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595" activeTab="0"/>
  </bookViews>
  <sheets>
    <sheet name="第14表（ＨＰ用）" sheetId="1" r:id="rId1"/>
  </sheets>
  <definedNames>
    <definedName name="_xlnm.Print_Area" localSheetId="0">'第14表（ＨＰ用）'!$A$1:$Q$72</definedName>
  </definedNames>
  <calcPr fullCalcOnLoad="1"/>
</workbook>
</file>

<file path=xl/sharedStrings.xml><?xml version="1.0" encoding="utf-8"?>
<sst xmlns="http://schemas.openxmlformats.org/spreadsheetml/2006/main" count="226" uniqueCount="144">
  <si>
    <t>従業者数</t>
  </si>
  <si>
    <t>(人)</t>
  </si>
  <si>
    <t>合　　　　　　　　　　計</t>
  </si>
  <si>
    <t>卸     売     業     計</t>
  </si>
  <si>
    <t>各種商品卸売業</t>
  </si>
  <si>
    <t>小     売     業     計</t>
  </si>
  <si>
    <t>繊維・衣服等卸売業</t>
  </si>
  <si>
    <t>衣服・身の回り品卸売業</t>
  </si>
  <si>
    <t>飲食料品卸売業</t>
  </si>
  <si>
    <t>農畜産物・水産物卸売業</t>
  </si>
  <si>
    <t>食料・飲料卸売業</t>
  </si>
  <si>
    <t>建築材料、好物・金属材料等卸売業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</si>
  <si>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</si>
  <si>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</si>
  <si>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</si>
  <si>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</si>
  <si>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</si>
  <si>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</si>
  <si>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</si>
  <si>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</si>
  <si>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</si>
  <si>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</si>
  <si>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</si>
  <si>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</si>
  <si>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</si>
  <si>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</si>
  <si>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百貨店、総合スーパー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</si>
  <si>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</si>
  <si>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</si>
  <si>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</si>
  <si>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</si>
  <si>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</si>
  <si>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</si>
  <si>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</si>
  <si>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</si>
  <si>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</si>
  <si>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</si>
  <si>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</si>
  <si>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</si>
  <si>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</si>
  <si>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</si>
  <si>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</si>
  <si>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</si>
  <si>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</si>
  <si>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</si>
  <si>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</si>
  <si>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</si>
  <si>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</si>
  <si>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</si>
  <si>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</si>
  <si>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医薬品小売業</t>
  </si>
  <si>
    <t>農耕用品小売業</t>
  </si>
  <si>
    <t>燃料小売業</t>
  </si>
  <si>
    <t>書籍・文房具小売業</t>
  </si>
  <si>
    <t>スポーツ用品・がん具・娯楽用品・楽器小売業</t>
  </si>
  <si>
    <t>他に分類されない小売業</t>
  </si>
  <si>
    <t>49</t>
  </si>
  <si>
    <t>491</t>
  </si>
  <si>
    <t>501</t>
  </si>
  <si>
    <t>511</t>
  </si>
  <si>
    <t>521</t>
  </si>
  <si>
    <t>531</t>
  </si>
  <si>
    <t>541</t>
  </si>
  <si>
    <t>55</t>
  </si>
  <si>
    <t>551</t>
  </si>
  <si>
    <t>561</t>
  </si>
  <si>
    <t>571</t>
  </si>
  <si>
    <t>581</t>
  </si>
  <si>
    <t>591</t>
  </si>
  <si>
    <t>601</t>
  </si>
  <si>
    <t>その他の各種商品小売業
（従業者が常時50人未満のもの）</t>
  </si>
  <si>
    <t>就業者数</t>
  </si>
  <si>
    <t>繊維品卸売業
（衣服、身の回り品を除く）</t>
  </si>
  <si>
    <t>562</t>
  </si>
  <si>
    <t>個人業主</t>
  </si>
  <si>
    <t>無給の</t>
  </si>
  <si>
    <t>家族従業者</t>
  </si>
  <si>
    <t>有給役員</t>
  </si>
  <si>
    <t>常用雇用者</t>
  </si>
  <si>
    <t>正社員</t>
  </si>
  <si>
    <t>パート</t>
  </si>
  <si>
    <t>臨時</t>
  </si>
  <si>
    <t>雇用者</t>
  </si>
  <si>
    <t>出向者数</t>
  </si>
  <si>
    <t>パート・
アルバイトなどの
8時間換算
雇用者数</t>
  </si>
  <si>
    <t>小売計</t>
  </si>
  <si>
    <t>卸売計</t>
  </si>
  <si>
    <t>合計</t>
  </si>
  <si>
    <t>事業所数</t>
  </si>
  <si>
    <t>派遣受入者数</t>
  </si>
  <si>
    <t>他へ派遣・下請</t>
  </si>
  <si>
    <t>うち他からの</t>
  </si>
  <si>
    <t>臨時雇用者のうち</t>
  </si>
  <si>
    <t>従業者・</t>
  </si>
  <si>
    <t>(派遣・下請出向者を除く）</t>
  </si>
  <si>
    <t>産業分類</t>
  </si>
  <si>
    <t>産　　業　　分　　類</t>
  </si>
  <si>
    <t>607</t>
  </si>
  <si>
    <t>606</t>
  </si>
  <si>
    <t>写真機・写真材料小売業</t>
  </si>
  <si>
    <t>時計・眼鏡・光学機械小売業</t>
  </si>
  <si>
    <t>従業者・臨時雇用者のうち他からの派遣受入者数、他への出向者数
及びパート・アルバイトなどの8時間換算雇用者数</t>
  </si>
  <si>
    <t>50</t>
  </si>
  <si>
    <t>502</t>
  </si>
  <si>
    <t>51</t>
  </si>
  <si>
    <t>512</t>
  </si>
  <si>
    <t>52</t>
  </si>
  <si>
    <t>522</t>
  </si>
  <si>
    <t>523</t>
  </si>
  <si>
    <t>524</t>
  </si>
  <si>
    <t>53</t>
  </si>
  <si>
    <t>532</t>
  </si>
  <si>
    <t>533</t>
  </si>
  <si>
    <t>539</t>
  </si>
  <si>
    <t>54</t>
  </si>
  <si>
    <t>542</t>
  </si>
  <si>
    <t>549</t>
  </si>
  <si>
    <t>559</t>
  </si>
  <si>
    <t>56</t>
  </si>
  <si>
    <t>563</t>
  </si>
  <si>
    <t>564</t>
  </si>
  <si>
    <t>569</t>
  </si>
  <si>
    <t>57</t>
  </si>
  <si>
    <t>572</t>
  </si>
  <si>
    <t>573</t>
  </si>
  <si>
    <t>574</t>
  </si>
  <si>
    <t>575</t>
  </si>
  <si>
    <t>576</t>
  </si>
  <si>
    <t>577</t>
  </si>
  <si>
    <t>579</t>
  </si>
  <si>
    <t>58</t>
  </si>
  <si>
    <t>582</t>
  </si>
  <si>
    <t>59</t>
  </si>
  <si>
    <t>592</t>
  </si>
  <si>
    <t>599</t>
  </si>
  <si>
    <t>60</t>
  </si>
  <si>
    <t>602</t>
  </si>
  <si>
    <t>603</t>
  </si>
  <si>
    <t>604</t>
  </si>
  <si>
    <t>605</t>
  </si>
  <si>
    <t>609</t>
  </si>
  <si>
    <t>－</t>
  </si>
  <si>
    <t>第14表　産業分類小分類別（小売業）の就業者数、従業者数（産業中・小分類）、</t>
  </si>
  <si>
    <t>第14表　産業分類小分類別（卸売業）の就業者数、従業者数（産業中・小分類）、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</si>
</sst>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);[Red]\(#,##0\)"/>
    <numFmt numFmtId="179" formatCode="0.0000_ "/>
    <numFmt numFmtId="180" formatCode="0.000_ "/>
    <numFmt numFmtId="181" formatCode="0.00_ "/>
    <numFmt numFmtId="182" formatCode="0.0_ "/>
    <numFmt numFmtId="183" formatCode="#,##0.0;[Red]\-#,##0.0"/>
    <numFmt numFmtId="184" formatCode="0.00000_ "/>
    <numFmt numFmtId="185" formatCode="#,##0;&quot;▲ &quot;#,##0"/>
    <numFmt numFmtId="186" formatCode="#,##0.0;&quot;▲ &quot;#,##0.0"/>
    <numFmt numFmtId="187" formatCode="0.0%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5" xfId="0" applyFont="1" applyBorder="1" applyAlignment="1">
      <alignment horizontal="center" vertical="center"/>
    </xf>
    <xf numFmtId="188" fontId="3" fillId="0" borderId="0" xfId="0" applyNumberFormat="1" applyFont="1" applyAlignment="1">
      <alignment vertical="top"/>
    </xf>
    <xf numFmtId="188" fontId="2" fillId="0" borderId="0" xfId="0" applyNumberFormat="1" applyFont="1" applyAlignment="1">
      <alignment vertical="top"/>
    </xf>
    <xf numFmtId="178" fontId="3" fillId="0" borderId="0" xfId="0" applyNumberFormat="1" applyFont="1" applyAlignment="1">
      <alignment horizontal="right" vertical="top"/>
    </xf>
    <xf numFmtId="178" fontId="3" fillId="0" borderId="0" xfId="0" applyNumberFormat="1" applyFont="1" applyBorder="1" applyAlignment="1">
      <alignment horizontal="right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2" fillId="0" borderId="0" xfId="0" applyNumberFormat="1" applyFont="1" applyAlignment="1">
      <alignment horizontal="right" vertical="top"/>
    </xf>
    <xf numFmtId="178" fontId="3" fillId="0" borderId="6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8" fontId="4" fillId="0" borderId="12" xfId="17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8" fontId="2" fillId="0" borderId="6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178" fontId="3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8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188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178" fontId="4" fillId="0" borderId="29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178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188" fontId="2" fillId="0" borderId="35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188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188" fontId="2" fillId="0" borderId="38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 wrapText="1"/>
    </xf>
    <xf numFmtId="188" fontId="2" fillId="0" borderId="40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 wrapText="1"/>
    </xf>
    <xf numFmtId="188" fontId="2" fillId="0" borderId="42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wrapText="1"/>
    </xf>
    <xf numFmtId="188" fontId="2" fillId="0" borderId="22" xfId="0" applyNumberFormat="1" applyFont="1" applyBorder="1" applyAlignment="1">
      <alignment horizontal="left" vertical="center"/>
    </xf>
    <xf numFmtId="178" fontId="4" fillId="0" borderId="4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top"/>
    </xf>
    <xf numFmtId="49" fontId="2" fillId="0" borderId="44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45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2" fillId="0" borderId="11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178" fontId="7" fillId="0" borderId="17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178" fontId="7" fillId="0" borderId="43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horizontal="right" vertical="center"/>
    </xf>
    <xf numFmtId="178" fontId="7" fillId="0" borderId="46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7" fillId="0" borderId="48" xfId="0" applyNumberFormat="1" applyFont="1" applyBorder="1" applyAlignment="1">
      <alignment vertical="center"/>
    </xf>
    <xf numFmtId="178" fontId="7" fillId="0" borderId="49" xfId="0" applyNumberFormat="1" applyFont="1" applyBorder="1" applyAlignment="1">
      <alignment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50" xfId="0" applyNumberFormat="1" applyFont="1" applyBorder="1" applyAlignment="1">
      <alignment horizontal="right" vertical="center"/>
    </xf>
    <xf numFmtId="178" fontId="7" fillId="0" borderId="51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1" xfId="17" applyNumberFormat="1" applyFont="1" applyBorder="1" applyAlignment="1">
      <alignment vertical="center"/>
    </xf>
    <xf numFmtId="178" fontId="7" fillId="0" borderId="32" xfId="0" applyNumberFormat="1" applyFont="1" applyBorder="1" applyAlignment="1">
      <alignment horizontal="right" vertical="center"/>
    </xf>
    <xf numFmtId="178" fontId="7" fillId="0" borderId="27" xfId="17" applyNumberFormat="1" applyFont="1" applyBorder="1" applyAlignment="1">
      <alignment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3" xfId="17" applyNumberFormat="1" applyFont="1" applyBorder="1" applyAlignment="1">
      <alignment vertical="center"/>
    </xf>
    <xf numFmtId="178" fontId="7" fillId="0" borderId="41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178" fontId="7" fillId="0" borderId="52" xfId="0" applyNumberFormat="1" applyFont="1" applyBorder="1" applyAlignment="1">
      <alignment horizontal="right" vertical="center"/>
    </xf>
    <xf numFmtId="178" fontId="7" fillId="0" borderId="53" xfId="0" applyNumberFormat="1" applyFont="1" applyBorder="1" applyAlignment="1">
      <alignment horizontal="right" vertical="center"/>
    </xf>
    <xf numFmtId="178" fontId="7" fillId="0" borderId="32" xfId="17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horizontal="right"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178" fontId="7" fillId="0" borderId="48" xfId="0" applyNumberFormat="1" applyFont="1" applyBorder="1" applyAlignment="1">
      <alignment horizontal="right" vertical="center" shrinkToFit="1"/>
    </xf>
    <xf numFmtId="178" fontId="7" fillId="0" borderId="36" xfId="0" applyNumberFormat="1" applyFont="1" applyBorder="1" applyAlignment="1">
      <alignment horizontal="right" vertical="center" shrinkToFit="1"/>
    </xf>
    <xf numFmtId="178" fontId="7" fillId="0" borderId="39" xfId="0" applyNumberFormat="1" applyFont="1" applyBorder="1" applyAlignment="1">
      <alignment vertical="center"/>
    </xf>
    <xf numFmtId="178" fontId="7" fillId="0" borderId="54" xfId="0" applyNumberFormat="1" applyFont="1" applyBorder="1" applyAlignment="1">
      <alignment vertical="center"/>
    </xf>
    <xf numFmtId="178" fontId="7" fillId="0" borderId="55" xfId="0" applyNumberFormat="1" applyFont="1" applyBorder="1" applyAlignment="1">
      <alignment vertical="center"/>
    </xf>
    <xf numFmtId="178" fontId="7" fillId="0" borderId="52" xfId="0" applyNumberFormat="1" applyFont="1" applyBorder="1" applyAlignment="1">
      <alignment vertical="center"/>
    </xf>
    <xf numFmtId="178" fontId="7" fillId="0" borderId="56" xfId="0" applyNumberFormat="1" applyFont="1" applyBorder="1" applyAlignment="1">
      <alignment vertical="center"/>
    </xf>
    <xf numFmtId="178" fontId="7" fillId="0" borderId="5" xfId="17" applyNumberFormat="1" applyFont="1" applyBorder="1" applyAlignment="1">
      <alignment vertical="center"/>
    </xf>
    <xf numFmtId="178" fontId="7" fillId="0" borderId="21" xfId="17" applyNumberFormat="1" applyFont="1" applyBorder="1" applyAlignment="1">
      <alignment vertical="center"/>
    </xf>
    <xf numFmtId="178" fontId="7" fillId="0" borderId="0" xfId="17" applyNumberFormat="1" applyFont="1" applyBorder="1" applyAlignment="1">
      <alignment vertical="center"/>
    </xf>
    <xf numFmtId="178" fontId="7" fillId="0" borderId="21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12" xfId="17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72"/>
  <sheetViews>
    <sheetView tabSelected="1" view="pageBreakPreview" zoomScale="115" zoomScaleNormal="115" zoomScaleSheetLayoutView="115" workbookViewId="0" topLeftCell="A1">
      <pane xSplit="3" ySplit="7" topLeftCell="U56" activePane="bottomRight" state="split"/>
      <selection pane="topLeft" activeCell="A1" sqref="A1"/>
      <selection pane="topRight" activeCell="D1" sqref="D1"/>
      <selection pane="bottomLeft" activeCell="A8" sqref="A8"/>
      <selection pane="bottomRight" activeCell="U65" sqref="U65:U72"/>
      <selection pane="topLeft" activeCell="A1" sqref="A1"/>
    </sheetView>
  </sheetViews>
  <sheetFormatPr defaultColWidth="9.00390625" defaultRowHeight="13.5"/>
  <cols>
    <col min="1" max="1" width="1.625" style="0" customWidth="1"/>
    <col min="2" max="2" width="3.625" style="19" customWidth="1"/>
    <col min="3" max="3" width="25.625" style="3" customWidth="1"/>
    <col min="4" max="4" width="10.125" style="24" customWidth="1"/>
    <col min="5" max="13" width="10.625" style="0" customWidth="1"/>
    <col min="14" max="14" width="11.875" style="0" customWidth="1"/>
    <col min="15" max="15" width="10.625" style="0" customWidth="1"/>
    <col min="16" max="16" width="1.12109375" style="4" customWidth="1"/>
    <col min="17" max="17" width="5.625" style="13" customWidth="1"/>
    <col min="18" max="18" width="3.375" style="0" customWidth="1"/>
  </cols>
  <sheetData>
    <row r="1" spans="2:17" s="14" customFormat="1" ht="30.75" customHeight="1" thickBot="1">
      <c r="B1" s="18" t="s">
        <v>143</v>
      </c>
      <c r="C1" s="15"/>
      <c r="D1" s="20"/>
      <c r="J1" s="134" t="s">
        <v>101</v>
      </c>
      <c r="K1" s="134"/>
      <c r="L1" s="134"/>
      <c r="M1" s="134"/>
      <c r="N1" s="134"/>
      <c r="O1" s="134"/>
      <c r="Q1" s="16"/>
    </row>
    <row r="2" spans="1:17" s="2" customFormat="1" ht="15" customHeight="1">
      <c r="A2" s="137" t="s">
        <v>96</v>
      </c>
      <c r="B2" s="138"/>
      <c r="C2" s="139"/>
      <c r="D2" s="25"/>
      <c r="E2" s="26" t="s">
        <v>71</v>
      </c>
      <c r="F2" s="27"/>
      <c r="G2" s="27"/>
      <c r="H2" s="58"/>
      <c r="I2" s="51"/>
      <c r="J2" s="28"/>
      <c r="K2" s="28"/>
      <c r="L2" s="28"/>
      <c r="M2" s="29"/>
      <c r="N2" s="28" t="s">
        <v>93</v>
      </c>
      <c r="O2" s="147" t="s">
        <v>84</v>
      </c>
      <c r="P2" s="137" t="s">
        <v>95</v>
      </c>
      <c r="Q2" s="149"/>
    </row>
    <row r="3" spans="1:17" s="2" customFormat="1" ht="15" customHeight="1">
      <c r="A3" s="140"/>
      <c r="B3" s="141"/>
      <c r="C3" s="142"/>
      <c r="D3" s="21"/>
      <c r="E3" s="6"/>
      <c r="F3" s="7" t="s">
        <v>0</v>
      </c>
      <c r="G3" s="5"/>
      <c r="H3" s="59"/>
      <c r="I3" s="52"/>
      <c r="J3" s="5"/>
      <c r="K3" s="5"/>
      <c r="L3" s="8"/>
      <c r="M3" s="11"/>
      <c r="N3" s="9" t="s">
        <v>92</v>
      </c>
      <c r="O3" s="148"/>
      <c r="P3" s="140"/>
      <c r="Q3" s="150"/>
    </row>
    <row r="4" spans="1:17" s="2" customFormat="1" ht="15" customHeight="1">
      <c r="A4" s="140"/>
      <c r="B4" s="141"/>
      <c r="C4" s="142"/>
      <c r="D4" s="22" t="s">
        <v>88</v>
      </c>
      <c r="E4" s="145"/>
      <c r="F4" s="1"/>
      <c r="G4" s="8" t="s">
        <v>74</v>
      </c>
      <c r="H4" s="60" t="s">
        <v>75</v>
      </c>
      <c r="I4" s="53" t="s">
        <v>77</v>
      </c>
      <c r="J4" s="143" t="s">
        <v>78</v>
      </c>
      <c r="K4" s="144"/>
      <c r="L4" s="9" t="s">
        <v>81</v>
      </c>
      <c r="M4" s="17" t="s">
        <v>91</v>
      </c>
      <c r="N4" s="17" t="s">
        <v>90</v>
      </c>
      <c r="O4" s="148"/>
      <c r="P4" s="140"/>
      <c r="Q4" s="150"/>
    </row>
    <row r="5" spans="1:17" s="2" customFormat="1" ht="15" customHeight="1">
      <c r="A5" s="140"/>
      <c r="B5" s="141"/>
      <c r="C5" s="142"/>
      <c r="D5" s="23"/>
      <c r="E5" s="145"/>
      <c r="F5" s="9"/>
      <c r="G5" s="9"/>
      <c r="H5" s="61" t="s">
        <v>76</v>
      </c>
      <c r="I5" s="54"/>
      <c r="J5" s="10" t="s">
        <v>79</v>
      </c>
      <c r="K5" s="10" t="s">
        <v>80</v>
      </c>
      <c r="L5" s="9" t="s">
        <v>82</v>
      </c>
      <c r="M5" s="17" t="s">
        <v>89</v>
      </c>
      <c r="N5" s="17" t="s">
        <v>83</v>
      </c>
      <c r="O5" s="148"/>
      <c r="P5" s="140"/>
      <c r="Q5" s="150"/>
    </row>
    <row r="6" spans="1:17" s="2" customFormat="1" ht="15" customHeight="1" thickBot="1">
      <c r="A6" s="140"/>
      <c r="B6" s="141"/>
      <c r="C6" s="142"/>
      <c r="D6" s="21"/>
      <c r="E6" s="7" t="s">
        <v>1</v>
      </c>
      <c r="F6" s="1" t="s">
        <v>1</v>
      </c>
      <c r="G6" s="1" t="s">
        <v>1</v>
      </c>
      <c r="H6" s="62" t="s">
        <v>1</v>
      </c>
      <c r="I6" s="55" t="s">
        <v>1</v>
      </c>
      <c r="J6" s="7" t="s">
        <v>1</v>
      </c>
      <c r="K6" s="7" t="s">
        <v>1</v>
      </c>
      <c r="L6" s="1" t="s">
        <v>1</v>
      </c>
      <c r="M6" s="12" t="s">
        <v>1</v>
      </c>
      <c r="N6" s="12" t="s">
        <v>1</v>
      </c>
      <c r="O6" s="7" t="s">
        <v>1</v>
      </c>
      <c r="P6" s="140"/>
      <c r="Q6" s="150"/>
    </row>
    <row r="7" spans="1:17" s="2" customFormat="1" ht="5.25" customHeight="1">
      <c r="A7" s="34"/>
      <c r="B7" s="35"/>
      <c r="C7" s="36"/>
      <c r="D7" s="37"/>
      <c r="E7" s="38"/>
      <c r="F7" s="38"/>
      <c r="G7" s="38"/>
      <c r="H7" s="64"/>
      <c r="I7" s="56"/>
      <c r="J7" s="38"/>
      <c r="K7" s="38"/>
      <c r="L7" s="38"/>
      <c r="M7" s="38"/>
      <c r="N7" s="38"/>
      <c r="O7" s="84"/>
      <c r="P7" s="85"/>
      <c r="Q7" s="39"/>
    </row>
    <row r="8" spans="1:17" ht="21.75" customHeight="1" thickBot="1">
      <c r="A8" s="31"/>
      <c r="B8" s="67" t="s">
        <v>2</v>
      </c>
      <c r="C8" s="68"/>
      <c r="D8" s="89">
        <f aca="true" t="shared" si="0" ref="D8:O8">SUM(D9,D38)</f>
        <v>15674</v>
      </c>
      <c r="E8" s="90">
        <f t="shared" si="0"/>
        <v>98690</v>
      </c>
      <c r="F8" s="90">
        <f t="shared" si="0"/>
        <v>95939</v>
      </c>
      <c r="G8" s="90">
        <f t="shared" si="0"/>
        <v>7470</v>
      </c>
      <c r="H8" s="91">
        <f t="shared" si="0"/>
        <v>3107</v>
      </c>
      <c r="I8" s="92">
        <f t="shared" si="0"/>
        <v>8041</v>
      </c>
      <c r="J8" s="90">
        <f t="shared" si="0"/>
        <v>39142</v>
      </c>
      <c r="K8" s="90">
        <f t="shared" si="0"/>
        <v>38179</v>
      </c>
      <c r="L8" s="90">
        <f t="shared" si="0"/>
        <v>1967</v>
      </c>
      <c r="M8" s="90">
        <f t="shared" si="0"/>
        <v>924</v>
      </c>
      <c r="N8" s="90">
        <f t="shared" si="0"/>
        <v>140</v>
      </c>
      <c r="O8" s="93">
        <f t="shared" si="0"/>
        <v>25834</v>
      </c>
      <c r="P8" s="86"/>
      <c r="Q8" s="42" t="s">
        <v>87</v>
      </c>
    </row>
    <row r="9" spans="1:17" ht="21.75" customHeight="1" thickBot="1">
      <c r="A9" s="41"/>
      <c r="B9" s="69" t="s">
        <v>3</v>
      </c>
      <c r="C9" s="70"/>
      <c r="D9" s="94">
        <f aca="true" t="shared" si="1" ref="D9:O9">SUM(D10,D12,D15,D18,D23,D28)</f>
        <v>2940</v>
      </c>
      <c r="E9" s="95">
        <f t="shared" si="1"/>
        <v>24204</v>
      </c>
      <c r="F9" s="95">
        <f t="shared" si="1"/>
        <v>23529</v>
      </c>
      <c r="G9" s="95">
        <f t="shared" si="1"/>
        <v>677</v>
      </c>
      <c r="H9" s="96">
        <f t="shared" si="1"/>
        <v>301</v>
      </c>
      <c r="I9" s="97">
        <f t="shared" si="1"/>
        <v>2871</v>
      </c>
      <c r="J9" s="95">
        <f t="shared" si="1"/>
        <v>15282</v>
      </c>
      <c r="K9" s="95">
        <f t="shared" si="1"/>
        <v>4398</v>
      </c>
      <c r="L9" s="95">
        <f t="shared" si="1"/>
        <v>344</v>
      </c>
      <c r="M9" s="95">
        <f t="shared" si="1"/>
        <v>378</v>
      </c>
      <c r="N9" s="95">
        <f t="shared" si="1"/>
        <v>47</v>
      </c>
      <c r="O9" s="98">
        <f t="shared" si="1"/>
        <v>3635</v>
      </c>
      <c r="P9" s="87"/>
      <c r="Q9" s="43" t="s">
        <v>86</v>
      </c>
    </row>
    <row r="10" spans="1:17" ht="21.75" customHeight="1">
      <c r="A10" s="30"/>
      <c r="B10" s="71" t="s">
        <v>56</v>
      </c>
      <c r="C10" s="72" t="s">
        <v>4</v>
      </c>
      <c r="D10" s="99">
        <f>SUM(D11)</f>
        <v>18</v>
      </c>
      <c r="E10" s="99">
        <f aca="true" t="shared" si="2" ref="E10:O10">SUM(E11)</f>
        <v>167</v>
      </c>
      <c r="F10" s="99">
        <f t="shared" si="2"/>
        <v>164</v>
      </c>
      <c r="G10" s="99">
        <f t="shared" si="2"/>
        <v>1</v>
      </c>
      <c r="H10" s="100" t="s">
        <v>141</v>
      </c>
      <c r="I10" s="101">
        <f t="shared" si="2"/>
        <v>30</v>
      </c>
      <c r="J10" s="99">
        <f t="shared" si="2"/>
        <v>124</v>
      </c>
      <c r="K10" s="99">
        <f t="shared" si="2"/>
        <v>9</v>
      </c>
      <c r="L10" s="99">
        <f t="shared" si="2"/>
        <v>3</v>
      </c>
      <c r="M10" s="99" t="s">
        <v>141</v>
      </c>
      <c r="N10" s="99" t="s">
        <v>141</v>
      </c>
      <c r="O10" s="102">
        <f t="shared" si="2"/>
        <v>8</v>
      </c>
      <c r="P10" s="88"/>
      <c r="Q10" s="49" t="str">
        <f>B10</f>
        <v>49</v>
      </c>
    </row>
    <row r="11" spans="1:17" ht="21.75" customHeight="1">
      <c r="A11" s="30"/>
      <c r="B11" s="48" t="s">
        <v>57</v>
      </c>
      <c r="C11" s="47" t="s">
        <v>4</v>
      </c>
      <c r="D11" s="103">
        <v>18</v>
      </c>
      <c r="E11" s="104">
        <v>167</v>
      </c>
      <c r="F11" s="104">
        <f>SUM(G11:K11)</f>
        <v>164</v>
      </c>
      <c r="G11" s="104">
        <v>1</v>
      </c>
      <c r="H11" s="105" t="s">
        <v>141</v>
      </c>
      <c r="I11" s="106">
        <v>30</v>
      </c>
      <c r="J11" s="104">
        <v>124</v>
      </c>
      <c r="K11" s="104">
        <v>9</v>
      </c>
      <c r="L11" s="104">
        <v>3</v>
      </c>
      <c r="M11" s="107" t="s">
        <v>141</v>
      </c>
      <c r="N11" s="107" t="s">
        <v>141</v>
      </c>
      <c r="O11" s="108">
        <v>8</v>
      </c>
      <c r="P11" s="81"/>
      <c r="Q11" s="44" t="str">
        <f aca="true" t="shared" si="3" ref="Q11:Q24">B11</f>
        <v>491</v>
      </c>
    </row>
    <row r="12" spans="1:17" ht="21.75" customHeight="1">
      <c r="A12" s="30"/>
      <c r="B12" s="73" t="s">
        <v>102</v>
      </c>
      <c r="C12" s="74" t="s">
        <v>6</v>
      </c>
      <c r="D12" s="109">
        <f>SUM(D13:D14)</f>
        <v>80</v>
      </c>
      <c r="E12" s="109">
        <f aca="true" t="shared" si="4" ref="E12:O12">SUM(E13:E14)</f>
        <v>422</v>
      </c>
      <c r="F12" s="109">
        <f t="shared" si="4"/>
        <v>399</v>
      </c>
      <c r="G12" s="109">
        <f t="shared" si="4"/>
        <v>24</v>
      </c>
      <c r="H12" s="110">
        <f t="shared" si="4"/>
        <v>10</v>
      </c>
      <c r="I12" s="111">
        <f t="shared" si="4"/>
        <v>76</v>
      </c>
      <c r="J12" s="109">
        <f t="shared" si="4"/>
        <v>210</v>
      </c>
      <c r="K12" s="109">
        <f t="shared" si="4"/>
        <v>79</v>
      </c>
      <c r="L12" s="109">
        <f t="shared" si="4"/>
        <v>23</v>
      </c>
      <c r="M12" s="109" t="s">
        <v>141</v>
      </c>
      <c r="N12" s="109" t="s">
        <v>141</v>
      </c>
      <c r="O12" s="112">
        <f t="shared" si="4"/>
        <v>72</v>
      </c>
      <c r="P12" s="82"/>
      <c r="Q12" s="50" t="str">
        <f t="shared" si="3"/>
        <v>50</v>
      </c>
    </row>
    <row r="13" spans="1:17" ht="21.75" customHeight="1">
      <c r="A13" s="30"/>
      <c r="B13" s="48" t="s">
        <v>58</v>
      </c>
      <c r="C13" s="47" t="s">
        <v>72</v>
      </c>
      <c r="D13" s="103">
        <v>8</v>
      </c>
      <c r="E13" s="104">
        <v>45</v>
      </c>
      <c r="F13" s="104">
        <f>SUM(G13:K13)</f>
        <v>35</v>
      </c>
      <c r="G13" s="104">
        <v>2</v>
      </c>
      <c r="H13" s="113">
        <v>1</v>
      </c>
      <c r="I13" s="106">
        <v>9</v>
      </c>
      <c r="J13" s="104">
        <v>12</v>
      </c>
      <c r="K13" s="104">
        <v>11</v>
      </c>
      <c r="L13" s="104">
        <v>10</v>
      </c>
      <c r="M13" s="107" t="s">
        <v>141</v>
      </c>
      <c r="N13" s="107" t="s">
        <v>141</v>
      </c>
      <c r="O13" s="108">
        <v>11</v>
      </c>
      <c r="P13" s="81"/>
      <c r="Q13" s="44" t="str">
        <f t="shared" si="3"/>
        <v>501</v>
      </c>
    </row>
    <row r="14" spans="1:17" ht="21.75" customHeight="1">
      <c r="A14" s="30"/>
      <c r="B14" s="48" t="s">
        <v>103</v>
      </c>
      <c r="C14" s="47" t="s">
        <v>7</v>
      </c>
      <c r="D14" s="103">
        <v>72</v>
      </c>
      <c r="E14" s="104">
        <v>377</v>
      </c>
      <c r="F14" s="104">
        <f>SUM(G14:K14)</f>
        <v>364</v>
      </c>
      <c r="G14" s="104">
        <v>22</v>
      </c>
      <c r="H14" s="113">
        <v>9</v>
      </c>
      <c r="I14" s="106">
        <v>67</v>
      </c>
      <c r="J14" s="104">
        <v>198</v>
      </c>
      <c r="K14" s="104">
        <v>68</v>
      </c>
      <c r="L14" s="104">
        <v>13</v>
      </c>
      <c r="M14" s="107" t="s">
        <v>141</v>
      </c>
      <c r="N14" s="107" t="s">
        <v>141</v>
      </c>
      <c r="O14" s="108">
        <v>61</v>
      </c>
      <c r="P14" s="81"/>
      <c r="Q14" s="44" t="str">
        <f t="shared" si="3"/>
        <v>502</v>
      </c>
    </row>
    <row r="15" spans="1:17" ht="21.75" customHeight="1">
      <c r="A15" s="30"/>
      <c r="B15" s="73" t="s">
        <v>104</v>
      </c>
      <c r="C15" s="74" t="s">
        <v>8</v>
      </c>
      <c r="D15" s="109">
        <f>SUM(D16:D17)</f>
        <v>916</v>
      </c>
      <c r="E15" s="109">
        <f aca="true" t="shared" si="5" ref="E15:O15">SUM(E16:E17)</f>
        <v>9526</v>
      </c>
      <c r="F15" s="109">
        <f t="shared" si="5"/>
        <v>9235</v>
      </c>
      <c r="G15" s="109">
        <f t="shared" si="5"/>
        <v>307</v>
      </c>
      <c r="H15" s="110">
        <f t="shared" si="5"/>
        <v>156</v>
      </c>
      <c r="I15" s="111">
        <f t="shared" si="5"/>
        <v>945</v>
      </c>
      <c r="J15" s="109">
        <f t="shared" si="5"/>
        <v>5136</v>
      </c>
      <c r="K15" s="109">
        <f t="shared" si="5"/>
        <v>2691</v>
      </c>
      <c r="L15" s="109">
        <f t="shared" si="5"/>
        <v>149</v>
      </c>
      <c r="M15" s="109">
        <f t="shared" si="5"/>
        <v>161</v>
      </c>
      <c r="N15" s="109">
        <f t="shared" si="5"/>
        <v>19</v>
      </c>
      <c r="O15" s="112">
        <f t="shared" si="5"/>
        <v>2159</v>
      </c>
      <c r="P15" s="82"/>
      <c r="Q15" s="50" t="str">
        <f t="shared" si="3"/>
        <v>51</v>
      </c>
    </row>
    <row r="16" spans="1:17" ht="21.75" customHeight="1">
      <c r="A16" s="30"/>
      <c r="B16" s="48" t="s">
        <v>59</v>
      </c>
      <c r="C16" s="47" t="s">
        <v>9</v>
      </c>
      <c r="D16" s="103">
        <v>439</v>
      </c>
      <c r="E16" s="104">
        <v>5030</v>
      </c>
      <c r="F16" s="104">
        <f>SUM(G16:K16)</f>
        <v>4896</v>
      </c>
      <c r="G16" s="104">
        <v>153</v>
      </c>
      <c r="H16" s="113">
        <v>81</v>
      </c>
      <c r="I16" s="106">
        <v>572</v>
      </c>
      <c r="J16" s="104">
        <v>2678</v>
      </c>
      <c r="K16" s="104">
        <v>1412</v>
      </c>
      <c r="L16" s="104">
        <v>99</v>
      </c>
      <c r="M16" s="104">
        <v>48</v>
      </c>
      <c r="N16" s="104">
        <v>13</v>
      </c>
      <c r="O16" s="108">
        <v>1136</v>
      </c>
      <c r="P16" s="81"/>
      <c r="Q16" s="44" t="str">
        <f t="shared" si="3"/>
        <v>511</v>
      </c>
    </row>
    <row r="17" spans="1:17" ht="21.75" customHeight="1">
      <c r="A17" s="30"/>
      <c r="B17" s="48" t="s">
        <v>105</v>
      </c>
      <c r="C17" s="47" t="s">
        <v>10</v>
      </c>
      <c r="D17" s="103">
        <v>477</v>
      </c>
      <c r="E17" s="104">
        <v>4496</v>
      </c>
      <c r="F17" s="104">
        <f>SUM(G17:K17)</f>
        <v>4339</v>
      </c>
      <c r="G17" s="104">
        <v>154</v>
      </c>
      <c r="H17" s="113">
        <v>75</v>
      </c>
      <c r="I17" s="106">
        <v>373</v>
      </c>
      <c r="J17" s="104">
        <v>2458</v>
      </c>
      <c r="K17" s="104">
        <v>1279</v>
      </c>
      <c r="L17" s="104">
        <v>50</v>
      </c>
      <c r="M17" s="104">
        <v>113</v>
      </c>
      <c r="N17" s="104">
        <v>6</v>
      </c>
      <c r="O17" s="108">
        <v>1023</v>
      </c>
      <c r="P17" s="81"/>
      <c r="Q17" s="44" t="str">
        <f t="shared" si="3"/>
        <v>512</v>
      </c>
    </row>
    <row r="18" spans="1:17" ht="21.75" customHeight="1">
      <c r="A18" s="30"/>
      <c r="B18" s="73" t="s">
        <v>106</v>
      </c>
      <c r="C18" s="74" t="s">
        <v>11</v>
      </c>
      <c r="D18" s="109">
        <f>SUM(D19:D22)</f>
        <v>656</v>
      </c>
      <c r="E18" s="109">
        <f aca="true" t="shared" si="6" ref="E18:O18">SUM(E19:E22)</f>
        <v>4967</v>
      </c>
      <c r="F18" s="109">
        <f t="shared" si="6"/>
        <v>4813</v>
      </c>
      <c r="G18" s="109">
        <f t="shared" si="6"/>
        <v>105</v>
      </c>
      <c r="H18" s="110">
        <f t="shared" si="6"/>
        <v>47</v>
      </c>
      <c r="I18" s="111">
        <f t="shared" si="6"/>
        <v>730</v>
      </c>
      <c r="J18" s="109">
        <f t="shared" si="6"/>
        <v>3509</v>
      </c>
      <c r="K18" s="109">
        <f t="shared" si="6"/>
        <v>422</v>
      </c>
      <c r="L18" s="109">
        <f t="shared" si="6"/>
        <v>70</v>
      </c>
      <c r="M18" s="109">
        <f t="shared" si="6"/>
        <v>95</v>
      </c>
      <c r="N18" s="109">
        <f t="shared" si="6"/>
        <v>11</v>
      </c>
      <c r="O18" s="112">
        <f t="shared" si="6"/>
        <v>367</v>
      </c>
      <c r="P18" s="82"/>
      <c r="Q18" s="50" t="str">
        <f t="shared" si="3"/>
        <v>52</v>
      </c>
    </row>
    <row r="19" spans="1:17" ht="21.75" customHeight="1">
      <c r="A19" s="30"/>
      <c r="B19" s="48" t="s">
        <v>60</v>
      </c>
      <c r="C19" s="47" t="s">
        <v>12</v>
      </c>
      <c r="D19" s="103">
        <v>390</v>
      </c>
      <c r="E19" s="104">
        <v>2759</v>
      </c>
      <c r="F19" s="104">
        <f>SUM(G19:K19)</f>
        <v>2632</v>
      </c>
      <c r="G19" s="104">
        <v>67</v>
      </c>
      <c r="H19" s="113">
        <v>24</v>
      </c>
      <c r="I19" s="106">
        <v>455</v>
      </c>
      <c r="J19" s="104">
        <v>1908</v>
      </c>
      <c r="K19" s="104">
        <v>178</v>
      </c>
      <c r="L19" s="104">
        <v>50</v>
      </c>
      <c r="M19" s="104">
        <v>80</v>
      </c>
      <c r="N19" s="104">
        <v>3</v>
      </c>
      <c r="O19" s="108">
        <v>167</v>
      </c>
      <c r="P19" s="81"/>
      <c r="Q19" s="44" t="str">
        <f t="shared" si="3"/>
        <v>521</v>
      </c>
    </row>
    <row r="20" spans="1:17" ht="21.75" customHeight="1">
      <c r="A20" s="30"/>
      <c r="B20" s="48" t="s">
        <v>107</v>
      </c>
      <c r="C20" s="47" t="s">
        <v>13</v>
      </c>
      <c r="D20" s="103">
        <v>105</v>
      </c>
      <c r="E20" s="104">
        <v>743</v>
      </c>
      <c r="F20" s="104">
        <f>SUM(G20:K20)</f>
        <v>741</v>
      </c>
      <c r="G20" s="104">
        <v>6</v>
      </c>
      <c r="H20" s="113">
        <v>1</v>
      </c>
      <c r="I20" s="106">
        <v>105</v>
      </c>
      <c r="J20" s="104">
        <v>570</v>
      </c>
      <c r="K20" s="104">
        <v>59</v>
      </c>
      <c r="L20" s="104">
        <v>5</v>
      </c>
      <c r="M20" s="104">
        <v>1</v>
      </c>
      <c r="N20" s="104">
        <v>4</v>
      </c>
      <c r="O20" s="108">
        <v>55</v>
      </c>
      <c r="P20" s="81"/>
      <c r="Q20" s="44" t="str">
        <f t="shared" si="3"/>
        <v>522</v>
      </c>
    </row>
    <row r="21" spans="1:17" ht="21.75" customHeight="1">
      <c r="A21" s="30"/>
      <c r="B21" s="48" t="s">
        <v>108</v>
      </c>
      <c r="C21" s="47" t="s">
        <v>14</v>
      </c>
      <c r="D21" s="103">
        <v>89</v>
      </c>
      <c r="E21" s="104">
        <v>729</v>
      </c>
      <c r="F21" s="104">
        <f>SUM(G21:K21)</f>
        <v>723</v>
      </c>
      <c r="G21" s="104">
        <v>4</v>
      </c>
      <c r="H21" s="113">
        <v>2</v>
      </c>
      <c r="I21" s="106">
        <v>80</v>
      </c>
      <c r="J21" s="104">
        <v>588</v>
      </c>
      <c r="K21" s="104">
        <v>49</v>
      </c>
      <c r="L21" s="104">
        <v>5</v>
      </c>
      <c r="M21" s="104">
        <v>4</v>
      </c>
      <c r="N21" s="104">
        <v>3</v>
      </c>
      <c r="O21" s="108">
        <v>46</v>
      </c>
      <c r="P21" s="81"/>
      <c r="Q21" s="44" t="str">
        <f t="shared" si="3"/>
        <v>523</v>
      </c>
    </row>
    <row r="22" spans="1:17" ht="21.75" customHeight="1">
      <c r="A22" s="30"/>
      <c r="B22" s="48" t="s">
        <v>109</v>
      </c>
      <c r="C22" s="47" t="s">
        <v>15</v>
      </c>
      <c r="D22" s="103">
        <v>72</v>
      </c>
      <c r="E22" s="104">
        <v>736</v>
      </c>
      <c r="F22" s="104">
        <f>SUM(G22:K22)</f>
        <v>717</v>
      </c>
      <c r="G22" s="104">
        <v>28</v>
      </c>
      <c r="H22" s="113">
        <v>20</v>
      </c>
      <c r="I22" s="106">
        <v>90</v>
      </c>
      <c r="J22" s="104">
        <v>443</v>
      </c>
      <c r="K22" s="104">
        <v>136</v>
      </c>
      <c r="L22" s="104">
        <v>10</v>
      </c>
      <c r="M22" s="104">
        <v>10</v>
      </c>
      <c r="N22" s="104">
        <v>1</v>
      </c>
      <c r="O22" s="108">
        <v>99</v>
      </c>
      <c r="P22" s="81"/>
      <c r="Q22" s="44" t="str">
        <f t="shared" si="3"/>
        <v>524</v>
      </c>
    </row>
    <row r="23" spans="1:17" ht="21.75" customHeight="1">
      <c r="A23" s="30"/>
      <c r="B23" s="73" t="s">
        <v>110</v>
      </c>
      <c r="C23" s="74" t="s">
        <v>16</v>
      </c>
      <c r="D23" s="109">
        <f>SUM(D24:D27)</f>
        <v>642</v>
      </c>
      <c r="E23" s="109">
        <f aca="true" t="shared" si="7" ref="E23:O23">SUM(E24:E27)</f>
        <v>4564</v>
      </c>
      <c r="F23" s="109">
        <f t="shared" si="7"/>
        <v>4476</v>
      </c>
      <c r="G23" s="109">
        <f t="shared" si="7"/>
        <v>86</v>
      </c>
      <c r="H23" s="110">
        <f t="shared" si="7"/>
        <v>40</v>
      </c>
      <c r="I23" s="111">
        <f t="shared" si="7"/>
        <v>483</v>
      </c>
      <c r="J23" s="109">
        <f t="shared" si="7"/>
        <v>3423</v>
      </c>
      <c r="K23" s="109">
        <f t="shared" si="7"/>
        <v>444</v>
      </c>
      <c r="L23" s="109">
        <f t="shared" si="7"/>
        <v>48</v>
      </c>
      <c r="M23" s="109">
        <f t="shared" si="7"/>
        <v>48</v>
      </c>
      <c r="N23" s="109">
        <f t="shared" si="7"/>
        <v>8</v>
      </c>
      <c r="O23" s="112">
        <f t="shared" si="7"/>
        <v>401</v>
      </c>
      <c r="P23" s="82"/>
      <c r="Q23" s="50" t="str">
        <f t="shared" si="3"/>
        <v>53</v>
      </c>
    </row>
    <row r="24" spans="1:17" ht="21.75" customHeight="1">
      <c r="A24" s="30"/>
      <c r="B24" s="48" t="s">
        <v>61</v>
      </c>
      <c r="C24" s="47" t="s">
        <v>17</v>
      </c>
      <c r="D24" s="103">
        <v>234</v>
      </c>
      <c r="E24" s="104">
        <v>1626</v>
      </c>
      <c r="F24" s="104">
        <f>SUM(G24:K24)</f>
        <v>1601</v>
      </c>
      <c r="G24" s="114">
        <v>34</v>
      </c>
      <c r="H24" s="115">
        <v>19</v>
      </c>
      <c r="I24" s="116">
        <v>174</v>
      </c>
      <c r="J24" s="114">
        <v>1228</v>
      </c>
      <c r="K24" s="114">
        <v>146</v>
      </c>
      <c r="L24" s="114">
        <v>25</v>
      </c>
      <c r="M24" s="114">
        <v>3</v>
      </c>
      <c r="N24" s="114">
        <v>3</v>
      </c>
      <c r="O24" s="117">
        <v>137</v>
      </c>
      <c r="P24" s="81"/>
      <c r="Q24" s="44" t="str">
        <f t="shared" si="3"/>
        <v>531</v>
      </c>
    </row>
    <row r="25" spans="1:17" ht="21.75" customHeight="1">
      <c r="A25" s="30"/>
      <c r="B25" s="48" t="s">
        <v>111</v>
      </c>
      <c r="C25" s="47" t="s">
        <v>18</v>
      </c>
      <c r="D25" s="103">
        <v>166</v>
      </c>
      <c r="E25" s="104">
        <v>1307</v>
      </c>
      <c r="F25" s="104">
        <f>SUM(G25:K25)</f>
        <v>1281</v>
      </c>
      <c r="G25" s="114">
        <v>30</v>
      </c>
      <c r="H25" s="115">
        <v>14</v>
      </c>
      <c r="I25" s="116">
        <v>127</v>
      </c>
      <c r="J25" s="114">
        <v>923</v>
      </c>
      <c r="K25" s="114">
        <v>187</v>
      </c>
      <c r="L25" s="114">
        <v>4</v>
      </c>
      <c r="M25" s="114">
        <v>22</v>
      </c>
      <c r="N25" s="107" t="s">
        <v>141</v>
      </c>
      <c r="O25" s="117">
        <v>162</v>
      </c>
      <c r="P25" s="81"/>
      <c r="Q25" s="44" t="str">
        <f aca="true" t="shared" si="8" ref="Q25:Q51">B25</f>
        <v>532</v>
      </c>
    </row>
    <row r="26" spans="1:17" ht="21.75" customHeight="1">
      <c r="A26" s="30"/>
      <c r="B26" s="48" t="s">
        <v>112</v>
      </c>
      <c r="C26" s="47" t="s">
        <v>19</v>
      </c>
      <c r="D26" s="103">
        <v>148</v>
      </c>
      <c r="E26" s="104">
        <v>993</v>
      </c>
      <c r="F26" s="104">
        <f>SUM(G26:K26)</f>
        <v>956</v>
      </c>
      <c r="G26" s="114">
        <v>14</v>
      </c>
      <c r="H26" s="115">
        <v>6</v>
      </c>
      <c r="I26" s="116">
        <v>103</v>
      </c>
      <c r="J26" s="114">
        <v>783</v>
      </c>
      <c r="K26" s="114">
        <v>50</v>
      </c>
      <c r="L26" s="114">
        <v>19</v>
      </c>
      <c r="M26" s="114">
        <v>19</v>
      </c>
      <c r="N26" s="114">
        <v>1</v>
      </c>
      <c r="O26" s="117">
        <v>47</v>
      </c>
      <c r="P26" s="81"/>
      <c r="Q26" s="44" t="str">
        <f t="shared" si="8"/>
        <v>533</v>
      </c>
    </row>
    <row r="27" spans="1:17" ht="21.75" customHeight="1">
      <c r="A27" s="30"/>
      <c r="B27" s="48" t="s">
        <v>113</v>
      </c>
      <c r="C27" s="47" t="s">
        <v>20</v>
      </c>
      <c r="D27" s="103">
        <v>94</v>
      </c>
      <c r="E27" s="104">
        <v>638</v>
      </c>
      <c r="F27" s="104">
        <f>SUM(G27:K27)</f>
        <v>638</v>
      </c>
      <c r="G27" s="114">
        <v>8</v>
      </c>
      <c r="H27" s="115">
        <v>1</v>
      </c>
      <c r="I27" s="116">
        <v>79</v>
      </c>
      <c r="J27" s="114">
        <v>489</v>
      </c>
      <c r="K27" s="114">
        <v>61</v>
      </c>
      <c r="L27" s="107" t="s">
        <v>141</v>
      </c>
      <c r="M27" s="114">
        <v>4</v>
      </c>
      <c r="N27" s="114">
        <v>4</v>
      </c>
      <c r="O27" s="117">
        <v>55</v>
      </c>
      <c r="P27" s="81"/>
      <c r="Q27" s="44" t="str">
        <f t="shared" si="8"/>
        <v>539</v>
      </c>
    </row>
    <row r="28" spans="1:17" ht="21.75" customHeight="1">
      <c r="A28" s="30"/>
      <c r="B28" s="73" t="s">
        <v>114</v>
      </c>
      <c r="C28" s="74" t="s">
        <v>21</v>
      </c>
      <c r="D28" s="109">
        <f>SUM(D29:D31)</f>
        <v>628</v>
      </c>
      <c r="E28" s="109">
        <f aca="true" t="shared" si="9" ref="E28:O28">SUM(E29:E31)</f>
        <v>4558</v>
      </c>
      <c r="F28" s="109">
        <f t="shared" si="9"/>
        <v>4442</v>
      </c>
      <c r="G28" s="109">
        <f t="shared" si="9"/>
        <v>154</v>
      </c>
      <c r="H28" s="110">
        <f t="shared" si="9"/>
        <v>48</v>
      </c>
      <c r="I28" s="111">
        <f t="shared" si="9"/>
        <v>607</v>
      </c>
      <c r="J28" s="109">
        <f t="shared" si="9"/>
        <v>2880</v>
      </c>
      <c r="K28" s="109">
        <f t="shared" si="9"/>
        <v>753</v>
      </c>
      <c r="L28" s="109">
        <f t="shared" si="9"/>
        <v>51</v>
      </c>
      <c r="M28" s="109">
        <f t="shared" si="9"/>
        <v>74</v>
      </c>
      <c r="N28" s="109">
        <f t="shared" si="9"/>
        <v>9</v>
      </c>
      <c r="O28" s="112">
        <f t="shared" si="9"/>
        <v>628</v>
      </c>
      <c r="P28" s="82"/>
      <c r="Q28" s="50" t="str">
        <f t="shared" si="8"/>
        <v>54</v>
      </c>
    </row>
    <row r="29" spans="1:17" ht="21.75" customHeight="1">
      <c r="A29" s="30"/>
      <c r="B29" s="48" t="s">
        <v>62</v>
      </c>
      <c r="C29" s="47" t="s">
        <v>22</v>
      </c>
      <c r="D29" s="103">
        <v>91</v>
      </c>
      <c r="E29" s="104">
        <v>559</v>
      </c>
      <c r="F29" s="104">
        <f>SUM(G29:K29)</f>
        <v>554</v>
      </c>
      <c r="G29" s="114">
        <v>26</v>
      </c>
      <c r="H29" s="115">
        <v>11</v>
      </c>
      <c r="I29" s="116">
        <v>68</v>
      </c>
      <c r="J29" s="114">
        <v>390</v>
      </c>
      <c r="K29" s="114">
        <v>59</v>
      </c>
      <c r="L29" s="114">
        <v>5</v>
      </c>
      <c r="M29" s="107" t="s">
        <v>141</v>
      </c>
      <c r="N29" s="107" t="s">
        <v>141</v>
      </c>
      <c r="O29" s="117">
        <v>54</v>
      </c>
      <c r="P29" s="81"/>
      <c r="Q29" s="44" t="str">
        <f t="shared" si="8"/>
        <v>541</v>
      </c>
    </row>
    <row r="30" spans="1:17" ht="21.75" customHeight="1">
      <c r="A30" s="30"/>
      <c r="B30" s="48" t="s">
        <v>115</v>
      </c>
      <c r="C30" s="47" t="s">
        <v>23</v>
      </c>
      <c r="D30" s="103">
        <v>204</v>
      </c>
      <c r="E30" s="104">
        <v>1735</v>
      </c>
      <c r="F30" s="104">
        <f>SUM(G30:K30)</f>
        <v>1674</v>
      </c>
      <c r="G30" s="114">
        <v>59</v>
      </c>
      <c r="H30" s="115">
        <v>11</v>
      </c>
      <c r="I30" s="116">
        <v>156</v>
      </c>
      <c r="J30" s="114">
        <v>1128</v>
      </c>
      <c r="K30" s="114">
        <v>320</v>
      </c>
      <c r="L30" s="114">
        <v>8</v>
      </c>
      <c r="M30" s="114">
        <v>54</v>
      </c>
      <c r="N30" s="114">
        <v>1</v>
      </c>
      <c r="O30" s="117">
        <v>266</v>
      </c>
      <c r="P30" s="81"/>
      <c r="Q30" s="44" t="str">
        <f t="shared" si="8"/>
        <v>542</v>
      </c>
    </row>
    <row r="31" spans="1:17" ht="21.75" customHeight="1" thickBot="1">
      <c r="A31" s="31"/>
      <c r="B31" s="75" t="s">
        <v>116</v>
      </c>
      <c r="C31" s="76" t="s">
        <v>24</v>
      </c>
      <c r="D31" s="40">
        <v>333</v>
      </c>
      <c r="E31" s="32">
        <v>2264</v>
      </c>
      <c r="F31" s="32">
        <f>SUM(G31:K31)</f>
        <v>2214</v>
      </c>
      <c r="G31" s="33">
        <v>69</v>
      </c>
      <c r="H31" s="63">
        <v>26</v>
      </c>
      <c r="I31" s="57">
        <v>383</v>
      </c>
      <c r="J31" s="33">
        <v>1362</v>
      </c>
      <c r="K31" s="33">
        <v>374</v>
      </c>
      <c r="L31" s="33">
        <v>38</v>
      </c>
      <c r="M31" s="33">
        <v>20</v>
      </c>
      <c r="N31" s="33">
        <v>8</v>
      </c>
      <c r="O31" s="78">
        <v>308</v>
      </c>
      <c r="P31" s="83"/>
      <c r="Q31" s="45" t="str">
        <f t="shared" si="8"/>
        <v>549</v>
      </c>
    </row>
    <row r="32" spans="2:17" s="14" customFormat="1" ht="30.75" customHeight="1" thickBot="1">
      <c r="B32" s="18" t="s">
        <v>142</v>
      </c>
      <c r="C32" s="15"/>
      <c r="D32" s="20"/>
      <c r="I32" s="65"/>
      <c r="J32" s="146" t="s">
        <v>101</v>
      </c>
      <c r="K32" s="146"/>
      <c r="L32" s="146"/>
      <c r="M32" s="146"/>
      <c r="N32" s="146"/>
      <c r="O32" s="146"/>
      <c r="P32" s="65"/>
      <c r="Q32" s="66"/>
    </row>
    <row r="33" spans="1:17" s="2" customFormat="1" ht="15" customHeight="1">
      <c r="A33" s="137" t="s">
        <v>96</v>
      </c>
      <c r="B33" s="138"/>
      <c r="C33" s="139"/>
      <c r="D33" s="25"/>
      <c r="E33" s="26" t="s">
        <v>71</v>
      </c>
      <c r="F33" s="27"/>
      <c r="G33" s="27"/>
      <c r="H33" s="58"/>
      <c r="I33" s="51"/>
      <c r="J33" s="28"/>
      <c r="K33" s="28"/>
      <c r="L33" s="28"/>
      <c r="M33" s="29"/>
      <c r="N33" s="28" t="s">
        <v>93</v>
      </c>
      <c r="O33" s="147" t="s">
        <v>84</v>
      </c>
      <c r="P33" s="137" t="s">
        <v>95</v>
      </c>
      <c r="Q33" s="149"/>
    </row>
    <row r="34" spans="1:17" s="2" customFormat="1" ht="15" customHeight="1">
      <c r="A34" s="140"/>
      <c r="B34" s="141"/>
      <c r="C34" s="142"/>
      <c r="D34" s="21"/>
      <c r="E34" s="6"/>
      <c r="F34" s="7" t="s">
        <v>0</v>
      </c>
      <c r="G34" s="5"/>
      <c r="H34" s="59"/>
      <c r="I34" s="52"/>
      <c r="J34" s="5"/>
      <c r="K34" s="5"/>
      <c r="L34" s="8"/>
      <c r="M34" s="11"/>
      <c r="N34" s="9" t="s">
        <v>92</v>
      </c>
      <c r="O34" s="148"/>
      <c r="P34" s="140"/>
      <c r="Q34" s="150"/>
    </row>
    <row r="35" spans="1:17" s="2" customFormat="1" ht="15" customHeight="1">
      <c r="A35" s="140"/>
      <c r="B35" s="141"/>
      <c r="C35" s="142"/>
      <c r="D35" s="22" t="s">
        <v>88</v>
      </c>
      <c r="E35" s="145" t="s">
        <v>94</v>
      </c>
      <c r="F35" s="1"/>
      <c r="G35" s="8" t="s">
        <v>74</v>
      </c>
      <c r="H35" s="60" t="s">
        <v>75</v>
      </c>
      <c r="I35" s="53" t="s">
        <v>77</v>
      </c>
      <c r="J35" s="143" t="s">
        <v>78</v>
      </c>
      <c r="K35" s="144"/>
      <c r="L35" s="9" t="s">
        <v>81</v>
      </c>
      <c r="M35" s="17" t="s">
        <v>91</v>
      </c>
      <c r="N35" s="17" t="s">
        <v>90</v>
      </c>
      <c r="O35" s="148"/>
      <c r="P35" s="140"/>
      <c r="Q35" s="150"/>
    </row>
    <row r="36" spans="1:17" s="2" customFormat="1" ht="15" customHeight="1">
      <c r="A36" s="140"/>
      <c r="B36" s="141"/>
      <c r="C36" s="142"/>
      <c r="D36" s="23"/>
      <c r="E36" s="145"/>
      <c r="F36" s="9"/>
      <c r="G36" s="9"/>
      <c r="H36" s="61" t="s">
        <v>76</v>
      </c>
      <c r="I36" s="54"/>
      <c r="J36" s="10" t="s">
        <v>79</v>
      </c>
      <c r="K36" s="10" t="s">
        <v>80</v>
      </c>
      <c r="L36" s="9" t="s">
        <v>82</v>
      </c>
      <c r="M36" s="17" t="s">
        <v>89</v>
      </c>
      <c r="N36" s="17" t="s">
        <v>83</v>
      </c>
      <c r="O36" s="148"/>
      <c r="P36" s="140"/>
      <c r="Q36" s="150"/>
    </row>
    <row r="37" spans="1:17" s="2" customFormat="1" ht="15" customHeight="1" thickBot="1">
      <c r="A37" s="140"/>
      <c r="B37" s="141"/>
      <c r="C37" s="142"/>
      <c r="D37" s="21"/>
      <c r="E37" s="7" t="s">
        <v>1</v>
      </c>
      <c r="F37" s="1" t="s">
        <v>1</v>
      </c>
      <c r="G37" s="1" t="s">
        <v>1</v>
      </c>
      <c r="H37" s="62" t="s">
        <v>1</v>
      </c>
      <c r="I37" s="55" t="s">
        <v>1</v>
      </c>
      <c r="J37" s="7" t="s">
        <v>1</v>
      </c>
      <c r="K37" s="7" t="s">
        <v>1</v>
      </c>
      <c r="L37" s="1" t="s">
        <v>1</v>
      </c>
      <c r="M37" s="12" t="s">
        <v>1</v>
      </c>
      <c r="N37" s="12" t="s">
        <v>1</v>
      </c>
      <c r="O37" s="7" t="s">
        <v>1</v>
      </c>
      <c r="P37" s="140"/>
      <c r="Q37" s="150"/>
    </row>
    <row r="38" spans="1:17" ht="16.5" customHeight="1" thickBot="1">
      <c r="A38" s="41"/>
      <c r="B38" s="135" t="s">
        <v>5</v>
      </c>
      <c r="C38" s="136"/>
      <c r="D38" s="118">
        <f>SUM(D64,D60,D57,D48,D42,D39)</f>
        <v>12734</v>
      </c>
      <c r="E38" s="118">
        <f aca="true" t="shared" si="10" ref="E38:O38">SUM(E64,E60,E57,E48,E42,E39)</f>
        <v>74486</v>
      </c>
      <c r="F38" s="118">
        <f t="shared" si="10"/>
        <v>72410</v>
      </c>
      <c r="G38" s="118">
        <f t="shared" si="10"/>
        <v>6793</v>
      </c>
      <c r="H38" s="119">
        <f t="shared" si="10"/>
        <v>2806</v>
      </c>
      <c r="I38" s="120">
        <f t="shared" si="10"/>
        <v>5170</v>
      </c>
      <c r="J38" s="118">
        <f t="shared" si="10"/>
        <v>23860</v>
      </c>
      <c r="K38" s="118">
        <f t="shared" si="10"/>
        <v>33781</v>
      </c>
      <c r="L38" s="118">
        <f t="shared" si="10"/>
        <v>1623</v>
      </c>
      <c r="M38" s="118">
        <f t="shared" si="10"/>
        <v>546</v>
      </c>
      <c r="N38" s="118">
        <f t="shared" si="10"/>
        <v>93</v>
      </c>
      <c r="O38" s="121">
        <f t="shared" si="10"/>
        <v>22199</v>
      </c>
      <c r="P38" s="79"/>
      <c r="Q38" s="46" t="s">
        <v>85</v>
      </c>
    </row>
    <row r="39" spans="1:17" ht="16.5" customHeight="1">
      <c r="A39" s="30"/>
      <c r="B39" s="71" t="s">
        <v>63</v>
      </c>
      <c r="C39" s="72" t="s">
        <v>25</v>
      </c>
      <c r="D39" s="99">
        <f>SUM(D40:D41)</f>
        <v>93</v>
      </c>
      <c r="E39" s="122">
        <f aca="true" t="shared" si="11" ref="E39:O39">SUM(E40:E41)</f>
        <v>4368</v>
      </c>
      <c r="F39" s="99">
        <f t="shared" si="11"/>
        <v>4235</v>
      </c>
      <c r="G39" s="99">
        <f t="shared" si="11"/>
        <v>8</v>
      </c>
      <c r="H39" s="100">
        <f t="shared" si="11"/>
        <v>2</v>
      </c>
      <c r="I39" s="101">
        <f t="shared" si="11"/>
        <v>18</v>
      </c>
      <c r="J39" s="99">
        <f t="shared" si="11"/>
        <v>776</v>
      </c>
      <c r="K39" s="99">
        <f t="shared" si="11"/>
        <v>3431</v>
      </c>
      <c r="L39" s="99">
        <f t="shared" si="11"/>
        <v>119</v>
      </c>
      <c r="M39" s="99">
        <f t="shared" si="11"/>
        <v>24</v>
      </c>
      <c r="N39" s="99">
        <f t="shared" si="11"/>
        <v>10</v>
      </c>
      <c r="O39" s="102">
        <f t="shared" si="11"/>
        <v>2076</v>
      </c>
      <c r="P39" s="80"/>
      <c r="Q39" s="49" t="str">
        <f t="shared" si="8"/>
        <v>55</v>
      </c>
    </row>
    <row r="40" spans="1:17" ht="16.5" customHeight="1">
      <c r="A40" s="30"/>
      <c r="B40" s="48" t="s">
        <v>64</v>
      </c>
      <c r="C40" s="47" t="s">
        <v>26</v>
      </c>
      <c r="D40" s="103">
        <v>13</v>
      </c>
      <c r="E40" s="104">
        <v>2706</v>
      </c>
      <c r="F40" s="104">
        <f>SUM(G40:K40)</f>
        <v>2579</v>
      </c>
      <c r="G40" s="107" t="s">
        <v>141</v>
      </c>
      <c r="H40" s="105" t="s">
        <v>141</v>
      </c>
      <c r="I40" s="116">
        <v>4</v>
      </c>
      <c r="J40" s="114">
        <v>483</v>
      </c>
      <c r="K40" s="114">
        <v>2092</v>
      </c>
      <c r="L40" s="114">
        <v>113</v>
      </c>
      <c r="M40" s="114">
        <v>24</v>
      </c>
      <c r="N40" s="114">
        <v>10</v>
      </c>
      <c r="O40" s="117">
        <v>1297</v>
      </c>
      <c r="P40" s="81"/>
      <c r="Q40" s="44" t="str">
        <f t="shared" si="8"/>
        <v>551</v>
      </c>
    </row>
    <row r="41" spans="1:17" ht="16.5" customHeight="1">
      <c r="A41" s="30"/>
      <c r="B41" s="48" t="s">
        <v>117</v>
      </c>
      <c r="C41" s="47" t="s">
        <v>70</v>
      </c>
      <c r="D41" s="103">
        <v>80</v>
      </c>
      <c r="E41" s="104">
        <v>1662</v>
      </c>
      <c r="F41" s="104">
        <f>SUM(G41:K41)</f>
        <v>1656</v>
      </c>
      <c r="G41" s="114">
        <v>8</v>
      </c>
      <c r="H41" s="115">
        <v>2</v>
      </c>
      <c r="I41" s="116">
        <v>14</v>
      </c>
      <c r="J41" s="114">
        <v>293</v>
      </c>
      <c r="K41" s="114">
        <v>1339</v>
      </c>
      <c r="L41" s="114">
        <v>6</v>
      </c>
      <c r="M41" s="107" t="s">
        <v>141</v>
      </c>
      <c r="N41" s="107" t="s">
        <v>141</v>
      </c>
      <c r="O41" s="117">
        <v>779</v>
      </c>
      <c r="P41" s="81"/>
      <c r="Q41" s="44" t="str">
        <f t="shared" si="8"/>
        <v>559</v>
      </c>
    </row>
    <row r="42" spans="1:17" ht="16.5" customHeight="1">
      <c r="A42" s="30"/>
      <c r="B42" s="73" t="s">
        <v>118</v>
      </c>
      <c r="C42" s="74" t="s">
        <v>27</v>
      </c>
      <c r="D42" s="109">
        <f>SUM(D43:D47)</f>
        <v>1437</v>
      </c>
      <c r="E42" s="123">
        <f aca="true" t="shared" si="12" ref="E42:O42">SUM(E43,E44,E45,E46,E47)</f>
        <v>5998</v>
      </c>
      <c r="F42" s="123">
        <f t="shared" si="12"/>
        <v>5663</v>
      </c>
      <c r="G42" s="123">
        <f t="shared" si="12"/>
        <v>636</v>
      </c>
      <c r="H42" s="124">
        <f t="shared" si="12"/>
        <v>192</v>
      </c>
      <c r="I42" s="125">
        <f t="shared" si="12"/>
        <v>508</v>
      </c>
      <c r="J42" s="123">
        <f t="shared" si="12"/>
        <v>1976</v>
      </c>
      <c r="K42" s="123">
        <f t="shared" si="12"/>
        <v>2351</v>
      </c>
      <c r="L42" s="123">
        <f t="shared" si="12"/>
        <v>107</v>
      </c>
      <c r="M42" s="123">
        <f t="shared" si="12"/>
        <v>249</v>
      </c>
      <c r="N42" s="123">
        <f t="shared" si="12"/>
        <v>21</v>
      </c>
      <c r="O42" s="126">
        <f t="shared" si="12"/>
        <v>1894</v>
      </c>
      <c r="P42" s="82"/>
      <c r="Q42" s="50" t="str">
        <f t="shared" si="8"/>
        <v>56</v>
      </c>
    </row>
    <row r="43" spans="1:17" ht="16.5" customHeight="1">
      <c r="A43" s="30"/>
      <c r="B43" s="48" t="s">
        <v>65</v>
      </c>
      <c r="C43" s="47" t="s">
        <v>28</v>
      </c>
      <c r="D43" s="103">
        <v>191</v>
      </c>
      <c r="E43" s="104">
        <v>707</v>
      </c>
      <c r="F43" s="104">
        <f>SUM(G43:K43)</f>
        <v>686</v>
      </c>
      <c r="G43" s="127">
        <v>97</v>
      </c>
      <c r="H43" s="128">
        <v>41</v>
      </c>
      <c r="I43" s="106">
        <v>119</v>
      </c>
      <c r="J43" s="127">
        <v>232</v>
      </c>
      <c r="K43" s="127">
        <v>197</v>
      </c>
      <c r="L43" s="127">
        <v>21</v>
      </c>
      <c r="M43" s="103" t="s">
        <v>141</v>
      </c>
      <c r="N43" s="103" t="s">
        <v>141</v>
      </c>
      <c r="O43" s="129">
        <v>166</v>
      </c>
      <c r="P43" s="81"/>
      <c r="Q43" s="44" t="str">
        <f t="shared" si="8"/>
        <v>561</v>
      </c>
    </row>
    <row r="44" spans="1:17" ht="16.5" customHeight="1">
      <c r="A44" s="30"/>
      <c r="B44" s="48" t="s">
        <v>73</v>
      </c>
      <c r="C44" s="47" t="s">
        <v>29</v>
      </c>
      <c r="D44" s="103">
        <v>177</v>
      </c>
      <c r="E44" s="104">
        <v>675</v>
      </c>
      <c r="F44" s="104">
        <f>SUM(G44:K44)</f>
        <v>671</v>
      </c>
      <c r="G44" s="114">
        <v>62</v>
      </c>
      <c r="H44" s="115">
        <v>16</v>
      </c>
      <c r="I44" s="116">
        <v>74</v>
      </c>
      <c r="J44" s="114">
        <v>220</v>
      </c>
      <c r="K44" s="114">
        <v>299</v>
      </c>
      <c r="L44" s="114">
        <v>4</v>
      </c>
      <c r="M44" s="107" t="s">
        <v>141</v>
      </c>
      <c r="N44" s="107" t="s">
        <v>141</v>
      </c>
      <c r="O44" s="117">
        <v>244</v>
      </c>
      <c r="P44" s="81"/>
      <c r="Q44" s="44" t="str">
        <f t="shared" si="8"/>
        <v>562</v>
      </c>
    </row>
    <row r="45" spans="1:17" ht="16.5" customHeight="1">
      <c r="A45" s="30"/>
      <c r="B45" s="48" t="s">
        <v>119</v>
      </c>
      <c r="C45" s="47" t="s">
        <v>30</v>
      </c>
      <c r="D45" s="103">
        <v>691</v>
      </c>
      <c r="E45" s="104">
        <v>3210</v>
      </c>
      <c r="F45" s="104">
        <f>SUM(G45:K45)</f>
        <v>2921</v>
      </c>
      <c r="G45" s="114">
        <v>310</v>
      </c>
      <c r="H45" s="115">
        <v>84</v>
      </c>
      <c r="I45" s="116">
        <v>210</v>
      </c>
      <c r="J45" s="114">
        <v>1012</v>
      </c>
      <c r="K45" s="114">
        <v>1305</v>
      </c>
      <c r="L45" s="114">
        <v>50</v>
      </c>
      <c r="M45" s="114">
        <v>242</v>
      </c>
      <c r="N45" s="114">
        <v>3</v>
      </c>
      <c r="O45" s="117">
        <v>1066</v>
      </c>
      <c r="P45" s="81"/>
      <c r="Q45" s="44" t="str">
        <f t="shared" si="8"/>
        <v>563</v>
      </c>
    </row>
    <row r="46" spans="1:17" ht="16.5" customHeight="1">
      <c r="A46" s="30"/>
      <c r="B46" s="48" t="s">
        <v>120</v>
      </c>
      <c r="C46" s="47" t="s">
        <v>31</v>
      </c>
      <c r="D46" s="103">
        <v>123</v>
      </c>
      <c r="E46" s="104">
        <v>422</v>
      </c>
      <c r="F46" s="104">
        <f>SUM(G46:K46)</f>
        <v>419</v>
      </c>
      <c r="G46" s="114">
        <v>51</v>
      </c>
      <c r="H46" s="115">
        <v>20</v>
      </c>
      <c r="I46" s="116">
        <v>22</v>
      </c>
      <c r="J46" s="114">
        <v>138</v>
      </c>
      <c r="K46" s="114">
        <v>188</v>
      </c>
      <c r="L46" s="114">
        <v>3</v>
      </c>
      <c r="M46" s="107" t="s">
        <v>141</v>
      </c>
      <c r="N46" s="107" t="s">
        <v>141</v>
      </c>
      <c r="O46" s="117">
        <v>145</v>
      </c>
      <c r="P46" s="81"/>
      <c r="Q46" s="44" t="str">
        <f t="shared" si="8"/>
        <v>564</v>
      </c>
    </row>
    <row r="47" spans="1:17" ht="16.5" customHeight="1">
      <c r="A47" s="30"/>
      <c r="B47" s="48" t="s">
        <v>121</v>
      </c>
      <c r="C47" s="47" t="s">
        <v>32</v>
      </c>
      <c r="D47" s="103">
        <v>255</v>
      </c>
      <c r="E47" s="104">
        <v>984</v>
      </c>
      <c r="F47" s="104">
        <f>SUM(G47:K47)</f>
        <v>966</v>
      </c>
      <c r="G47" s="114">
        <v>116</v>
      </c>
      <c r="H47" s="115">
        <v>31</v>
      </c>
      <c r="I47" s="116">
        <v>83</v>
      </c>
      <c r="J47" s="114">
        <v>374</v>
      </c>
      <c r="K47" s="114">
        <v>362</v>
      </c>
      <c r="L47" s="114">
        <v>29</v>
      </c>
      <c r="M47" s="114">
        <v>7</v>
      </c>
      <c r="N47" s="114">
        <v>18</v>
      </c>
      <c r="O47" s="117">
        <v>273</v>
      </c>
      <c r="P47" s="81"/>
      <c r="Q47" s="44" t="str">
        <f t="shared" si="8"/>
        <v>569</v>
      </c>
    </row>
    <row r="48" spans="1:17" ht="16.5" customHeight="1">
      <c r="A48" s="30"/>
      <c r="B48" s="73" t="s">
        <v>122</v>
      </c>
      <c r="C48" s="74" t="s">
        <v>33</v>
      </c>
      <c r="D48" s="109">
        <f>SUM(D49:D56)</f>
        <v>4538</v>
      </c>
      <c r="E48" s="123">
        <f>SUM(E49:E56)</f>
        <v>30203</v>
      </c>
      <c r="F48" s="123">
        <f aca="true" t="shared" si="13" ref="F48:O48">SUM(F49,F50,F51,F52,F53,F54,F55,F56)</f>
        <v>29331</v>
      </c>
      <c r="G48" s="123">
        <f t="shared" si="13"/>
        <v>2897</v>
      </c>
      <c r="H48" s="124">
        <f t="shared" si="13"/>
        <v>1396</v>
      </c>
      <c r="I48" s="125">
        <f t="shared" si="13"/>
        <v>1300</v>
      </c>
      <c r="J48" s="123">
        <f t="shared" si="13"/>
        <v>6357</v>
      </c>
      <c r="K48" s="123">
        <f t="shared" si="13"/>
        <v>17381</v>
      </c>
      <c r="L48" s="123">
        <f t="shared" si="13"/>
        <v>774</v>
      </c>
      <c r="M48" s="123">
        <f t="shared" si="13"/>
        <v>116</v>
      </c>
      <c r="N48" s="123">
        <f t="shared" si="13"/>
        <v>18</v>
      </c>
      <c r="O48" s="126">
        <f t="shared" si="13"/>
        <v>11350</v>
      </c>
      <c r="P48" s="82"/>
      <c r="Q48" s="50" t="str">
        <f t="shared" si="8"/>
        <v>57</v>
      </c>
    </row>
    <row r="49" spans="1:17" ht="16.5" customHeight="1">
      <c r="A49" s="30"/>
      <c r="B49" s="48" t="s">
        <v>66</v>
      </c>
      <c r="C49" s="47" t="s">
        <v>34</v>
      </c>
      <c r="D49" s="103">
        <v>504</v>
      </c>
      <c r="E49" s="104">
        <v>8382</v>
      </c>
      <c r="F49" s="104">
        <v>8239</v>
      </c>
      <c r="G49" s="103">
        <v>251</v>
      </c>
      <c r="H49" s="130">
        <v>147</v>
      </c>
      <c r="I49" s="131">
        <v>173</v>
      </c>
      <c r="J49" s="103">
        <v>2152</v>
      </c>
      <c r="K49" s="103">
        <v>5516</v>
      </c>
      <c r="L49" s="103">
        <v>130</v>
      </c>
      <c r="M49" s="103">
        <v>14</v>
      </c>
      <c r="N49" s="103">
        <v>1</v>
      </c>
      <c r="O49" s="132">
        <v>3734</v>
      </c>
      <c r="P49" s="81"/>
      <c r="Q49" s="44" t="str">
        <f t="shared" si="8"/>
        <v>571</v>
      </c>
    </row>
    <row r="50" spans="1:17" ht="16.5" customHeight="1">
      <c r="A50" s="30"/>
      <c r="B50" s="48" t="s">
        <v>123</v>
      </c>
      <c r="C50" s="47" t="s">
        <v>35</v>
      </c>
      <c r="D50" s="103">
        <v>549</v>
      </c>
      <c r="E50" s="104">
        <v>1540</v>
      </c>
      <c r="F50" s="104">
        <f aca="true" t="shared" si="14" ref="F50:F56">SUM(G50:K50)</f>
        <v>1521</v>
      </c>
      <c r="G50" s="114">
        <v>406</v>
      </c>
      <c r="H50" s="115">
        <v>218</v>
      </c>
      <c r="I50" s="116">
        <v>189</v>
      </c>
      <c r="J50" s="114">
        <v>355</v>
      </c>
      <c r="K50" s="114">
        <v>353</v>
      </c>
      <c r="L50" s="114">
        <v>16</v>
      </c>
      <c r="M50" s="114">
        <v>3</v>
      </c>
      <c r="N50" s="107" t="s">
        <v>141</v>
      </c>
      <c r="O50" s="117">
        <v>277</v>
      </c>
      <c r="P50" s="81"/>
      <c r="Q50" s="44" t="str">
        <f t="shared" si="8"/>
        <v>572</v>
      </c>
    </row>
    <row r="51" spans="1:17" ht="16.5" customHeight="1">
      <c r="A51" s="30"/>
      <c r="B51" s="48" t="s">
        <v>124</v>
      </c>
      <c r="C51" s="47" t="s">
        <v>36</v>
      </c>
      <c r="D51" s="103">
        <v>192</v>
      </c>
      <c r="E51" s="104">
        <v>852</v>
      </c>
      <c r="F51" s="104">
        <f t="shared" si="14"/>
        <v>824</v>
      </c>
      <c r="G51" s="114">
        <v>114</v>
      </c>
      <c r="H51" s="115">
        <v>58</v>
      </c>
      <c r="I51" s="116">
        <v>74</v>
      </c>
      <c r="J51" s="114">
        <v>311</v>
      </c>
      <c r="K51" s="114">
        <v>267</v>
      </c>
      <c r="L51" s="114">
        <v>27</v>
      </c>
      <c r="M51" s="114">
        <v>1</v>
      </c>
      <c r="N51" s="107" t="s">
        <v>141</v>
      </c>
      <c r="O51" s="117">
        <v>224</v>
      </c>
      <c r="P51" s="81"/>
      <c r="Q51" s="44" t="str">
        <f t="shared" si="8"/>
        <v>573</v>
      </c>
    </row>
    <row r="52" spans="1:17" ht="16.5" customHeight="1">
      <c r="A52" s="30"/>
      <c r="B52" s="48" t="s">
        <v>125</v>
      </c>
      <c r="C52" s="47" t="s">
        <v>37</v>
      </c>
      <c r="D52" s="103">
        <v>205</v>
      </c>
      <c r="E52" s="104">
        <v>626</v>
      </c>
      <c r="F52" s="104">
        <f t="shared" si="14"/>
        <v>612</v>
      </c>
      <c r="G52" s="114">
        <v>160</v>
      </c>
      <c r="H52" s="115">
        <v>90</v>
      </c>
      <c r="I52" s="116">
        <v>37</v>
      </c>
      <c r="J52" s="114">
        <v>174</v>
      </c>
      <c r="K52" s="114">
        <v>151</v>
      </c>
      <c r="L52" s="114">
        <v>14</v>
      </c>
      <c r="M52" s="114">
        <v>0</v>
      </c>
      <c r="N52" s="107" t="s">
        <v>141</v>
      </c>
      <c r="O52" s="117">
        <v>135</v>
      </c>
      <c r="P52" s="81"/>
      <c r="Q52" s="44" t="str">
        <f aca="true" t="shared" si="15" ref="Q52:Q69">B52</f>
        <v>574</v>
      </c>
    </row>
    <row r="53" spans="1:17" ht="16.5" customHeight="1">
      <c r="A53" s="30"/>
      <c r="B53" s="48" t="s">
        <v>126</v>
      </c>
      <c r="C53" s="47" t="s">
        <v>38</v>
      </c>
      <c r="D53" s="103">
        <v>313</v>
      </c>
      <c r="E53" s="104">
        <v>1056</v>
      </c>
      <c r="F53" s="104">
        <f t="shared" si="14"/>
        <v>1004</v>
      </c>
      <c r="G53" s="114">
        <v>239</v>
      </c>
      <c r="H53" s="115">
        <v>119</v>
      </c>
      <c r="I53" s="116">
        <v>67</v>
      </c>
      <c r="J53" s="114">
        <v>248</v>
      </c>
      <c r="K53" s="114">
        <v>331</v>
      </c>
      <c r="L53" s="114">
        <v>52</v>
      </c>
      <c r="M53" s="114">
        <v>0</v>
      </c>
      <c r="N53" s="107" t="s">
        <v>141</v>
      </c>
      <c r="O53" s="117">
        <v>267</v>
      </c>
      <c r="P53" s="81"/>
      <c r="Q53" s="44" t="str">
        <f t="shared" si="15"/>
        <v>575</v>
      </c>
    </row>
    <row r="54" spans="1:17" ht="16.5" customHeight="1">
      <c r="A54" s="30"/>
      <c r="B54" s="48" t="s">
        <v>127</v>
      </c>
      <c r="C54" s="47" t="s">
        <v>39</v>
      </c>
      <c r="D54" s="103">
        <v>671</v>
      </c>
      <c r="E54" s="104">
        <v>2861</v>
      </c>
      <c r="F54" s="104">
        <f t="shared" si="14"/>
        <v>2787</v>
      </c>
      <c r="G54" s="114">
        <v>456</v>
      </c>
      <c r="H54" s="115">
        <v>220</v>
      </c>
      <c r="I54" s="116">
        <v>163</v>
      </c>
      <c r="J54" s="114">
        <v>758</v>
      </c>
      <c r="K54" s="114">
        <v>1190</v>
      </c>
      <c r="L54" s="114">
        <v>77</v>
      </c>
      <c r="M54" s="114">
        <v>6</v>
      </c>
      <c r="N54" s="114">
        <v>9</v>
      </c>
      <c r="O54" s="117">
        <v>878</v>
      </c>
      <c r="P54" s="81"/>
      <c r="Q54" s="44" t="str">
        <f t="shared" si="15"/>
        <v>576</v>
      </c>
    </row>
    <row r="55" spans="1:17" ht="16.5" customHeight="1">
      <c r="A55" s="30"/>
      <c r="B55" s="48" t="s">
        <v>128</v>
      </c>
      <c r="C55" s="47" t="s">
        <v>40</v>
      </c>
      <c r="D55" s="103">
        <v>122</v>
      </c>
      <c r="E55" s="104">
        <v>286</v>
      </c>
      <c r="F55" s="104">
        <f t="shared" si="14"/>
        <v>281</v>
      </c>
      <c r="G55" s="114">
        <v>98</v>
      </c>
      <c r="H55" s="115">
        <v>58</v>
      </c>
      <c r="I55" s="116">
        <v>44</v>
      </c>
      <c r="J55" s="114">
        <v>64</v>
      </c>
      <c r="K55" s="114">
        <v>17</v>
      </c>
      <c r="L55" s="114">
        <v>3</v>
      </c>
      <c r="M55" s="114">
        <v>2</v>
      </c>
      <c r="N55" s="107" t="s">
        <v>141</v>
      </c>
      <c r="O55" s="117">
        <v>16</v>
      </c>
      <c r="P55" s="81"/>
      <c r="Q55" s="44" t="str">
        <f t="shared" si="15"/>
        <v>577</v>
      </c>
    </row>
    <row r="56" spans="1:17" ht="16.5" customHeight="1">
      <c r="A56" s="30"/>
      <c r="B56" s="48" t="s">
        <v>129</v>
      </c>
      <c r="C56" s="47" t="s">
        <v>41</v>
      </c>
      <c r="D56" s="103">
        <v>1982</v>
      </c>
      <c r="E56" s="104">
        <v>14600</v>
      </c>
      <c r="F56" s="104">
        <f t="shared" si="14"/>
        <v>14063</v>
      </c>
      <c r="G56" s="114">
        <v>1173</v>
      </c>
      <c r="H56" s="115">
        <v>486</v>
      </c>
      <c r="I56" s="116">
        <v>553</v>
      </c>
      <c r="J56" s="114">
        <v>2295</v>
      </c>
      <c r="K56" s="114">
        <v>9556</v>
      </c>
      <c r="L56" s="114">
        <v>455</v>
      </c>
      <c r="M56" s="114">
        <v>90</v>
      </c>
      <c r="N56" s="114">
        <v>8</v>
      </c>
      <c r="O56" s="117">
        <v>5819</v>
      </c>
      <c r="P56" s="81"/>
      <c r="Q56" s="44" t="str">
        <f t="shared" si="15"/>
        <v>579</v>
      </c>
    </row>
    <row r="57" spans="1:17" ht="16.5" customHeight="1">
      <c r="A57" s="30"/>
      <c r="B57" s="73" t="s">
        <v>130</v>
      </c>
      <c r="C57" s="74" t="s">
        <v>42</v>
      </c>
      <c r="D57" s="109">
        <f>SUM(D58:D59)</f>
        <v>1005</v>
      </c>
      <c r="E57" s="109">
        <f aca="true" t="shared" si="16" ref="E57:O57">SUM(E58:E59)</f>
        <v>5662</v>
      </c>
      <c r="F57" s="109">
        <f t="shared" si="16"/>
        <v>5591</v>
      </c>
      <c r="G57" s="109">
        <f t="shared" si="16"/>
        <v>552</v>
      </c>
      <c r="H57" s="110">
        <f t="shared" si="16"/>
        <v>181</v>
      </c>
      <c r="I57" s="111">
        <f t="shared" si="16"/>
        <v>480</v>
      </c>
      <c r="J57" s="109">
        <f t="shared" si="16"/>
        <v>3955</v>
      </c>
      <c r="K57" s="109">
        <f t="shared" si="16"/>
        <v>423</v>
      </c>
      <c r="L57" s="109">
        <f t="shared" si="16"/>
        <v>65</v>
      </c>
      <c r="M57" s="109">
        <f t="shared" si="16"/>
        <v>18</v>
      </c>
      <c r="N57" s="109">
        <f t="shared" si="16"/>
        <v>12</v>
      </c>
      <c r="O57" s="112">
        <f t="shared" si="16"/>
        <v>405</v>
      </c>
      <c r="P57" s="82"/>
      <c r="Q57" s="50" t="str">
        <f t="shared" si="15"/>
        <v>58</v>
      </c>
    </row>
    <row r="58" spans="1:17" ht="16.5" customHeight="1">
      <c r="A58" s="30"/>
      <c r="B58" s="48" t="s">
        <v>67</v>
      </c>
      <c r="C58" s="47" t="s">
        <v>43</v>
      </c>
      <c r="D58" s="103">
        <v>888</v>
      </c>
      <c r="E58" s="104">
        <v>5468</v>
      </c>
      <c r="F58" s="104">
        <f>SUM(G58:K58)</f>
        <v>5401</v>
      </c>
      <c r="G58" s="114">
        <v>442</v>
      </c>
      <c r="H58" s="115">
        <v>149</v>
      </c>
      <c r="I58" s="116">
        <v>470</v>
      </c>
      <c r="J58" s="114">
        <v>3922</v>
      </c>
      <c r="K58" s="114">
        <v>418</v>
      </c>
      <c r="L58" s="114">
        <v>61</v>
      </c>
      <c r="M58" s="114">
        <v>18</v>
      </c>
      <c r="N58" s="114">
        <v>12</v>
      </c>
      <c r="O58" s="117">
        <v>400</v>
      </c>
      <c r="P58" s="81"/>
      <c r="Q58" s="44" t="str">
        <f t="shared" si="15"/>
        <v>581</v>
      </c>
    </row>
    <row r="59" spans="1:17" ht="16.5" customHeight="1">
      <c r="A59" s="30"/>
      <c r="B59" s="48" t="s">
        <v>131</v>
      </c>
      <c r="C59" s="47" t="s">
        <v>44</v>
      </c>
      <c r="D59" s="103">
        <v>117</v>
      </c>
      <c r="E59" s="104">
        <v>194</v>
      </c>
      <c r="F59" s="104">
        <f>SUM(G59:K59)</f>
        <v>190</v>
      </c>
      <c r="G59" s="114">
        <v>110</v>
      </c>
      <c r="H59" s="115">
        <v>32</v>
      </c>
      <c r="I59" s="116">
        <v>10</v>
      </c>
      <c r="J59" s="114">
        <v>33</v>
      </c>
      <c r="K59" s="114">
        <v>5</v>
      </c>
      <c r="L59" s="114">
        <v>4</v>
      </c>
      <c r="M59" s="107" t="s">
        <v>141</v>
      </c>
      <c r="N59" s="107" t="s">
        <v>141</v>
      </c>
      <c r="O59" s="117">
        <v>5</v>
      </c>
      <c r="P59" s="81"/>
      <c r="Q59" s="44" t="str">
        <f t="shared" si="15"/>
        <v>582</v>
      </c>
    </row>
    <row r="60" spans="1:17" ht="16.5" customHeight="1">
      <c r="A60" s="30"/>
      <c r="B60" s="73" t="s">
        <v>132</v>
      </c>
      <c r="C60" s="74" t="s">
        <v>45</v>
      </c>
      <c r="D60" s="109">
        <f>SUM(D61:D63)</f>
        <v>1170</v>
      </c>
      <c r="E60" s="109">
        <f aca="true" t="shared" si="17" ref="E60:N60">SUM(E61:E63)</f>
        <v>5331</v>
      </c>
      <c r="F60" s="109">
        <f t="shared" si="17"/>
        <v>5229</v>
      </c>
      <c r="G60" s="109">
        <f t="shared" si="17"/>
        <v>739</v>
      </c>
      <c r="H60" s="110">
        <f t="shared" si="17"/>
        <v>337</v>
      </c>
      <c r="I60" s="111">
        <f t="shared" si="17"/>
        <v>512</v>
      </c>
      <c r="J60" s="109">
        <f t="shared" si="17"/>
        <v>2026</v>
      </c>
      <c r="K60" s="109">
        <f t="shared" si="17"/>
        <v>1615</v>
      </c>
      <c r="L60" s="109">
        <f t="shared" si="17"/>
        <v>56</v>
      </c>
      <c r="M60" s="109">
        <f t="shared" si="17"/>
        <v>53</v>
      </c>
      <c r="N60" s="109">
        <f t="shared" si="17"/>
        <v>7</v>
      </c>
      <c r="O60" s="112">
        <f>SUM(O61:O63)</f>
        <v>1251</v>
      </c>
      <c r="P60" s="82"/>
      <c r="Q60" s="50" t="str">
        <f t="shared" si="15"/>
        <v>59</v>
      </c>
    </row>
    <row r="61" spans="1:17" ht="16.5" customHeight="1">
      <c r="A61" s="30"/>
      <c r="B61" s="48" t="s">
        <v>68</v>
      </c>
      <c r="C61" s="47" t="s">
        <v>46</v>
      </c>
      <c r="D61" s="103">
        <v>283</v>
      </c>
      <c r="E61" s="104">
        <v>1058</v>
      </c>
      <c r="F61" s="104">
        <f>SUM(G61:K61)</f>
        <v>1039</v>
      </c>
      <c r="G61" s="114">
        <v>204</v>
      </c>
      <c r="H61" s="115">
        <v>93</v>
      </c>
      <c r="I61" s="116">
        <v>124</v>
      </c>
      <c r="J61" s="114">
        <v>358</v>
      </c>
      <c r="K61" s="114">
        <v>260</v>
      </c>
      <c r="L61" s="114">
        <v>17</v>
      </c>
      <c r="M61" s="114">
        <v>2</v>
      </c>
      <c r="N61" s="107" t="s">
        <v>141</v>
      </c>
      <c r="O61" s="117">
        <v>197</v>
      </c>
      <c r="P61" s="81"/>
      <c r="Q61" s="44" t="str">
        <f t="shared" si="15"/>
        <v>591</v>
      </c>
    </row>
    <row r="62" spans="1:17" ht="16.5" customHeight="1">
      <c r="A62" s="30"/>
      <c r="B62" s="48" t="s">
        <v>133</v>
      </c>
      <c r="C62" s="47" t="s">
        <v>47</v>
      </c>
      <c r="D62" s="103">
        <v>653</v>
      </c>
      <c r="E62" s="104">
        <v>2979</v>
      </c>
      <c r="F62" s="104">
        <f>SUM(G62:K62)</f>
        <v>2905</v>
      </c>
      <c r="G62" s="114">
        <v>374</v>
      </c>
      <c r="H62" s="115">
        <v>172</v>
      </c>
      <c r="I62" s="116">
        <v>308</v>
      </c>
      <c r="J62" s="114">
        <v>1413</v>
      </c>
      <c r="K62" s="114">
        <v>638</v>
      </c>
      <c r="L62" s="114">
        <v>28</v>
      </c>
      <c r="M62" s="114">
        <v>49</v>
      </c>
      <c r="N62" s="114">
        <v>3</v>
      </c>
      <c r="O62" s="117">
        <v>563</v>
      </c>
      <c r="P62" s="81"/>
      <c r="Q62" s="44" t="str">
        <f t="shared" si="15"/>
        <v>592</v>
      </c>
    </row>
    <row r="63" spans="1:17" ht="16.5" customHeight="1">
      <c r="A63" s="30"/>
      <c r="B63" s="48" t="s">
        <v>134</v>
      </c>
      <c r="C63" s="47" t="s">
        <v>48</v>
      </c>
      <c r="D63" s="103">
        <v>234</v>
      </c>
      <c r="E63" s="104">
        <v>1294</v>
      </c>
      <c r="F63" s="104">
        <f>SUM(G63:K63)</f>
        <v>1285</v>
      </c>
      <c r="G63" s="114">
        <v>161</v>
      </c>
      <c r="H63" s="115">
        <v>72</v>
      </c>
      <c r="I63" s="116">
        <v>80</v>
      </c>
      <c r="J63" s="114">
        <v>255</v>
      </c>
      <c r="K63" s="114">
        <v>717</v>
      </c>
      <c r="L63" s="114">
        <v>11</v>
      </c>
      <c r="M63" s="114">
        <v>2</v>
      </c>
      <c r="N63" s="114">
        <v>4</v>
      </c>
      <c r="O63" s="117">
        <v>491</v>
      </c>
      <c r="P63" s="81"/>
      <c r="Q63" s="44" t="str">
        <f t="shared" si="15"/>
        <v>599</v>
      </c>
    </row>
    <row r="64" spans="1:17" ht="16.5" customHeight="1">
      <c r="A64" s="30"/>
      <c r="B64" s="73" t="s">
        <v>135</v>
      </c>
      <c r="C64" s="74" t="s">
        <v>49</v>
      </c>
      <c r="D64" s="109">
        <f>SUM(D65:D72)</f>
        <v>4491</v>
      </c>
      <c r="E64" s="109">
        <f aca="true" t="shared" si="18" ref="E64:O64">SUM(E65:E72)</f>
        <v>22924</v>
      </c>
      <c r="F64" s="109">
        <f t="shared" si="18"/>
        <v>22361</v>
      </c>
      <c r="G64" s="109">
        <f t="shared" si="18"/>
        <v>1961</v>
      </c>
      <c r="H64" s="110">
        <f t="shared" si="18"/>
        <v>698</v>
      </c>
      <c r="I64" s="111">
        <f t="shared" si="18"/>
        <v>2352</v>
      </c>
      <c r="J64" s="109">
        <f t="shared" si="18"/>
        <v>8770</v>
      </c>
      <c r="K64" s="109">
        <f t="shared" si="18"/>
        <v>8580</v>
      </c>
      <c r="L64" s="109">
        <f t="shared" si="18"/>
        <v>502</v>
      </c>
      <c r="M64" s="109">
        <f t="shared" si="18"/>
        <v>86</v>
      </c>
      <c r="N64" s="109">
        <f t="shared" si="18"/>
        <v>25</v>
      </c>
      <c r="O64" s="112">
        <f t="shared" si="18"/>
        <v>5223</v>
      </c>
      <c r="P64" s="82"/>
      <c r="Q64" s="50" t="str">
        <f t="shared" si="15"/>
        <v>60</v>
      </c>
    </row>
    <row r="65" spans="1:17" ht="16.5" customHeight="1">
      <c r="A65" s="30"/>
      <c r="B65" s="48" t="s">
        <v>69</v>
      </c>
      <c r="C65" s="47" t="s">
        <v>50</v>
      </c>
      <c r="D65" s="103">
        <v>955</v>
      </c>
      <c r="E65" s="104">
        <v>4195</v>
      </c>
      <c r="F65" s="104">
        <f aca="true" t="shared" si="19" ref="F65:F72">SUM(G65:K65)</f>
        <v>4144</v>
      </c>
      <c r="G65" s="114">
        <v>324</v>
      </c>
      <c r="H65" s="115">
        <v>77</v>
      </c>
      <c r="I65" s="116">
        <v>691</v>
      </c>
      <c r="J65" s="114">
        <v>2010</v>
      </c>
      <c r="K65" s="114">
        <v>1042</v>
      </c>
      <c r="L65" s="114">
        <v>41</v>
      </c>
      <c r="M65" s="114">
        <v>26</v>
      </c>
      <c r="N65" s="114">
        <v>16</v>
      </c>
      <c r="O65" s="117">
        <v>791</v>
      </c>
      <c r="P65" s="81"/>
      <c r="Q65" s="44" t="str">
        <f t="shared" si="15"/>
        <v>601</v>
      </c>
    </row>
    <row r="66" spans="1:17" ht="16.5" customHeight="1">
      <c r="A66" s="30"/>
      <c r="B66" s="48" t="s">
        <v>136</v>
      </c>
      <c r="C66" s="47" t="s">
        <v>51</v>
      </c>
      <c r="D66" s="103">
        <v>271</v>
      </c>
      <c r="E66" s="104">
        <v>1369</v>
      </c>
      <c r="F66" s="104">
        <f t="shared" si="19"/>
        <v>1331</v>
      </c>
      <c r="G66" s="114">
        <v>82</v>
      </c>
      <c r="H66" s="115">
        <v>42</v>
      </c>
      <c r="I66" s="116">
        <v>147</v>
      </c>
      <c r="J66" s="114">
        <v>943</v>
      </c>
      <c r="K66" s="114">
        <v>117</v>
      </c>
      <c r="L66" s="114">
        <v>36</v>
      </c>
      <c r="M66" s="114">
        <v>2</v>
      </c>
      <c r="N66" s="107" t="s">
        <v>141</v>
      </c>
      <c r="O66" s="117">
        <v>108</v>
      </c>
      <c r="P66" s="81"/>
      <c r="Q66" s="44" t="str">
        <f t="shared" si="15"/>
        <v>602</v>
      </c>
    </row>
    <row r="67" spans="1:17" ht="16.5" customHeight="1">
      <c r="A67" s="30"/>
      <c r="B67" s="48" t="s">
        <v>137</v>
      </c>
      <c r="C67" s="47" t="s">
        <v>52</v>
      </c>
      <c r="D67" s="103">
        <v>849</v>
      </c>
      <c r="E67" s="104">
        <v>4561</v>
      </c>
      <c r="F67" s="104">
        <f t="shared" si="19"/>
        <v>4384</v>
      </c>
      <c r="G67" s="114">
        <v>173</v>
      </c>
      <c r="H67" s="115">
        <v>73</v>
      </c>
      <c r="I67" s="116">
        <v>565</v>
      </c>
      <c r="J67" s="114">
        <v>2513</v>
      </c>
      <c r="K67" s="114">
        <v>1060</v>
      </c>
      <c r="L67" s="114">
        <v>148</v>
      </c>
      <c r="M67" s="114">
        <v>35</v>
      </c>
      <c r="N67" s="114">
        <v>6</v>
      </c>
      <c r="O67" s="117">
        <v>937</v>
      </c>
      <c r="P67" s="81"/>
      <c r="Q67" s="44" t="str">
        <f t="shared" si="15"/>
        <v>603</v>
      </c>
    </row>
    <row r="68" spans="1:17" ht="16.5" customHeight="1">
      <c r="A68" s="30"/>
      <c r="B68" s="48" t="s">
        <v>138</v>
      </c>
      <c r="C68" s="47" t="s">
        <v>53</v>
      </c>
      <c r="D68" s="103">
        <v>493</v>
      </c>
      <c r="E68" s="104">
        <v>5077</v>
      </c>
      <c r="F68" s="104">
        <f t="shared" si="19"/>
        <v>4979</v>
      </c>
      <c r="G68" s="114">
        <v>227</v>
      </c>
      <c r="H68" s="115">
        <v>64</v>
      </c>
      <c r="I68" s="116">
        <v>245</v>
      </c>
      <c r="J68" s="114">
        <v>641</v>
      </c>
      <c r="K68" s="114">
        <v>3802</v>
      </c>
      <c r="L68" s="114">
        <v>97</v>
      </c>
      <c r="M68" s="114">
        <v>1</v>
      </c>
      <c r="N68" s="107" t="s">
        <v>141</v>
      </c>
      <c r="O68" s="117">
        <v>1431</v>
      </c>
      <c r="P68" s="81"/>
      <c r="Q68" s="44" t="str">
        <f t="shared" si="15"/>
        <v>604</v>
      </c>
    </row>
    <row r="69" spans="1:17" ht="16.5" customHeight="1">
      <c r="A69" s="30"/>
      <c r="B69" s="48" t="s">
        <v>139</v>
      </c>
      <c r="C69" s="47" t="s">
        <v>54</v>
      </c>
      <c r="D69" s="103">
        <v>342</v>
      </c>
      <c r="E69" s="104">
        <v>1312</v>
      </c>
      <c r="F69" s="104">
        <f t="shared" si="19"/>
        <v>1280</v>
      </c>
      <c r="G69" s="114">
        <v>183</v>
      </c>
      <c r="H69" s="115">
        <v>69</v>
      </c>
      <c r="I69" s="116">
        <v>140</v>
      </c>
      <c r="J69" s="114">
        <v>415</v>
      </c>
      <c r="K69" s="114">
        <v>473</v>
      </c>
      <c r="L69" s="114">
        <v>26</v>
      </c>
      <c r="M69" s="114">
        <v>6</v>
      </c>
      <c r="N69" s="107" t="s">
        <v>141</v>
      </c>
      <c r="O69" s="117">
        <v>383</v>
      </c>
      <c r="P69" s="81"/>
      <c r="Q69" s="44" t="str">
        <f t="shared" si="15"/>
        <v>605</v>
      </c>
    </row>
    <row r="70" spans="1:17" ht="16.5" customHeight="1">
      <c r="A70" s="30"/>
      <c r="B70" s="77">
        <v>606</v>
      </c>
      <c r="C70" s="47" t="s">
        <v>99</v>
      </c>
      <c r="D70" s="103">
        <v>33</v>
      </c>
      <c r="E70" s="104">
        <v>133</v>
      </c>
      <c r="F70" s="104">
        <f t="shared" si="19"/>
        <v>132</v>
      </c>
      <c r="G70" s="114">
        <v>13</v>
      </c>
      <c r="H70" s="115">
        <v>2</v>
      </c>
      <c r="I70" s="116">
        <v>11</v>
      </c>
      <c r="J70" s="114">
        <v>61</v>
      </c>
      <c r="K70" s="114">
        <v>45</v>
      </c>
      <c r="L70" s="114">
        <v>1</v>
      </c>
      <c r="M70" s="107" t="s">
        <v>141</v>
      </c>
      <c r="N70" s="107" t="s">
        <v>141</v>
      </c>
      <c r="O70" s="117">
        <v>38</v>
      </c>
      <c r="P70" s="81"/>
      <c r="Q70" s="44" t="s">
        <v>98</v>
      </c>
    </row>
    <row r="71" spans="1:17" ht="16.5" customHeight="1">
      <c r="A71" s="30"/>
      <c r="B71" s="77">
        <v>607</v>
      </c>
      <c r="C71" s="47" t="s">
        <v>100</v>
      </c>
      <c r="D71" s="103">
        <v>229</v>
      </c>
      <c r="E71" s="104">
        <v>751</v>
      </c>
      <c r="F71" s="104">
        <f t="shared" si="19"/>
        <v>741</v>
      </c>
      <c r="G71" s="114">
        <v>95</v>
      </c>
      <c r="H71" s="115">
        <v>25</v>
      </c>
      <c r="I71" s="116">
        <v>91</v>
      </c>
      <c r="J71" s="114">
        <v>415</v>
      </c>
      <c r="K71" s="114">
        <v>115</v>
      </c>
      <c r="L71" s="114">
        <v>7</v>
      </c>
      <c r="M71" s="114">
        <v>4</v>
      </c>
      <c r="N71" s="114">
        <v>1</v>
      </c>
      <c r="O71" s="117">
        <v>109</v>
      </c>
      <c r="P71" s="81"/>
      <c r="Q71" s="44" t="s">
        <v>97</v>
      </c>
    </row>
    <row r="72" spans="1:17" ht="16.5" customHeight="1" thickBot="1">
      <c r="A72" s="31"/>
      <c r="B72" s="75" t="s">
        <v>140</v>
      </c>
      <c r="C72" s="76" t="s">
        <v>55</v>
      </c>
      <c r="D72" s="89">
        <v>1319</v>
      </c>
      <c r="E72" s="133">
        <v>5526</v>
      </c>
      <c r="F72" s="133">
        <f t="shared" si="19"/>
        <v>5370</v>
      </c>
      <c r="G72" s="90">
        <v>864</v>
      </c>
      <c r="H72" s="91">
        <v>346</v>
      </c>
      <c r="I72" s="92">
        <v>462</v>
      </c>
      <c r="J72" s="90">
        <v>1772</v>
      </c>
      <c r="K72" s="90">
        <v>1926</v>
      </c>
      <c r="L72" s="90">
        <v>146</v>
      </c>
      <c r="M72" s="90">
        <v>12</v>
      </c>
      <c r="N72" s="90">
        <v>2</v>
      </c>
      <c r="O72" s="93">
        <v>1426</v>
      </c>
      <c r="P72" s="83"/>
      <c r="Q72" s="45" t="str">
        <f>B72</f>
        <v>609</v>
      </c>
    </row>
  </sheetData>
  <mergeCells count="13">
    <mergeCell ref="P33:Q37"/>
    <mergeCell ref="E35:E36"/>
    <mergeCell ref="J35:K35"/>
    <mergeCell ref="P2:Q6"/>
    <mergeCell ref="O2:O5"/>
    <mergeCell ref="J1:O1"/>
    <mergeCell ref="B38:C38"/>
    <mergeCell ref="A2:C6"/>
    <mergeCell ref="J4:K4"/>
    <mergeCell ref="E4:E5"/>
    <mergeCell ref="J32:O32"/>
    <mergeCell ref="A33:C37"/>
    <mergeCell ref="O33:O36"/>
  </mergeCells>
  <printOptions horizontalCentered="1" verticalCentered="1"/>
  <pageMargins left="0.5905511811023623" right="0.5905511811023623" top="0.5905511811023623" bottom="0.7874015748031497" header="0.5118110236220472" footer="0.5118110236220472"/>
  <pageSetup firstPageNumber="150" useFirstPageNumber="1" horizontalDpi="300" verticalDpi="300" orientation="portrait" pageOrder="overThenDown" paperSize="9" r:id="rId1"/>
  <headerFooter alignWithMargins="0">
    <oddFooter>&amp;C－&amp;P－</oddFooter>
  </headerFooter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2009-02-19T10:20:09Z</cp:lastPrinted>
  <dcterms:created xsi:type="dcterms:W3CDTF">2008-03-13T07:19:30Z</dcterms:created>
  <dcterms:modified xsi:type="dcterms:W3CDTF">2009-03-05T01:03:05Z</dcterms:modified>
  <cp:category/>
  <cp:version/>
  <cp:contentType/>
  <cp:contentStatus/>
</cp:coreProperties>
</file>