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15" windowHeight="6210" activeTab="0"/>
  </bookViews>
  <sheets>
    <sheet name="第３８表" sheetId="1" r:id="rId1"/>
    <sheet name="第３９表" sheetId="2" r:id="rId2"/>
    <sheet name="第４０表" sheetId="3" r:id="rId3"/>
  </sheets>
  <definedNames>
    <definedName name="_xlnm.Print_Area" localSheetId="0">'第３８表'!$A$1:$AI$70</definedName>
    <definedName name="_xlnm.Print_Area" localSheetId="1">'第３９表'!$A$1:$K$70</definedName>
    <definedName name="_xlnm.Print_Area" localSheetId="2">'第４０表'!$A$1:$L$70</definedName>
  </definedNames>
  <calcPr fullCalcOnLoad="1"/>
</workbook>
</file>

<file path=xl/sharedStrings.xml><?xml version="1.0" encoding="utf-8"?>
<sst xmlns="http://schemas.openxmlformats.org/spreadsheetml/2006/main" count="328" uniqueCount="281">
  <si>
    <t xml:space="preserve"> </t>
  </si>
  <si>
    <t>就職している者</t>
  </si>
  <si>
    <t>男</t>
  </si>
  <si>
    <t>女</t>
  </si>
  <si>
    <t>計</t>
  </si>
  <si>
    <t>高等専門</t>
  </si>
  <si>
    <t>盲聾養護</t>
  </si>
  <si>
    <t>全日制</t>
  </si>
  <si>
    <t>定時制</t>
  </si>
  <si>
    <t>通信制</t>
  </si>
  <si>
    <t>高等部</t>
  </si>
  <si>
    <t>高等学校</t>
  </si>
  <si>
    <t>中等教育</t>
  </si>
  <si>
    <t>合計のうち</t>
  </si>
  <si>
    <t>（別　科）</t>
  </si>
  <si>
    <t>学　　校</t>
  </si>
  <si>
    <t>後期課程</t>
  </si>
  <si>
    <t>進　学　者</t>
  </si>
  <si>
    <t>国　　　立</t>
  </si>
  <si>
    <t>公　　　立</t>
  </si>
  <si>
    <t>私　　　立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</si>
  <si>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</si>
  <si>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</si>
  <si>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</si>
  <si>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</si>
  <si>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</si>
  <si>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</si>
  <si>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</si>
  <si>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</si>
  <si>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>中学校</t>
  </si>
  <si>
    <t>左記以外</t>
  </si>
  <si>
    <t>県内</t>
  </si>
  <si>
    <t>県外</t>
  </si>
  <si>
    <t>平成 １４ 年</t>
  </si>
  <si>
    <t xml:space="preserve">  中学校</t>
  </si>
  <si>
    <t>卒   業   者</t>
  </si>
  <si>
    <t>高  等  学  校  等</t>
  </si>
  <si>
    <t>専修学校（高等</t>
  </si>
  <si>
    <t>専修学校（一般</t>
  </si>
  <si>
    <t>就   職   者</t>
  </si>
  <si>
    <t>就 職 率（％）</t>
  </si>
  <si>
    <t>進   学   者   Ａ</t>
  </si>
  <si>
    <t>課程）進学者 Ｂ</t>
  </si>
  <si>
    <t>課程）等入学者Ｃ</t>
  </si>
  <si>
    <t>進  学   率  （％）</t>
  </si>
  <si>
    <t>総 数</t>
  </si>
  <si>
    <t xml:space="preserve"> 1 宮  崎  市</t>
  </si>
  <si>
    <t xml:space="preserve"> 2 都  城  市</t>
  </si>
  <si>
    <t xml:space="preserve"> 3 延　岡　市</t>
  </si>
  <si>
    <t xml:space="preserve"> 4 日  南  市</t>
  </si>
  <si>
    <t xml:space="preserve"> 5 小  林  市</t>
  </si>
  <si>
    <t xml:space="preserve"> 6 日  向  市</t>
  </si>
  <si>
    <t xml:space="preserve"> 7 串  間  市</t>
  </si>
  <si>
    <t xml:space="preserve"> 8 西  都  市</t>
  </si>
  <si>
    <t>10 清  武  町</t>
  </si>
  <si>
    <t>11 田  野  町</t>
  </si>
  <si>
    <t>13 北  郷  町</t>
  </si>
  <si>
    <t>14 南  郷  町</t>
  </si>
  <si>
    <t>15 三  股  町</t>
  </si>
  <si>
    <t>17 高  城  町</t>
  </si>
  <si>
    <t>18 山  田  町</t>
  </si>
  <si>
    <t>19 高  崎  町</t>
  </si>
  <si>
    <t>20 高  原  町</t>
  </si>
  <si>
    <t>21 野  尻  町</t>
  </si>
  <si>
    <t>22 須  木  村</t>
  </si>
  <si>
    <t>23 高  岡  町</t>
  </si>
  <si>
    <t>24 国  富  町</t>
  </si>
  <si>
    <t>26 高  鍋  町</t>
  </si>
  <si>
    <t>27 新  富  町</t>
  </si>
  <si>
    <t>29 木  城  町</t>
  </si>
  <si>
    <t>30 川  南  町</t>
  </si>
  <si>
    <t>31 都  農  町</t>
  </si>
  <si>
    <t>32 門  川  町</t>
  </si>
  <si>
    <t>33 東  郷  町</t>
  </si>
  <si>
    <t>34 南  郷  村</t>
  </si>
  <si>
    <t>35 西  郷  村</t>
  </si>
  <si>
    <t>36 北  郷  村</t>
  </si>
  <si>
    <t>37 北  方  町</t>
  </si>
  <si>
    <t>38 北  川  町</t>
  </si>
  <si>
    <t>39 北  浦  町</t>
  </si>
  <si>
    <t>40 諸  塚  村</t>
  </si>
  <si>
    <t>41 椎  葉  村</t>
  </si>
  <si>
    <t>第３８表　進路別卒業者数</t>
  </si>
  <si>
    <t>公共職業能力開発</t>
  </si>
  <si>
    <t>左記以外の者</t>
  </si>
  <si>
    <t>死亡・不詳</t>
  </si>
  <si>
    <t>Ａ・Ｂ・Ｃ・Ｄのうち</t>
  </si>
  <si>
    <t>区　　分</t>
  </si>
  <si>
    <t>施設等入学者　Ｄ</t>
  </si>
  <si>
    <t>区　分</t>
  </si>
  <si>
    <t>計</t>
  </si>
  <si>
    <t>男</t>
  </si>
  <si>
    <t>女</t>
  </si>
  <si>
    <t>平成１４年</t>
  </si>
  <si>
    <t>１４年</t>
  </si>
  <si>
    <t>国　　立</t>
  </si>
  <si>
    <t>国</t>
  </si>
  <si>
    <t>公　　立</t>
  </si>
  <si>
    <t>公</t>
  </si>
  <si>
    <t>私　　立</t>
  </si>
  <si>
    <t>私</t>
  </si>
  <si>
    <t>市</t>
  </si>
  <si>
    <t>１</t>
  </si>
  <si>
    <t>２</t>
  </si>
  <si>
    <t>３</t>
  </si>
  <si>
    <t>４</t>
  </si>
  <si>
    <t>５</t>
  </si>
  <si>
    <t>６</t>
  </si>
  <si>
    <t>７</t>
  </si>
  <si>
    <t>８</t>
  </si>
  <si>
    <t xml:space="preserve"> 9 えびの市</t>
  </si>
  <si>
    <t>９</t>
  </si>
  <si>
    <t>宮　崎</t>
  </si>
  <si>
    <t>１０</t>
  </si>
  <si>
    <t>１１</t>
  </si>
  <si>
    <t>12 佐土原町</t>
  </si>
  <si>
    <t>１２</t>
  </si>
  <si>
    <t>南那珂</t>
  </si>
  <si>
    <t>１３</t>
  </si>
  <si>
    <t>１４</t>
  </si>
  <si>
    <t>北諸県</t>
  </si>
  <si>
    <t>１５</t>
  </si>
  <si>
    <t>16 山之口町</t>
  </si>
  <si>
    <t>１６</t>
  </si>
  <si>
    <t>１７</t>
  </si>
  <si>
    <t>１８</t>
  </si>
  <si>
    <t>１９</t>
  </si>
  <si>
    <t>西諸県</t>
  </si>
  <si>
    <t>２０</t>
  </si>
  <si>
    <t>２１</t>
  </si>
  <si>
    <t>２２</t>
  </si>
  <si>
    <t>東諸県</t>
  </si>
  <si>
    <t>２３</t>
  </si>
  <si>
    <t>２４</t>
  </si>
  <si>
    <r>
      <t xml:space="preserve">25 綾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   町</t>
    </r>
  </si>
  <si>
    <t>２５</t>
  </si>
  <si>
    <t>児　湯</t>
  </si>
  <si>
    <t>２６</t>
  </si>
  <si>
    <t>２７</t>
  </si>
  <si>
    <t>28 西米良村</t>
  </si>
  <si>
    <t>２８</t>
  </si>
  <si>
    <t>２９</t>
  </si>
  <si>
    <t>３０</t>
  </si>
  <si>
    <t>３１</t>
  </si>
  <si>
    <t>東臼杵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</si>
  <si>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</si>
  <si>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</si>
  <si>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</si>
  <si>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</si>
  <si>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</si>
  <si>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</si>
  <si>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</si>
  <si>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</si>
  <si>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</si>
  <si>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</si>
  <si>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西臼杵</t>
  </si>
  <si>
    <t>42 高千穂町</t>
  </si>
  <si>
    <t>４２</t>
  </si>
  <si>
    <t>43 日之影町</t>
  </si>
  <si>
    <t>４３</t>
  </si>
  <si>
    <t>44 五ケ瀬町</t>
  </si>
  <si>
    <t>４４</t>
  </si>
  <si>
    <t>第３９表　高等学校等への進学者数</t>
  </si>
  <si>
    <t>中学校</t>
  </si>
  <si>
    <t>区　　　分</t>
  </si>
  <si>
    <t>合　計</t>
  </si>
  <si>
    <t>高　等　学　校　（本　科）</t>
  </si>
  <si>
    <t>学　　校</t>
  </si>
  <si>
    <t>他県への</t>
  </si>
  <si>
    <t xml:space="preserve"> 9　えびの市</t>
  </si>
  <si>
    <t>10　清　武　町</t>
  </si>
  <si>
    <t>11　田　野　町</t>
  </si>
  <si>
    <t>12　佐土原町</t>
  </si>
  <si>
    <t>13　北　郷　町</t>
  </si>
  <si>
    <t>14　南　郷　町</t>
  </si>
  <si>
    <t>15　三　股　町</t>
  </si>
  <si>
    <t>16　山之口町</t>
  </si>
  <si>
    <t>17　高　城　町</t>
  </si>
  <si>
    <t>18　山　田　町</t>
  </si>
  <si>
    <t>19　高　崎　町</t>
  </si>
  <si>
    <t>20　高　原　町</t>
  </si>
  <si>
    <t>21　野　尻　町</t>
  </si>
  <si>
    <t>22　須　木　村</t>
  </si>
  <si>
    <t>23　高　岡　町</t>
  </si>
  <si>
    <t>24　国　富　町</t>
  </si>
  <si>
    <t>25　綾　　 　町</t>
  </si>
  <si>
    <t>26　高　鍋　町</t>
  </si>
  <si>
    <t>27　新　富　町</t>
  </si>
  <si>
    <t>28　西米良村</t>
  </si>
  <si>
    <t>29　木　城　町</t>
  </si>
  <si>
    <t>30　川　南　町</t>
  </si>
  <si>
    <t>31　都　農　町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</si>
  <si>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</si>
  <si>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</si>
  <si>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</si>
  <si>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</si>
  <si>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</si>
  <si>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</si>
  <si>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</si>
  <si>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</si>
  <si>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</si>
  <si>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</si>
  <si>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42　高千穂町</t>
  </si>
  <si>
    <t>43　日之影町</t>
  </si>
  <si>
    <t>44　五ケ瀬町</t>
  </si>
  <si>
    <t>第４０表 産業別就職者数</t>
  </si>
  <si>
    <t>区　　　分</t>
  </si>
  <si>
    <t>総　　　数</t>
  </si>
  <si>
    <t>第　１　次</t>
  </si>
  <si>
    <t>第　２　次</t>
  </si>
  <si>
    <t>第　３　次</t>
  </si>
  <si>
    <t>産　　業</t>
  </si>
  <si>
    <t>不　　詳</t>
  </si>
  <si>
    <t>計</t>
  </si>
  <si>
    <t>県内</t>
  </si>
  <si>
    <t>県外</t>
  </si>
  <si>
    <t>平成 １４ 年</t>
  </si>
  <si>
    <t>国　　　立</t>
  </si>
  <si>
    <t>公　　　立</t>
  </si>
  <si>
    <t>私　　　立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</si>
  <si>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</si>
  <si>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</si>
  <si>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</si>
  <si>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</si>
  <si>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</si>
  <si>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</si>
  <si>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</si>
  <si>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</si>
  <si>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 xml:space="preserve"> 9　えびの市</t>
  </si>
  <si>
    <t>10　清　武　町</t>
  </si>
  <si>
    <t>11　田　野　町</t>
  </si>
  <si>
    <t>12　佐土原町</t>
  </si>
  <si>
    <t>13　北　郷　町</t>
  </si>
  <si>
    <t>14　南　郷　町</t>
  </si>
  <si>
    <t>15　三　股　町</t>
  </si>
  <si>
    <t>16　山之口町</t>
  </si>
  <si>
    <t>17　高　城　町</t>
  </si>
  <si>
    <t>18　山　田　町</t>
  </si>
  <si>
    <t>19　高　崎　町</t>
  </si>
  <si>
    <t>20　高　原　町</t>
  </si>
  <si>
    <t>21　野　尻　町</t>
  </si>
  <si>
    <t>22　須　木　村</t>
  </si>
  <si>
    <t>23　高　岡　町</t>
  </si>
  <si>
    <t>24　国　富　町</t>
  </si>
  <si>
    <t>25　綾　　 　町</t>
  </si>
  <si>
    <t>26　高　鍋　町</t>
  </si>
  <si>
    <t>27　新　富　町</t>
  </si>
  <si>
    <t>28　西米良村</t>
  </si>
  <si>
    <t>29　木　城　町</t>
  </si>
  <si>
    <t>30　川　南　町</t>
  </si>
  <si>
    <t>31　都　農　町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</si>
  <si>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</si>
  <si>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</si>
  <si>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</si>
  <si>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</si>
  <si>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</si>
  <si>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</si>
  <si>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</si>
  <si>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</si>
  <si>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</si>
  <si>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</si>
  <si>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42　高千穂町</t>
  </si>
  <si>
    <t>43　日之影町</t>
  </si>
  <si>
    <t>44　五ケ瀬町</t>
  </si>
  <si>
    <t>市　計</t>
  </si>
  <si>
    <t>宮　崎　郡</t>
  </si>
  <si>
    <t>南那珂郡</t>
  </si>
  <si>
    <t>北諸県郡</t>
  </si>
  <si>
    <t>西諸県郡</t>
  </si>
  <si>
    <t>東諸県郡</t>
  </si>
  <si>
    <t>児　湯　郡</t>
  </si>
  <si>
    <t>東臼杵郡</t>
  </si>
  <si>
    <t>西臼杵郡</t>
  </si>
  <si>
    <t>市　計</t>
  </si>
  <si>
    <t>宮　崎　郡</t>
  </si>
  <si>
    <t>南那珂郡</t>
  </si>
  <si>
    <t>北諸県郡</t>
  </si>
  <si>
    <t>西諸県郡</t>
  </si>
  <si>
    <t>東諸県郡</t>
  </si>
  <si>
    <t>東臼杵郡</t>
  </si>
  <si>
    <t>児　湯　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</si>
</sst>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?_ ;_ @_ "/>
    <numFmt numFmtId="178" formatCode="0.00_);[Red]\(0.00\)"/>
    <numFmt numFmtId="179" formatCode="0.0_);[Red]\(0.0\)"/>
    <numFmt numFmtId="180" formatCode="0.0_ "/>
    <numFmt numFmtId="181" formatCode="#,##0.0_ "/>
    <numFmt numFmtId="182" formatCode="#,##0_ "/>
    <numFmt numFmtId="183" formatCode="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4"/>
      <name val="ＭＳ 明朝"/>
      <family val="1"/>
    </font>
    <font>
      <u val="single"/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4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124">
    <xf numFmtId="41" fontId="0" fillId="0" borderId="0" xfId="0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center"/>
      <protection/>
    </xf>
    <xf numFmtId="41" fontId="0" fillId="0" borderId="1" xfId="0" applyNumberFormat="1" applyFont="1" applyBorder="1" applyAlignment="1">
      <alignment/>
    </xf>
    <xf numFmtId="41" fontId="0" fillId="0" borderId="2" xfId="0" applyFont="1" applyBorder="1" applyAlignment="1" applyProtection="1">
      <alignment horizontal="left"/>
      <protection/>
    </xf>
    <xf numFmtId="41" fontId="0" fillId="0" borderId="2" xfId="0" applyFont="1" applyBorder="1" applyAlignment="1">
      <alignment/>
    </xf>
    <xf numFmtId="177" fontId="0" fillId="0" borderId="2" xfId="0" applyNumberFormat="1" applyFont="1" applyBorder="1" applyAlignment="1">
      <alignment/>
    </xf>
    <xf numFmtId="41" fontId="0" fillId="0" borderId="0" xfId="0" applyFont="1" applyAlignment="1">
      <alignment/>
    </xf>
    <xf numFmtId="41" fontId="0" fillId="0" borderId="1" xfId="0" applyFont="1" applyBorder="1" applyAlignment="1">
      <alignment/>
    </xf>
    <xf numFmtId="41" fontId="0" fillId="0" borderId="0" xfId="0" applyFont="1" applyAlignment="1" applyProtection="1">
      <alignment horizontal="center"/>
      <protection/>
    </xf>
    <xf numFmtId="41" fontId="0" fillId="0" borderId="1" xfId="0" applyFont="1" applyBorder="1" applyAlignment="1" applyProtection="1">
      <alignment horizontal="center"/>
      <protection/>
    </xf>
    <xf numFmtId="41" fontId="0" fillId="0" borderId="3" xfId="0" applyFont="1" applyBorder="1" applyAlignment="1">
      <alignment/>
    </xf>
    <xf numFmtId="41" fontId="0" fillId="0" borderId="0" xfId="0" applyFill="1" applyBorder="1" applyAlignment="1">
      <alignment/>
    </xf>
    <xf numFmtId="41" fontId="0" fillId="0" borderId="0" xfId="0" applyFill="1" applyAlignment="1">
      <alignment/>
    </xf>
    <xf numFmtId="41" fontId="0" fillId="0" borderId="0" xfId="0" applyFont="1" applyAlignment="1" applyProtection="1">
      <alignment horizontal="left"/>
      <protection/>
    </xf>
    <xf numFmtId="41" fontId="0" fillId="0" borderId="1" xfId="0" applyFont="1" applyBorder="1" applyAlignment="1" applyProtection="1" quotePrefix="1">
      <alignment horizontal="center"/>
      <protection/>
    </xf>
    <xf numFmtId="41" fontId="0" fillId="0" borderId="0" xfId="0" applyFont="1" applyAlignment="1" applyProtection="1">
      <alignment/>
      <protection/>
    </xf>
    <xf numFmtId="41" fontId="0" fillId="0" borderId="1" xfId="0" applyFont="1" applyBorder="1" applyAlignment="1" applyProtection="1">
      <alignment horizontal="left"/>
      <protection/>
    </xf>
    <xf numFmtId="41" fontId="0" fillId="0" borderId="1" xfId="0" applyFont="1" applyBorder="1" applyAlignment="1" quotePrefix="1">
      <alignment/>
    </xf>
    <xf numFmtId="41" fontId="0" fillId="0" borderId="3" xfId="0" applyFont="1" applyBorder="1" applyAlignment="1" applyProtection="1" quotePrefix="1">
      <alignment horizontal="center"/>
      <protection/>
    </xf>
    <xf numFmtId="41" fontId="0" fillId="0" borderId="2" xfId="21" applyNumberFormat="1" applyFont="1" applyBorder="1">
      <alignment/>
      <protection/>
    </xf>
    <xf numFmtId="41" fontId="0" fillId="0" borderId="0" xfId="21" applyNumberFormat="1" applyFont="1">
      <alignment/>
      <protection/>
    </xf>
    <xf numFmtId="41" fontId="0" fillId="0" borderId="0" xfId="21" applyNumberFormat="1" applyFont="1" applyBorder="1" applyAlignment="1" applyProtection="1">
      <alignment horizontal="left"/>
      <protection/>
    </xf>
    <xf numFmtId="41" fontId="0" fillId="0" borderId="0" xfId="21" applyNumberFormat="1" applyFont="1" applyBorder="1">
      <alignment/>
      <protection/>
    </xf>
    <xf numFmtId="41" fontId="0" fillId="0" borderId="0" xfId="21" applyNumberFormat="1" applyFont="1" applyBorder="1" applyAlignment="1" applyProtection="1">
      <alignment horizontal="right"/>
      <protection/>
    </xf>
    <xf numFmtId="41" fontId="0" fillId="0" borderId="4" xfId="21" applyNumberFormat="1" applyFont="1" applyBorder="1" applyAlignment="1" applyProtection="1">
      <alignment horizontal="center" vertical="center"/>
      <protection/>
    </xf>
    <xf numFmtId="41" fontId="0" fillId="0" borderId="5" xfId="21" applyNumberFormat="1" applyFont="1" applyBorder="1" applyAlignment="1" applyProtection="1">
      <alignment horizontal="center" vertical="center"/>
      <protection/>
    </xf>
    <xf numFmtId="41" fontId="0" fillId="0" borderId="6" xfId="21" applyNumberFormat="1" applyFont="1" applyBorder="1" applyAlignment="1" applyProtection="1">
      <alignment horizontal="center" vertical="center"/>
      <protection/>
    </xf>
    <xf numFmtId="41" fontId="0" fillId="0" borderId="0" xfId="21" applyNumberFormat="1" applyFont="1" applyAlignment="1" applyProtection="1">
      <alignment horizontal="center"/>
      <protection/>
    </xf>
    <xf numFmtId="41" fontId="0" fillId="0" borderId="0" xfId="21" applyNumberFormat="1" applyFont="1" applyAlignment="1" applyProtection="1">
      <alignment/>
      <protection/>
    </xf>
    <xf numFmtId="41" fontId="0" fillId="0" borderId="2" xfId="21" applyNumberFormat="1" applyFont="1" applyBorder="1" applyAlignment="1" applyProtection="1">
      <alignment/>
      <protection/>
    </xf>
    <xf numFmtId="41" fontId="0" fillId="0" borderId="2" xfId="22" applyNumberFormat="1" applyFont="1" applyBorder="1" applyAlignment="1" applyProtection="1">
      <alignment horizontal="left"/>
      <protection/>
    </xf>
    <xf numFmtId="41" fontId="0" fillId="0" borderId="2" xfId="22" applyNumberFormat="1" applyFont="1" applyBorder="1">
      <alignment/>
      <protection/>
    </xf>
    <xf numFmtId="41" fontId="0" fillId="0" borderId="2" xfId="22" applyNumberFormat="1" applyFont="1" applyBorder="1" applyAlignment="1" applyProtection="1">
      <alignment horizontal="center"/>
      <protection/>
    </xf>
    <xf numFmtId="41" fontId="0" fillId="0" borderId="0" xfId="22" applyNumberFormat="1" applyFont="1">
      <alignment/>
      <protection/>
    </xf>
    <xf numFmtId="41" fontId="0" fillId="0" borderId="0" xfId="22" applyNumberFormat="1" applyFont="1" applyAlignment="1" applyProtection="1">
      <alignment horizontal="center"/>
      <protection/>
    </xf>
    <xf numFmtId="41" fontId="0" fillId="0" borderId="0" xfId="22" applyNumberFormat="1" applyFont="1" applyAlignment="1" applyProtection="1">
      <alignment/>
      <protection/>
    </xf>
    <xf numFmtId="41" fontId="0" fillId="0" borderId="2" xfId="22" applyNumberFormat="1" applyFont="1" applyBorder="1" applyAlignment="1" applyProtection="1">
      <alignment/>
      <protection/>
    </xf>
    <xf numFmtId="41" fontId="0" fillId="0" borderId="1" xfId="22" applyNumberFormat="1" applyFont="1" applyFill="1" applyBorder="1" applyProtection="1">
      <alignment/>
      <protection/>
    </xf>
    <xf numFmtId="41" fontId="0" fillId="0" borderId="0" xfId="22" applyNumberFormat="1" applyFont="1" applyFill="1" applyProtection="1">
      <alignment/>
      <protection/>
    </xf>
    <xf numFmtId="41" fontId="0" fillId="0" borderId="0" xfId="22" applyNumberFormat="1" applyFont="1" applyFill="1" applyAlignment="1" applyProtection="1">
      <alignment/>
      <protection/>
    </xf>
    <xf numFmtId="41" fontId="0" fillId="0" borderId="1" xfId="22" applyNumberFormat="1" applyFont="1" applyFill="1" applyBorder="1" applyAlignment="1" applyProtection="1">
      <alignment/>
      <protection/>
    </xf>
    <xf numFmtId="41" fontId="0" fillId="0" borderId="0" xfId="22" applyNumberFormat="1" applyFont="1" applyFill="1">
      <alignment/>
      <protection/>
    </xf>
    <xf numFmtId="41" fontId="0" fillId="0" borderId="1" xfId="22" applyNumberFormat="1" applyFont="1" applyFill="1" applyBorder="1">
      <alignment/>
      <protection/>
    </xf>
    <xf numFmtId="41" fontId="0" fillId="0" borderId="0" xfId="22" applyNumberFormat="1" applyFont="1" applyFill="1" applyBorder="1" applyProtection="1">
      <alignment/>
      <protection/>
    </xf>
    <xf numFmtId="41" fontId="0" fillId="0" borderId="3" xfId="22" applyNumberFormat="1" applyFont="1" applyFill="1" applyBorder="1" applyProtection="1">
      <alignment/>
      <protection/>
    </xf>
    <xf numFmtId="41" fontId="0" fillId="0" borderId="3" xfId="22" applyNumberFormat="1" applyFont="1" applyFill="1" applyBorder="1">
      <alignment/>
      <protection/>
    </xf>
    <xf numFmtId="41" fontId="0" fillId="0" borderId="2" xfId="22" applyNumberFormat="1" applyFont="1" applyFill="1" applyBorder="1" applyAlignment="1" applyProtection="1">
      <alignment/>
      <protection/>
    </xf>
    <xf numFmtId="41" fontId="0" fillId="0" borderId="2" xfId="22" applyNumberFormat="1" applyFont="1" applyFill="1" applyAlignment="1" applyProtection="1">
      <alignment/>
      <protection/>
    </xf>
    <xf numFmtId="41" fontId="0" fillId="0" borderId="2" xfId="22" applyNumberFormat="1" applyFont="1" applyFill="1" applyBorder="1">
      <alignment/>
      <protection/>
    </xf>
    <xf numFmtId="41" fontId="0" fillId="0" borderId="2" xfId="22" applyNumberFormat="1" applyFont="1" applyFill="1" applyBorder="1" applyProtection="1">
      <alignment/>
      <protection/>
    </xf>
    <xf numFmtId="41" fontId="0" fillId="0" borderId="7" xfId="22" applyNumberFormat="1" applyFont="1" applyFill="1" applyBorder="1" applyProtection="1">
      <alignment/>
      <protection/>
    </xf>
    <xf numFmtId="41" fontId="0" fillId="0" borderId="1" xfId="21" applyNumberFormat="1" applyFont="1" applyFill="1" applyBorder="1" applyProtection="1">
      <alignment/>
      <protection/>
    </xf>
    <xf numFmtId="41" fontId="0" fillId="0" borderId="0" xfId="21" applyNumberFormat="1" applyFont="1" applyFill="1" applyProtection="1">
      <alignment/>
      <protection/>
    </xf>
    <xf numFmtId="41" fontId="0" fillId="0" borderId="0" xfId="21" applyNumberFormat="1" applyFont="1" applyFill="1">
      <alignment/>
      <protection/>
    </xf>
    <xf numFmtId="41" fontId="0" fillId="0" borderId="1" xfId="21" applyNumberFormat="1" applyFont="1" applyFill="1" applyBorder="1">
      <alignment/>
      <protection/>
    </xf>
    <xf numFmtId="41" fontId="0" fillId="0" borderId="0" xfId="21" applyNumberFormat="1" applyFont="1" applyFill="1" applyBorder="1" applyProtection="1">
      <alignment/>
      <protection/>
    </xf>
    <xf numFmtId="41" fontId="0" fillId="0" borderId="3" xfId="21" applyNumberFormat="1" applyFont="1" applyFill="1" applyBorder="1" applyProtection="1">
      <alignment/>
      <protection/>
    </xf>
    <xf numFmtId="41" fontId="0" fillId="0" borderId="2" xfId="21" applyNumberFormat="1" applyFont="1" applyFill="1" applyProtection="1">
      <alignment/>
      <protection/>
    </xf>
    <xf numFmtId="41" fontId="0" fillId="0" borderId="2" xfId="21" applyNumberFormat="1" applyFont="1" applyFill="1" applyBorder="1" applyProtection="1">
      <alignment/>
      <protection/>
    </xf>
    <xf numFmtId="41" fontId="0" fillId="0" borderId="2" xfId="21" applyNumberFormat="1" applyFont="1" applyFill="1" applyBorder="1">
      <alignment/>
      <protection/>
    </xf>
    <xf numFmtId="41" fontId="0" fillId="0" borderId="1" xfId="0" applyFill="1" applyBorder="1" applyAlignment="1">
      <alignment/>
    </xf>
    <xf numFmtId="41" fontId="0" fillId="0" borderId="8" xfId="0" applyFill="1" applyBorder="1" applyAlignment="1">
      <alignment/>
    </xf>
    <xf numFmtId="177" fontId="0" fillId="0" borderId="0" xfId="0" applyNumberFormat="1" applyFill="1" applyAlignment="1">
      <alignment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0" xfId="0" applyFont="1" applyFill="1" applyAlignment="1">
      <alignment/>
    </xf>
    <xf numFmtId="41" fontId="0" fillId="0" borderId="0" xfId="0" applyFont="1" applyFill="1" applyBorder="1" applyAlignment="1">
      <alignment/>
    </xf>
    <xf numFmtId="41" fontId="0" fillId="0" borderId="9" xfId="0" applyFill="1" applyBorder="1" applyAlignment="1">
      <alignment/>
    </xf>
    <xf numFmtId="41" fontId="0" fillId="0" borderId="3" xfId="0" applyFill="1" applyBorder="1" applyAlignment="1">
      <alignment/>
    </xf>
    <xf numFmtId="41" fontId="0" fillId="0" borderId="2" xfId="0" applyFill="1" applyBorder="1" applyAlignment="1">
      <alignment/>
    </xf>
    <xf numFmtId="41" fontId="0" fillId="0" borderId="7" xfId="0" applyFill="1" applyBorder="1" applyAlignment="1">
      <alignment/>
    </xf>
    <xf numFmtId="177" fontId="0" fillId="0" borderId="2" xfId="0" applyNumberFormat="1" applyFill="1" applyBorder="1" applyAlignment="1">
      <alignment/>
    </xf>
    <xf numFmtId="176" fontId="0" fillId="0" borderId="2" xfId="0" applyNumberFormat="1" applyFont="1" applyFill="1" applyBorder="1" applyAlignment="1" applyProtection="1">
      <alignment/>
      <protection/>
    </xf>
    <xf numFmtId="41" fontId="1" fillId="0" borderId="0" xfId="0" applyFont="1" applyAlignment="1" applyProtection="1">
      <alignment horizontal="center"/>
      <protection/>
    </xf>
    <xf numFmtId="41" fontId="1" fillId="0" borderId="0" xfId="21" applyNumberFormat="1" applyFont="1" applyAlignment="1" applyProtection="1">
      <alignment horizontal="center"/>
      <protection/>
    </xf>
    <xf numFmtId="41" fontId="1" fillId="0" borderId="0" xfId="22" applyNumberFormat="1" applyFont="1" applyAlignment="1" applyProtection="1">
      <alignment horizontal="center"/>
      <protection/>
    </xf>
    <xf numFmtId="41" fontId="0" fillId="0" borderId="3" xfId="0" applyFont="1" applyBorder="1" applyAlignment="1" applyProtection="1">
      <alignment horizontal="center" vertical="center"/>
      <protection/>
    </xf>
    <xf numFmtId="41" fontId="0" fillId="0" borderId="3" xfId="0" applyBorder="1" applyAlignment="1">
      <alignment horizontal="center" vertical="center"/>
    </xf>
    <xf numFmtId="41" fontId="0" fillId="0" borderId="3" xfId="22" applyNumberFormat="1" applyFont="1" applyBorder="1" applyAlignment="1" applyProtection="1">
      <alignment horizontal="center" vertical="center"/>
      <protection/>
    </xf>
    <xf numFmtId="41" fontId="0" fillId="0" borderId="8" xfId="0" applyBorder="1" applyAlignment="1">
      <alignment horizontal="center" vertical="center"/>
    </xf>
    <xf numFmtId="41" fontId="0" fillId="0" borderId="10" xfId="0" applyBorder="1" applyAlignment="1">
      <alignment horizontal="center" vertical="center"/>
    </xf>
    <xf numFmtId="41" fontId="0" fillId="0" borderId="11" xfId="0" applyBorder="1" applyAlignment="1">
      <alignment horizontal="center" vertical="center"/>
    </xf>
    <xf numFmtId="41" fontId="0" fillId="0" borderId="3" xfId="0" applyBorder="1" applyAlignment="1">
      <alignment horizontal="center" vertical="center"/>
    </xf>
    <xf numFmtId="41" fontId="0" fillId="0" borderId="2" xfId="0" applyBorder="1" applyAlignment="1">
      <alignment horizontal="center" vertical="center"/>
    </xf>
    <xf numFmtId="41" fontId="0" fillId="0" borderId="7" xfId="0" applyBorder="1" applyAlignment="1">
      <alignment horizontal="center" vertical="center"/>
    </xf>
    <xf numFmtId="41" fontId="0" fillId="0" borderId="2" xfId="0" applyFont="1" applyBorder="1" applyAlignment="1" applyProtection="1">
      <alignment horizontal="right"/>
      <protection/>
    </xf>
    <xf numFmtId="41" fontId="0" fillId="0" borderId="8" xfId="0" applyFont="1" applyBorder="1" applyAlignment="1" applyProtection="1">
      <alignment horizontal="center" vertical="center"/>
      <protection/>
    </xf>
    <xf numFmtId="41" fontId="0" fillId="0" borderId="10" xfId="0" applyFont="1" applyBorder="1" applyAlignment="1" applyProtection="1">
      <alignment horizontal="center" vertical="center"/>
      <protection/>
    </xf>
    <xf numFmtId="41" fontId="0" fillId="0" borderId="11" xfId="0" applyFont="1" applyBorder="1" applyAlignment="1" applyProtection="1">
      <alignment horizontal="center" vertical="center"/>
      <protection/>
    </xf>
    <xf numFmtId="41" fontId="0" fillId="0" borderId="3" xfId="0" applyFont="1" applyBorder="1" applyAlignment="1" applyProtection="1">
      <alignment horizontal="center" vertical="center"/>
      <protection/>
    </xf>
    <xf numFmtId="41" fontId="0" fillId="0" borderId="2" xfId="0" applyFont="1" applyBorder="1" applyAlignment="1" applyProtection="1">
      <alignment horizontal="center" vertical="center"/>
      <protection/>
    </xf>
    <xf numFmtId="41" fontId="0" fillId="0" borderId="7" xfId="0" applyFont="1" applyBorder="1" applyAlignment="1" applyProtection="1">
      <alignment horizontal="center" vertical="center"/>
      <protection/>
    </xf>
    <xf numFmtId="41" fontId="0" fillId="0" borderId="11" xfId="21" applyNumberFormat="1" applyFont="1" applyBorder="1" applyAlignment="1" applyProtection="1">
      <alignment horizontal="center" vertical="center"/>
      <protection/>
    </xf>
    <xf numFmtId="41" fontId="0" fillId="0" borderId="9" xfId="21" applyNumberFormat="1" applyFont="1" applyBorder="1" applyAlignment="1" applyProtection="1">
      <alignment horizontal="center" vertical="center"/>
      <protection/>
    </xf>
    <xf numFmtId="41" fontId="0" fillId="0" borderId="7" xfId="21" applyNumberFormat="1" applyFont="1" applyBorder="1" applyAlignment="1" applyProtection="1">
      <alignment horizontal="center" vertical="center"/>
      <protection/>
    </xf>
    <xf numFmtId="41" fontId="0" fillId="0" borderId="4" xfId="21" applyNumberFormat="1" applyFont="1" applyBorder="1" applyAlignment="1" applyProtection="1">
      <alignment horizontal="center" vertical="center"/>
      <protection/>
    </xf>
    <xf numFmtId="41" fontId="0" fillId="0" borderId="5" xfId="21" applyNumberFormat="1" applyFont="1" applyBorder="1" applyAlignment="1" applyProtection="1">
      <alignment horizontal="center" vertical="center"/>
      <protection/>
    </xf>
    <xf numFmtId="41" fontId="0" fillId="0" borderId="6" xfId="21" applyNumberFormat="1" applyFont="1" applyBorder="1" applyAlignment="1" applyProtection="1">
      <alignment horizontal="center" vertical="center"/>
      <protection/>
    </xf>
    <xf numFmtId="41" fontId="0" fillId="0" borderId="11" xfId="22" applyNumberFormat="1" applyFont="1" applyBorder="1" applyAlignment="1" applyProtection="1">
      <alignment horizontal="center" vertical="center"/>
      <protection/>
    </xf>
    <xf numFmtId="41" fontId="0" fillId="0" borderId="9" xfId="22" applyNumberFormat="1" applyFont="1" applyBorder="1" applyAlignment="1" applyProtection="1">
      <alignment horizontal="center" vertical="center"/>
      <protection/>
    </xf>
    <xf numFmtId="41" fontId="0" fillId="0" borderId="7" xfId="22" applyNumberFormat="1" applyFont="1" applyBorder="1" applyAlignment="1" applyProtection="1">
      <alignment horizontal="center" vertical="center"/>
      <protection/>
    </xf>
    <xf numFmtId="41" fontId="0" fillId="0" borderId="8" xfId="22" applyNumberFormat="1" applyFont="1" applyBorder="1" applyAlignment="1" applyProtection="1">
      <alignment horizontal="center" vertical="center"/>
      <protection/>
    </xf>
    <xf numFmtId="41" fontId="0" fillId="0" borderId="10" xfId="22" applyNumberFormat="1" applyFont="1" applyBorder="1" applyAlignment="1" applyProtection="1">
      <alignment horizontal="center" vertical="center"/>
      <protection/>
    </xf>
    <xf numFmtId="41" fontId="0" fillId="0" borderId="3" xfId="22" applyNumberFormat="1" applyFont="1" applyBorder="1" applyAlignment="1" applyProtection="1">
      <alignment horizontal="center" vertical="center"/>
      <protection/>
    </xf>
    <xf numFmtId="41" fontId="0" fillId="0" borderId="2" xfId="22" applyNumberFormat="1" applyFont="1" applyBorder="1" applyAlignment="1" applyProtection="1">
      <alignment horizontal="center" vertical="center"/>
      <protection/>
    </xf>
    <xf numFmtId="41" fontId="0" fillId="0" borderId="6" xfId="22" applyNumberFormat="1" applyFont="1" applyBorder="1" applyAlignment="1" applyProtection="1">
      <alignment horizontal="center" vertical="center"/>
      <protection/>
    </xf>
    <xf numFmtId="177" fontId="0" fillId="0" borderId="8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41" fontId="0" fillId="0" borderId="12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41" fontId="0" fillId="0" borderId="13" xfId="21" applyNumberFormat="1" applyFont="1" applyBorder="1" applyAlignment="1" applyProtection="1">
      <alignment horizontal="center" vertical="center"/>
      <protection/>
    </xf>
    <xf numFmtId="41" fontId="0" fillId="0" borderId="14" xfId="21" applyNumberFormat="1" applyFont="1" applyBorder="1" applyAlignment="1" applyProtection="1">
      <alignment horizontal="center" vertical="center"/>
      <protection/>
    </xf>
    <xf numFmtId="41" fontId="0" fillId="0" borderId="15" xfId="21" applyNumberFormat="1" applyFont="1" applyBorder="1" applyAlignment="1" applyProtection="1">
      <alignment horizontal="center" vertical="center"/>
      <protection/>
    </xf>
    <xf numFmtId="41" fontId="0" fillId="0" borderId="8" xfId="21" applyNumberFormat="1" applyFont="1" applyBorder="1" applyAlignment="1" applyProtection="1">
      <alignment horizontal="center" vertical="center"/>
      <protection/>
    </xf>
    <xf numFmtId="41" fontId="0" fillId="0" borderId="1" xfId="21" applyNumberFormat="1" applyFont="1" applyBorder="1" applyAlignment="1" applyProtection="1">
      <alignment horizontal="center" vertical="center"/>
      <protection/>
    </xf>
    <xf numFmtId="41" fontId="0" fillId="0" borderId="3" xfId="21" applyNumberFormat="1" applyFont="1" applyBorder="1" applyAlignment="1">
      <alignment horizontal="center" vertical="center"/>
      <protection/>
    </xf>
    <xf numFmtId="41" fontId="0" fillId="0" borderId="3" xfId="21" applyNumberFormat="1" applyFont="1" applyBorder="1" applyAlignment="1">
      <alignment vertical="center"/>
      <protection/>
    </xf>
    <xf numFmtId="41" fontId="0" fillId="0" borderId="3" xfId="21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卒後　第３９表" xfId="21"/>
    <cellStyle name="標準_卒後　第４０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showGridLines="0" tabSelected="1" zoomScaleSheetLayoutView="100" workbookViewId="0" topLeftCell="A1">
      <selection activeCell="A87" sqref="A87"/>
    </sheetView>
  </sheetViews>
  <sheetFormatPr defaultColWidth="9.00390625" defaultRowHeight="13.5"/>
  <cols>
    <col min="1" max="1" width="12.625" style="0" customWidth="1"/>
    <col min="2" max="2" width="7.625" style="0" customWidth="1"/>
    <col min="3" max="4" width="6.625" style="0" customWidth="1"/>
    <col min="5" max="5" width="7.625" style="0" customWidth="1"/>
    <col min="6" max="7" width="6.625" style="0" customWidth="1"/>
    <col min="8" max="10" width="4.625" style="0" customWidth="1"/>
    <col min="11" max="16" width="5.625" style="0" customWidth="1"/>
    <col min="17" max="18" width="5.375" style="0" customWidth="1"/>
    <col min="19" max="19" width="5.00390625" style="0" customWidth="1"/>
    <col min="20" max="22" width="5.375" style="0" customWidth="1"/>
    <col min="23" max="25" width="3.25390625" style="0" customWidth="1"/>
    <col min="26" max="28" width="5.00390625" style="0" customWidth="1"/>
    <col min="29" max="29" width="7.00390625" style="0" customWidth="1"/>
    <col min="30" max="31" width="6.625" style="0" customWidth="1"/>
    <col min="32" max="34" width="5.25390625" style="0" customWidth="1"/>
    <col min="35" max="35" width="7.625" style="0" customWidth="1"/>
  </cols>
  <sheetData>
    <row r="1" spans="1:35" ht="15.75" customHeight="1">
      <c r="A1" s="5" t="s">
        <v>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87" t="s">
        <v>34</v>
      </c>
      <c r="AG1" s="87"/>
      <c r="AH1" s="87"/>
      <c r="AI1" s="87"/>
    </row>
    <row r="2" spans="1:35" ht="15.75" customHeight="1">
      <c r="A2" s="8"/>
      <c r="B2" s="81" t="s">
        <v>35</v>
      </c>
      <c r="C2" s="82"/>
      <c r="D2" s="83"/>
      <c r="E2" s="81" t="s">
        <v>36</v>
      </c>
      <c r="F2" s="82"/>
      <c r="G2" s="83"/>
      <c r="H2" s="81" t="s">
        <v>37</v>
      </c>
      <c r="I2" s="82"/>
      <c r="J2" s="83"/>
      <c r="K2" s="81" t="s">
        <v>38</v>
      </c>
      <c r="L2" s="82"/>
      <c r="M2" s="82"/>
      <c r="N2" s="81" t="s">
        <v>83</v>
      </c>
      <c r="O2" s="82"/>
      <c r="P2" s="83"/>
      <c r="Q2" s="81" t="s">
        <v>39</v>
      </c>
      <c r="R2" s="82"/>
      <c r="S2" s="83"/>
      <c r="T2" s="81" t="s">
        <v>84</v>
      </c>
      <c r="U2" s="82"/>
      <c r="V2" s="83"/>
      <c r="W2" s="81" t="s">
        <v>85</v>
      </c>
      <c r="X2" s="82"/>
      <c r="Y2" s="83"/>
      <c r="Z2" s="81" t="s">
        <v>86</v>
      </c>
      <c r="AA2" s="82"/>
      <c r="AB2" s="83"/>
      <c r="AC2" s="108" t="s">
        <v>36</v>
      </c>
      <c r="AD2" s="109"/>
      <c r="AE2" s="110"/>
      <c r="AF2" s="88" t="s">
        <v>40</v>
      </c>
      <c r="AG2" s="89"/>
      <c r="AH2" s="90"/>
      <c r="AI2" s="9"/>
    </row>
    <row r="3" spans="1:35" ht="15.75" customHeight="1">
      <c r="A3" s="10" t="s">
        <v>87</v>
      </c>
      <c r="B3" s="84"/>
      <c r="C3" s="85"/>
      <c r="D3" s="86"/>
      <c r="E3" s="84" t="s">
        <v>41</v>
      </c>
      <c r="F3" s="85"/>
      <c r="G3" s="86"/>
      <c r="H3" s="84" t="s">
        <v>42</v>
      </c>
      <c r="I3" s="85"/>
      <c r="J3" s="86"/>
      <c r="K3" s="84" t="s">
        <v>43</v>
      </c>
      <c r="L3" s="85"/>
      <c r="M3" s="85"/>
      <c r="N3" s="84" t="s">
        <v>88</v>
      </c>
      <c r="O3" s="85"/>
      <c r="P3" s="86"/>
      <c r="Q3" s="84"/>
      <c r="R3" s="85"/>
      <c r="S3" s="86"/>
      <c r="T3" s="84"/>
      <c r="U3" s="85"/>
      <c r="V3" s="86"/>
      <c r="W3" s="84"/>
      <c r="X3" s="85"/>
      <c r="Y3" s="86"/>
      <c r="Z3" s="84" t="s">
        <v>1</v>
      </c>
      <c r="AA3" s="85"/>
      <c r="AB3" s="86"/>
      <c r="AC3" s="111" t="s">
        <v>44</v>
      </c>
      <c r="AD3" s="112"/>
      <c r="AE3" s="113"/>
      <c r="AF3" s="91"/>
      <c r="AG3" s="92"/>
      <c r="AH3" s="93"/>
      <c r="AI3" s="11" t="s">
        <v>89</v>
      </c>
    </row>
    <row r="4" spans="1:35" ht="15.75" customHeight="1">
      <c r="A4" s="6"/>
      <c r="B4" s="79" t="s">
        <v>45</v>
      </c>
      <c r="C4" s="79" t="s">
        <v>2</v>
      </c>
      <c r="D4" s="79" t="s">
        <v>3</v>
      </c>
      <c r="E4" s="79" t="s">
        <v>4</v>
      </c>
      <c r="F4" s="79" t="s">
        <v>2</v>
      </c>
      <c r="G4" s="79" t="s">
        <v>3</v>
      </c>
      <c r="H4" s="79" t="s">
        <v>4</v>
      </c>
      <c r="I4" s="79" t="s">
        <v>2</v>
      </c>
      <c r="J4" s="79" t="s">
        <v>3</v>
      </c>
      <c r="K4" s="79" t="s">
        <v>4</v>
      </c>
      <c r="L4" s="79" t="s">
        <v>2</v>
      </c>
      <c r="M4" s="79" t="s">
        <v>3</v>
      </c>
      <c r="N4" s="79" t="s">
        <v>90</v>
      </c>
      <c r="O4" s="79" t="s">
        <v>91</v>
      </c>
      <c r="P4" s="114" t="s">
        <v>92</v>
      </c>
      <c r="Q4" s="114" t="s">
        <v>4</v>
      </c>
      <c r="R4" s="79" t="s">
        <v>2</v>
      </c>
      <c r="S4" s="79" t="s">
        <v>3</v>
      </c>
      <c r="T4" s="79" t="s">
        <v>4</v>
      </c>
      <c r="U4" s="79" t="s">
        <v>2</v>
      </c>
      <c r="V4" s="79" t="s">
        <v>3</v>
      </c>
      <c r="W4" s="79" t="s">
        <v>4</v>
      </c>
      <c r="X4" s="79" t="s">
        <v>2</v>
      </c>
      <c r="Y4" s="79" t="s">
        <v>3</v>
      </c>
      <c r="Z4" s="79" t="s">
        <v>4</v>
      </c>
      <c r="AA4" s="79" t="s">
        <v>2</v>
      </c>
      <c r="AB4" s="79" t="s">
        <v>3</v>
      </c>
      <c r="AC4" s="115" t="s">
        <v>4</v>
      </c>
      <c r="AD4" s="78" t="s">
        <v>2</v>
      </c>
      <c r="AE4" s="78" t="s">
        <v>3</v>
      </c>
      <c r="AF4" s="78" t="s">
        <v>4</v>
      </c>
      <c r="AG4" s="78" t="s">
        <v>2</v>
      </c>
      <c r="AH4" s="78" t="s">
        <v>3</v>
      </c>
      <c r="AI4" s="12"/>
    </row>
    <row r="5" spans="1:35" ht="15.75" customHeight="1">
      <c r="A5" s="1" t="s">
        <v>93</v>
      </c>
      <c r="B5" s="62">
        <f aca="true" t="shared" si="0" ref="B5:AB5">B10+B21+B26+B30+B37+B42+B47+B55+B67</f>
        <v>14917</v>
      </c>
      <c r="C5" s="14">
        <f t="shared" si="0"/>
        <v>7612</v>
      </c>
      <c r="D5" s="14">
        <f t="shared" si="0"/>
        <v>7305</v>
      </c>
      <c r="E5" s="63">
        <f t="shared" si="0"/>
        <v>14457</v>
      </c>
      <c r="F5" s="14">
        <f t="shared" si="0"/>
        <v>7312</v>
      </c>
      <c r="G5" s="14">
        <f t="shared" si="0"/>
        <v>7145</v>
      </c>
      <c r="H5" s="14">
        <f t="shared" si="0"/>
        <v>26</v>
      </c>
      <c r="I5" s="14">
        <f t="shared" si="0"/>
        <v>16</v>
      </c>
      <c r="J5" s="14">
        <f t="shared" si="0"/>
        <v>10</v>
      </c>
      <c r="K5" s="14">
        <f t="shared" si="0"/>
        <v>35</v>
      </c>
      <c r="L5" s="14">
        <f t="shared" si="0"/>
        <v>16</v>
      </c>
      <c r="M5" s="14">
        <f t="shared" si="0"/>
        <v>19</v>
      </c>
      <c r="N5" s="14">
        <f t="shared" si="0"/>
        <v>17</v>
      </c>
      <c r="O5" s="14">
        <f t="shared" si="0"/>
        <v>17</v>
      </c>
      <c r="P5" s="14">
        <f t="shared" si="0"/>
        <v>0</v>
      </c>
      <c r="Q5" s="14">
        <f t="shared" si="0"/>
        <v>121</v>
      </c>
      <c r="R5" s="14">
        <f t="shared" si="0"/>
        <v>92</v>
      </c>
      <c r="S5" s="14">
        <f t="shared" si="0"/>
        <v>29</v>
      </c>
      <c r="T5" s="14">
        <f t="shared" si="0"/>
        <v>261</v>
      </c>
      <c r="U5" s="14">
        <f t="shared" si="0"/>
        <v>159</v>
      </c>
      <c r="V5" s="14">
        <f t="shared" si="0"/>
        <v>102</v>
      </c>
      <c r="W5" s="14">
        <f t="shared" si="0"/>
        <v>0</v>
      </c>
      <c r="X5" s="14">
        <f t="shared" si="0"/>
        <v>0</v>
      </c>
      <c r="Y5" s="14">
        <f t="shared" si="0"/>
        <v>0</v>
      </c>
      <c r="Z5" s="63">
        <f t="shared" si="0"/>
        <v>9</v>
      </c>
      <c r="AA5" s="14">
        <f t="shared" si="0"/>
        <v>6</v>
      </c>
      <c r="AB5" s="14">
        <f t="shared" si="0"/>
        <v>3</v>
      </c>
      <c r="AC5" s="64">
        <f aca="true" t="shared" si="1" ref="AC5:AE8">E5/B5*100</f>
        <v>96.91627002748542</v>
      </c>
      <c r="AD5" s="65">
        <f t="shared" si="1"/>
        <v>96.05885444035734</v>
      </c>
      <c r="AE5" s="65">
        <f t="shared" si="1"/>
        <v>97.80971937029432</v>
      </c>
      <c r="AF5" s="66">
        <f aca="true" t="shared" si="2" ref="AF5:AH8">(Q5+Z5)/B5*100</f>
        <v>0.8714889052758598</v>
      </c>
      <c r="AG5" s="65">
        <f t="shared" si="2"/>
        <v>1.2874408828166053</v>
      </c>
      <c r="AH5" s="65">
        <f t="shared" si="2"/>
        <v>0.4380561259411362</v>
      </c>
      <c r="AI5" s="3" t="s">
        <v>94</v>
      </c>
    </row>
    <row r="6" spans="1:35" ht="15.75" customHeight="1">
      <c r="A6" s="1" t="s">
        <v>95</v>
      </c>
      <c r="B6" s="62">
        <f>C6+D6</f>
        <v>167</v>
      </c>
      <c r="C6" s="14">
        <f aca="true" t="shared" si="3" ref="C6:D8">F6+I6+L6+O6+R6+U6+X6</f>
        <v>87</v>
      </c>
      <c r="D6" s="14">
        <f t="shared" si="3"/>
        <v>80</v>
      </c>
      <c r="E6" s="62">
        <f>F6+G6</f>
        <v>167</v>
      </c>
      <c r="F6" s="14">
        <v>87</v>
      </c>
      <c r="G6" s="13">
        <v>80</v>
      </c>
      <c r="H6" s="14">
        <f>I6+J6</f>
        <v>0</v>
      </c>
      <c r="I6" s="13">
        <v>0</v>
      </c>
      <c r="J6" s="14">
        <v>0</v>
      </c>
      <c r="K6" s="14">
        <f>L6+M6</f>
        <v>0</v>
      </c>
      <c r="L6" s="14">
        <v>0</v>
      </c>
      <c r="M6" s="14">
        <v>0</v>
      </c>
      <c r="N6" s="14">
        <f>O6+P6</f>
        <v>0</v>
      </c>
      <c r="O6" s="14">
        <v>0</v>
      </c>
      <c r="P6" s="14">
        <v>0</v>
      </c>
      <c r="Q6" s="14">
        <f>R6+S6</f>
        <v>0</v>
      </c>
      <c r="R6" s="14">
        <v>0</v>
      </c>
      <c r="S6" s="14">
        <v>0</v>
      </c>
      <c r="T6" s="14">
        <f>U6+V6</f>
        <v>0</v>
      </c>
      <c r="U6" s="14">
        <v>0</v>
      </c>
      <c r="V6" s="14">
        <v>0</v>
      </c>
      <c r="W6" s="14">
        <f>X6+Y6</f>
        <v>0</v>
      </c>
      <c r="X6" s="14">
        <v>0</v>
      </c>
      <c r="Y6" s="14">
        <v>0</v>
      </c>
      <c r="Z6" s="62">
        <f>AA6+AB6</f>
        <v>0</v>
      </c>
      <c r="AA6" s="13">
        <v>0</v>
      </c>
      <c r="AB6" s="14">
        <v>0</v>
      </c>
      <c r="AC6" s="64">
        <f t="shared" si="1"/>
        <v>100</v>
      </c>
      <c r="AD6" s="65">
        <f t="shared" si="1"/>
        <v>100</v>
      </c>
      <c r="AE6" s="65">
        <f t="shared" si="1"/>
        <v>100</v>
      </c>
      <c r="AF6" s="66">
        <f t="shared" si="2"/>
        <v>0</v>
      </c>
      <c r="AG6" s="65">
        <f t="shared" si="2"/>
        <v>0</v>
      </c>
      <c r="AH6" s="65">
        <f t="shared" si="2"/>
        <v>0</v>
      </c>
      <c r="AI6" s="3" t="s">
        <v>96</v>
      </c>
    </row>
    <row r="7" spans="1:35" ht="15.75" customHeight="1">
      <c r="A7" s="1" t="s">
        <v>97</v>
      </c>
      <c r="B7" s="62">
        <f>C7+D7</f>
        <v>14417</v>
      </c>
      <c r="C7" s="14">
        <f t="shared" si="3"/>
        <v>7335</v>
      </c>
      <c r="D7" s="14">
        <f t="shared" si="3"/>
        <v>7082</v>
      </c>
      <c r="E7" s="62">
        <f>F7+G7</f>
        <v>13959</v>
      </c>
      <c r="F7" s="14">
        <v>7036</v>
      </c>
      <c r="G7" s="13">
        <v>6923</v>
      </c>
      <c r="H7" s="14">
        <f>I7+J7</f>
        <v>26</v>
      </c>
      <c r="I7" s="14">
        <v>16</v>
      </c>
      <c r="J7" s="13">
        <v>10</v>
      </c>
      <c r="K7" s="14">
        <f>L7+M7</f>
        <v>34</v>
      </c>
      <c r="L7" s="14">
        <v>15</v>
      </c>
      <c r="M7" s="14">
        <v>19</v>
      </c>
      <c r="N7" s="14">
        <f>O7+P7</f>
        <v>17</v>
      </c>
      <c r="O7" s="14">
        <v>17</v>
      </c>
      <c r="P7" s="14">
        <v>0</v>
      </c>
      <c r="Q7" s="14">
        <f>R7+S7</f>
        <v>121</v>
      </c>
      <c r="R7" s="14">
        <v>92</v>
      </c>
      <c r="S7" s="14">
        <v>29</v>
      </c>
      <c r="T7" s="14">
        <f>U7+V7</f>
        <v>260</v>
      </c>
      <c r="U7" s="14">
        <v>159</v>
      </c>
      <c r="V7" s="14">
        <v>101</v>
      </c>
      <c r="W7" s="14">
        <f>X7+Y7</f>
        <v>0</v>
      </c>
      <c r="X7" s="14">
        <v>0</v>
      </c>
      <c r="Y7" s="14">
        <v>0</v>
      </c>
      <c r="Z7" s="62">
        <f>AA7+AB7</f>
        <v>9</v>
      </c>
      <c r="AA7" s="14">
        <v>6</v>
      </c>
      <c r="AB7" s="13">
        <v>3</v>
      </c>
      <c r="AC7" s="64">
        <f t="shared" si="1"/>
        <v>96.82319483942567</v>
      </c>
      <c r="AD7" s="65">
        <f t="shared" si="1"/>
        <v>95.92365371506476</v>
      </c>
      <c r="AE7" s="65">
        <f t="shared" si="1"/>
        <v>97.75487150522451</v>
      </c>
      <c r="AF7" s="66">
        <f t="shared" si="2"/>
        <v>0.9017132551848512</v>
      </c>
      <c r="AG7" s="65">
        <f t="shared" si="2"/>
        <v>1.3360599863667348</v>
      </c>
      <c r="AH7" s="65">
        <f t="shared" si="2"/>
        <v>0.451849759954815</v>
      </c>
      <c r="AI7" s="3" t="s">
        <v>98</v>
      </c>
    </row>
    <row r="8" spans="1:35" ht="15.75" customHeight="1">
      <c r="A8" s="1" t="s">
        <v>99</v>
      </c>
      <c r="B8" s="62">
        <f>C8+D8</f>
        <v>333</v>
      </c>
      <c r="C8" s="14">
        <f t="shared" si="3"/>
        <v>190</v>
      </c>
      <c r="D8" s="14">
        <f t="shared" si="3"/>
        <v>143</v>
      </c>
      <c r="E8" s="62">
        <f>F8+G8</f>
        <v>331</v>
      </c>
      <c r="F8" s="14">
        <v>189</v>
      </c>
      <c r="G8" s="13">
        <v>142</v>
      </c>
      <c r="H8" s="14">
        <f>I8+J8</f>
        <v>0</v>
      </c>
      <c r="I8" s="14">
        <v>0</v>
      </c>
      <c r="J8" s="13">
        <v>0</v>
      </c>
      <c r="K8" s="14">
        <f>L8+M8</f>
        <v>1</v>
      </c>
      <c r="L8" s="14">
        <v>1</v>
      </c>
      <c r="M8" s="14">
        <v>0</v>
      </c>
      <c r="N8" s="14">
        <f>O8+P8</f>
        <v>0</v>
      </c>
      <c r="O8" s="14">
        <v>0</v>
      </c>
      <c r="P8" s="14">
        <v>0</v>
      </c>
      <c r="Q8" s="14">
        <f>R8+S8</f>
        <v>0</v>
      </c>
      <c r="R8" s="14">
        <v>0</v>
      </c>
      <c r="S8" s="14">
        <v>0</v>
      </c>
      <c r="T8" s="14">
        <f>U8+V8</f>
        <v>1</v>
      </c>
      <c r="U8" s="14">
        <v>0</v>
      </c>
      <c r="V8" s="14">
        <v>1</v>
      </c>
      <c r="W8" s="14">
        <f>X8+Y8</f>
        <v>0</v>
      </c>
      <c r="X8" s="14">
        <v>0</v>
      </c>
      <c r="Y8" s="14">
        <v>0</v>
      </c>
      <c r="Z8" s="62">
        <f>AA8+AB8</f>
        <v>0</v>
      </c>
      <c r="AA8" s="14">
        <v>0</v>
      </c>
      <c r="AB8" s="13">
        <v>0</v>
      </c>
      <c r="AC8" s="64">
        <f t="shared" si="1"/>
        <v>99.3993993993994</v>
      </c>
      <c r="AD8" s="65">
        <f t="shared" si="1"/>
        <v>99.47368421052632</v>
      </c>
      <c r="AE8" s="65">
        <f t="shared" si="1"/>
        <v>99.3006993006993</v>
      </c>
      <c r="AF8" s="66">
        <f t="shared" si="2"/>
        <v>0</v>
      </c>
      <c r="AG8" s="65">
        <f t="shared" si="2"/>
        <v>0</v>
      </c>
      <c r="AH8" s="65">
        <f t="shared" si="2"/>
        <v>0</v>
      </c>
      <c r="AI8" s="3" t="s">
        <v>100</v>
      </c>
    </row>
    <row r="9" spans="1:35" ht="15.75" customHeight="1">
      <c r="A9" s="2"/>
      <c r="B9" s="62"/>
      <c r="C9" s="14"/>
      <c r="D9" s="14"/>
      <c r="E9" s="62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62"/>
      <c r="AA9" s="14"/>
      <c r="AB9" s="14"/>
      <c r="AC9" s="64"/>
      <c r="AD9" s="67"/>
      <c r="AE9" s="67"/>
      <c r="AF9" s="68"/>
      <c r="AG9" s="67"/>
      <c r="AH9" s="67"/>
      <c r="AI9" s="4"/>
    </row>
    <row r="10" spans="1:35" ht="13.5">
      <c r="A10" s="75" t="s">
        <v>264</v>
      </c>
      <c r="B10" s="62">
        <f aca="true" t="shared" si="4" ref="B10:AB10">SUM(B11:B19)</f>
        <v>10018</v>
      </c>
      <c r="C10" s="14">
        <f t="shared" si="4"/>
        <v>5112</v>
      </c>
      <c r="D10" s="14">
        <f t="shared" si="4"/>
        <v>4906</v>
      </c>
      <c r="E10" s="62">
        <f t="shared" si="4"/>
        <v>9704</v>
      </c>
      <c r="F10" s="14">
        <f t="shared" si="4"/>
        <v>4913</v>
      </c>
      <c r="G10" s="14">
        <f t="shared" si="4"/>
        <v>4791</v>
      </c>
      <c r="H10" s="14">
        <f t="shared" si="4"/>
        <v>18</v>
      </c>
      <c r="I10" s="14">
        <f t="shared" si="4"/>
        <v>11</v>
      </c>
      <c r="J10" s="14">
        <f t="shared" si="4"/>
        <v>7</v>
      </c>
      <c r="K10" s="14">
        <f t="shared" si="4"/>
        <v>22</v>
      </c>
      <c r="L10" s="14">
        <f t="shared" si="4"/>
        <v>8</v>
      </c>
      <c r="M10" s="14">
        <f t="shared" si="4"/>
        <v>14</v>
      </c>
      <c r="N10" s="14">
        <f t="shared" si="4"/>
        <v>10</v>
      </c>
      <c r="O10" s="14">
        <f t="shared" si="4"/>
        <v>10</v>
      </c>
      <c r="P10" s="14">
        <f t="shared" si="4"/>
        <v>0</v>
      </c>
      <c r="Q10" s="14">
        <f t="shared" si="4"/>
        <v>76</v>
      </c>
      <c r="R10" s="14">
        <f t="shared" si="4"/>
        <v>56</v>
      </c>
      <c r="S10" s="14">
        <f t="shared" si="4"/>
        <v>20</v>
      </c>
      <c r="T10" s="14">
        <f t="shared" si="4"/>
        <v>188</v>
      </c>
      <c r="U10" s="14">
        <f t="shared" si="4"/>
        <v>114</v>
      </c>
      <c r="V10" s="14">
        <f t="shared" si="4"/>
        <v>74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62">
        <f t="shared" si="4"/>
        <v>4</v>
      </c>
      <c r="AA10" s="14">
        <f t="shared" si="4"/>
        <v>3</v>
      </c>
      <c r="AB10" s="14">
        <f t="shared" si="4"/>
        <v>1</v>
      </c>
      <c r="AC10" s="64">
        <f aca="true" t="shared" si="5" ref="AC10:AC19">E10/B10*100</f>
        <v>96.86564184467957</v>
      </c>
      <c r="AD10" s="65">
        <f aca="true" t="shared" si="6" ref="AD10:AD19">F10/C10*100</f>
        <v>96.10719874804381</v>
      </c>
      <c r="AE10" s="65">
        <f aca="true" t="shared" si="7" ref="AE10:AE19">G10/D10*100</f>
        <v>97.65593151243375</v>
      </c>
      <c r="AF10" s="66">
        <f aca="true" t="shared" si="8" ref="AF10:AF19">(Q10+Z10)/B10*100</f>
        <v>0.798562587342783</v>
      </c>
      <c r="AG10" s="65">
        <f aca="true" t="shared" si="9" ref="AG10:AG19">(R10+AA10)/C10*100</f>
        <v>1.1541471048513303</v>
      </c>
      <c r="AH10" s="65">
        <f aca="true" t="shared" si="10" ref="AH10:AH19">(S10+AB10)/D10*100</f>
        <v>0.4280472890338361</v>
      </c>
      <c r="AI10" s="11" t="s">
        <v>101</v>
      </c>
    </row>
    <row r="11" spans="1:35" ht="13.5">
      <c r="A11" s="15" t="s">
        <v>46</v>
      </c>
      <c r="B11" s="62">
        <f aca="true" t="shared" si="11" ref="B11:B19">C11+D11</f>
        <v>3906</v>
      </c>
      <c r="C11" s="14">
        <f aca="true" t="shared" si="12" ref="C11:C19">F11+I11+L11+O11+R11+U11+X11</f>
        <v>1998</v>
      </c>
      <c r="D11" s="14">
        <f aca="true" t="shared" si="13" ref="D11:D19">G11+J11+M11+P11+S11+V11+Y11</f>
        <v>1908</v>
      </c>
      <c r="E11" s="62">
        <f aca="true" t="shared" si="14" ref="E11:E19">F11+G11</f>
        <v>3789</v>
      </c>
      <c r="F11" s="14">
        <v>1928</v>
      </c>
      <c r="G11" s="14">
        <v>1861</v>
      </c>
      <c r="H11" s="14">
        <f aca="true" t="shared" si="15" ref="H11:H19">I11+J11</f>
        <v>5</v>
      </c>
      <c r="I11" s="14">
        <v>1</v>
      </c>
      <c r="J11" s="14">
        <v>4</v>
      </c>
      <c r="K11" s="14">
        <f aca="true" t="shared" si="16" ref="K11:K19">L11+M11</f>
        <v>7</v>
      </c>
      <c r="L11" s="14">
        <v>2</v>
      </c>
      <c r="M11" s="14">
        <v>5</v>
      </c>
      <c r="N11" s="14">
        <f aca="true" t="shared" si="17" ref="N11:N19">O11+P11</f>
        <v>1</v>
      </c>
      <c r="O11" s="14">
        <v>1</v>
      </c>
      <c r="P11" s="14">
        <v>0</v>
      </c>
      <c r="Q11" s="14">
        <f aca="true" t="shared" si="18" ref="Q11:Q19">R11+S11</f>
        <v>22</v>
      </c>
      <c r="R11" s="14">
        <v>17</v>
      </c>
      <c r="S11" s="14">
        <v>5</v>
      </c>
      <c r="T11" s="14">
        <f aca="true" t="shared" si="19" ref="T11:T19">U11+V11</f>
        <v>82</v>
      </c>
      <c r="U11" s="14">
        <v>49</v>
      </c>
      <c r="V11" s="14">
        <v>33</v>
      </c>
      <c r="W11" s="14">
        <f aca="true" t="shared" si="20" ref="W11:W19">X11+Y11</f>
        <v>0</v>
      </c>
      <c r="X11" s="14">
        <v>0</v>
      </c>
      <c r="Y11" s="14">
        <v>0</v>
      </c>
      <c r="Z11" s="62">
        <f aca="true" t="shared" si="21" ref="Z11:Z19">AA11+AB11</f>
        <v>3</v>
      </c>
      <c r="AA11" s="14">
        <v>3</v>
      </c>
      <c r="AB11" s="14">
        <v>0</v>
      </c>
      <c r="AC11" s="64">
        <f t="shared" si="5"/>
        <v>97.00460829493088</v>
      </c>
      <c r="AD11" s="65">
        <f t="shared" si="6"/>
        <v>96.49649649649649</v>
      </c>
      <c r="AE11" s="65">
        <f t="shared" si="7"/>
        <v>97.53668763102725</v>
      </c>
      <c r="AF11" s="66">
        <f t="shared" si="8"/>
        <v>0.6400409626216078</v>
      </c>
      <c r="AG11" s="65">
        <f t="shared" si="9"/>
        <v>1.001001001001001</v>
      </c>
      <c r="AH11" s="65">
        <f t="shared" si="10"/>
        <v>0.2620545073375262</v>
      </c>
      <c r="AI11" s="16" t="s">
        <v>102</v>
      </c>
    </row>
    <row r="12" spans="1:35" ht="13.5">
      <c r="A12" s="15" t="s">
        <v>47</v>
      </c>
      <c r="B12" s="62">
        <f t="shared" si="11"/>
        <v>1668</v>
      </c>
      <c r="C12" s="14">
        <f t="shared" si="12"/>
        <v>835</v>
      </c>
      <c r="D12" s="14">
        <f t="shared" si="13"/>
        <v>833</v>
      </c>
      <c r="E12" s="62">
        <f t="shared" si="14"/>
        <v>1614</v>
      </c>
      <c r="F12" s="14">
        <v>805</v>
      </c>
      <c r="G12" s="14">
        <v>809</v>
      </c>
      <c r="H12" s="14">
        <f t="shared" si="15"/>
        <v>3</v>
      </c>
      <c r="I12" s="14">
        <v>3</v>
      </c>
      <c r="J12" s="14">
        <v>0</v>
      </c>
      <c r="K12" s="14">
        <f t="shared" si="16"/>
        <v>8</v>
      </c>
      <c r="L12" s="14">
        <v>4</v>
      </c>
      <c r="M12" s="14">
        <v>4</v>
      </c>
      <c r="N12" s="14">
        <f t="shared" si="17"/>
        <v>2</v>
      </c>
      <c r="O12" s="14">
        <v>2</v>
      </c>
      <c r="P12" s="14">
        <v>0</v>
      </c>
      <c r="Q12" s="14">
        <f t="shared" si="18"/>
        <v>17</v>
      </c>
      <c r="R12" s="14">
        <v>9</v>
      </c>
      <c r="S12" s="14">
        <v>8</v>
      </c>
      <c r="T12" s="14">
        <f t="shared" si="19"/>
        <v>24</v>
      </c>
      <c r="U12" s="14">
        <v>12</v>
      </c>
      <c r="V12" s="14">
        <v>12</v>
      </c>
      <c r="W12" s="14">
        <f t="shared" si="20"/>
        <v>0</v>
      </c>
      <c r="X12" s="14">
        <v>0</v>
      </c>
      <c r="Y12" s="14">
        <v>0</v>
      </c>
      <c r="Z12" s="62">
        <f t="shared" si="21"/>
        <v>1</v>
      </c>
      <c r="AA12" s="14">
        <v>0</v>
      </c>
      <c r="AB12" s="14">
        <v>1</v>
      </c>
      <c r="AC12" s="64">
        <f t="shared" si="5"/>
        <v>96.76258992805755</v>
      </c>
      <c r="AD12" s="65">
        <f t="shared" si="6"/>
        <v>96.40718562874252</v>
      </c>
      <c r="AE12" s="65">
        <f t="shared" si="7"/>
        <v>97.1188475390156</v>
      </c>
      <c r="AF12" s="66">
        <f t="shared" si="8"/>
        <v>1.079136690647482</v>
      </c>
      <c r="AG12" s="65">
        <f t="shared" si="9"/>
        <v>1.0778443113772456</v>
      </c>
      <c r="AH12" s="65">
        <f t="shared" si="10"/>
        <v>1.0804321728691477</v>
      </c>
      <c r="AI12" s="16" t="s">
        <v>103</v>
      </c>
    </row>
    <row r="13" spans="1:35" ht="13.5">
      <c r="A13" s="17" t="s">
        <v>48</v>
      </c>
      <c r="B13" s="62">
        <f t="shared" si="11"/>
        <v>1568</v>
      </c>
      <c r="C13" s="14">
        <f t="shared" si="12"/>
        <v>797</v>
      </c>
      <c r="D13" s="14">
        <f t="shared" si="13"/>
        <v>771</v>
      </c>
      <c r="E13" s="62">
        <f t="shared" si="14"/>
        <v>1520</v>
      </c>
      <c r="F13" s="14">
        <v>762</v>
      </c>
      <c r="G13" s="14">
        <v>758</v>
      </c>
      <c r="H13" s="14">
        <f t="shared" si="15"/>
        <v>5</v>
      </c>
      <c r="I13" s="14">
        <v>4</v>
      </c>
      <c r="J13" s="14">
        <v>1</v>
      </c>
      <c r="K13" s="14">
        <f t="shared" si="16"/>
        <v>2</v>
      </c>
      <c r="L13" s="14">
        <v>0</v>
      </c>
      <c r="M13" s="14">
        <v>2</v>
      </c>
      <c r="N13" s="14">
        <f t="shared" si="17"/>
        <v>3</v>
      </c>
      <c r="O13" s="14">
        <v>3</v>
      </c>
      <c r="P13" s="14">
        <v>0</v>
      </c>
      <c r="Q13" s="14">
        <f t="shared" si="18"/>
        <v>8</v>
      </c>
      <c r="R13" s="14">
        <v>6</v>
      </c>
      <c r="S13" s="14">
        <v>2</v>
      </c>
      <c r="T13" s="14">
        <f t="shared" si="19"/>
        <v>30</v>
      </c>
      <c r="U13" s="14">
        <v>22</v>
      </c>
      <c r="V13" s="14">
        <v>8</v>
      </c>
      <c r="W13" s="14">
        <f t="shared" si="20"/>
        <v>0</v>
      </c>
      <c r="X13" s="14">
        <v>0</v>
      </c>
      <c r="Y13" s="14">
        <v>0</v>
      </c>
      <c r="Z13" s="62">
        <f t="shared" si="21"/>
        <v>0</v>
      </c>
      <c r="AA13" s="14">
        <v>0</v>
      </c>
      <c r="AB13" s="14">
        <v>0</v>
      </c>
      <c r="AC13" s="64">
        <f t="shared" si="5"/>
        <v>96.93877551020408</v>
      </c>
      <c r="AD13" s="65">
        <f t="shared" si="6"/>
        <v>95.60853199498118</v>
      </c>
      <c r="AE13" s="65">
        <f t="shared" si="7"/>
        <v>98.31387808041504</v>
      </c>
      <c r="AF13" s="66">
        <f t="shared" si="8"/>
        <v>0.5102040816326531</v>
      </c>
      <c r="AG13" s="65">
        <f t="shared" si="9"/>
        <v>0.7528230865746549</v>
      </c>
      <c r="AH13" s="65">
        <f t="shared" si="10"/>
        <v>0.25940337224383914</v>
      </c>
      <c r="AI13" s="16" t="s">
        <v>104</v>
      </c>
    </row>
    <row r="14" spans="1:35" ht="13.5">
      <c r="A14" s="15" t="s">
        <v>49</v>
      </c>
      <c r="B14" s="62">
        <f t="shared" si="11"/>
        <v>543</v>
      </c>
      <c r="C14" s="14">
        <f t="shared" si="12"/>
        <v>271</v>
      </c>
      <c r="D14" s="14">
        <f t="shared" si="13"/>
        <v>272</v>
      </c>
      <c r="E14" s="62">
        <f t="shared" si="14"/>
        <v>524</v>
      </c>
      <c r="F14" s="14">
        <v>260</v>
      </c>
      <c r="G14" s="14">
        <v>264</v>
      </c>
      <c r="H14" s="14">
        <f t="shared" si="15"/>
        <v>1</v>
      </c>
      <c r="I14" s="14">
        <v>1</v>
      </c>
      <c r="J14" s="14">
        <v>0</v>
      </c>
      <c r="K14" s="14">
        <f t="shared" si="16"/>
        <v>1</v>
      </c>
      <c r="L14" s="14">
        <v>1</v>
      </c>
      <c r="M14" s="14">
        <v>0</v>
      </c>
      <c r="N14" s="14">
        <f t="shared" si="17"/>
        <v>0</v>
      </c>
      <c r="O14" s="14">
        <v>0</v>
      </c>
      <c r="P14" s="14">
        <v>0</v>
      </c>
      <c r="Q14" s="14">
        <f t="shared" si="18"/>
        <v>3</v>
      </c>
      <c r="R14" s="14">
        <v>3</v>
      </c>
      <c r="S14" s="14">
        <v>0</v>
      </c>
      <c r="T14" s="14">
        <f t="shared" si="19"/>
        <v>14</v>
      </c>
      <c r="U14" s="14">
        <v>6</v>
      </c>
      <c r="V14" s="14">
        <v>8</v>
      </c>
      <c r="W14" s="14">
        <f t="shared" si="20"/>
        <v>0</v>
      </c>
      <c r="X14" s="14">
        <v>0</v>
      </c>
      <c r="Y14" s="14">
        <v>0</v>
      </c>
      <c r="Z14" s="62">
        <f t="shared" si="21"/>
        <v>0</v>
      </c>
      <c r="AA14" s="14">
        <v>0</v>
      </c>
      <c r="AB14" s="14">
        <v>0</v>
      </c>
      <c r="AC14" s="64">
        <f t="shared" si="5"/>
        <v>96.50092081031308</v>
      </c>
      <c r="AD14" s="65">
        <f t="shared" si="6"/>
        <v>95.9409594095941</v>
      </c>
      <c r="AE14" s="65">
        <f t="shared" si="7"/>
        <v>97.05882352941177</v>
      </c>
      <c r="AF14" s="66">
        <f t="shared" si="8"/>
        <v>0.5524861878453038</v>
      </c>
      <c r="AG14" s="65">
        <f t="shared" si="9"/>
        <v>1.107011070110701</v>
      </c>
      <c r="AH14" s="65">
        <f t="shared" si="10"/>
        <v>0</v>
      </c>
      <c r="AI14" s="16" t="s">
        <v>105</v>
      </c>
    </row>
    <row r="15" spans="1:35" ht="13.5">
      <c r="A15" s="15" t="s">
        <v>50</v>
      </c>
      <c r="B15" s="62">
        <f t="shared" si="11"/>
        <v>493</v>
      </c>
      <c r="C15" s="14">
        <f t="shared" si="12"/>
        <v>251</v>
      </c>
      <c r="D15" s="14">
        <f t="shared" si="13"/>
        <v>242</v>
      </c>
      <c r="E15" s="62">
        <f t="shared" si="14"/>
        <v>472</v>
      </c>
      <c r="F15" s="14">
        <v>237</v>
      </c>
      <c r="G15" s="14">
        <v>235</v>
      </c>
      <c r="H15" s="14">
        <f t="shared" si="15"/>
        <v>1</v>
      </c>
      <c r="I15" s="14">
        <v>0</v>
      </c>
      <c r="J15" s="14">
        <v>1</v>
      </c>
      <c r="K15" s="14">
        <f t="shared" si="16"/>
        <v>2</v>
      </c>
      <c r="L15" s="14">
        <v>1</v>
      </c>
      <c r="M15" s="14">
        <v>1</v>
      </c>
      <c r="N15" s="14">
        <f t="shared" si="17"/>
        <v>1</v>
      </c>
      <c r="O15" s="14">
        <v>1</v>
      </c>
      <c r="P15" s="14">
        <v>0</v>
      </c>
      <c r="Q15" s="14">
        <f t="shared" si="18"/>
        <v>5</v>
      </c>
      <c r="R15" s="14">
        <v>4</v>
      </c>
      <c r="S15" s="14">
        <v>1</v>
      </c>
      <c r="T15" s="14">
        <f t="shared" si="19"/>
        <v>12</v>
      </c>
      <c r="U15" s="14">
        <v>8</v>
      </c>
      <c r="V15" s="14">
        <v>4</v>
      </c>
      <c r="W15" s="14">
        <f t="shared" si="20"/>
        <v>0</v>
      </c>
      <c r="X15" s="14">
        <v>0</v>
      </c>
      <c r="Y15" s="14">
        <v>0</v>
      </c>
      <c r="Z15" s="62">
        <f t="shared" si="21"/>
        <v>0</v>
      </c>
      <c r="AA15" s="14">
        <v>0</v>
      </c>
      <c r="AB15" s="14">
        <v>0</v>
      </c>
      <c r="AC15" s="64">
        <f t="shared" si="5"/>
        <v>95.74036511156187</v>
      </c>
      <c r="AD15" s="65">
        <f t="shared" si="6"/>
        <v>94.42231075697211</v>
      </c>
      <c r="AE15" s="65">
        <f t="shared" si="7"/>
        <v>97.10743801652893</v>
      </c>
      <c r="AF15" s="66">
        <f t="shared" si="8"/>
        <v>1.0141987829614605</v>
      </c>
      <c r="AG15" s="65">
        <f t="shared" si="9"/>
        <v>1.593625498007968</v>
      </c>
      <c r="AH15" s="65">
        <f t="shared" si="10"/>
        <v>0.4132231404958678</v>
      </c>
      <c r="AI15" s="16" t="s">
        <v>106</v>
      </c>
    </row>
    <row r="16" spans="1:35" ht="13.5">
      <c r="A16" s="15" t="s">
        <v>51</v>
      </c>
      <c r="B16" s="62">
        <f t="shared" si="11"/>
        <v>761</v>
      </c>
      <c r="C16" s="14">
        <f t="shared" si="12"/>
        <v>400</v>
      </c>
      <c r="D16" s="14">
        <f t="shared" si="13"/>
        <v>361</v>
      </c>
      <c r="E16" s="62">
        <f t="shared" si="14"/>
        <v>735</v>
      </c>
      <c r="F16" s="14">
        <v>378</v>
      </c>
      <c r="G16" s="14">
        <v>357</v>
      </c>
      <c r="H16" s="14">
        <f t="shared" si="15"/>
        <v>1</v>
      </c>
      <c r="I16" s="14">
        <v>1</v>
      </c>
      <c r="J16" s="14">
        <v>0</v>
      </c>
      <c r="K16" s="14">
        <f t="shared" si="16"/>
        <v>1</v>
      </c>
      <c r="L16" s="14">
        <v>0</v>
      </c>
      <c r="M16" s="14">
        <v>1</v>
      </c>
      <c r="N16" s="14">
        <f t="shared" si="17"/>
        <v>0</v>
      </c>
      <c r="O16" s="14">
        <v>0</v>
      </c>
      <c r="P16" s="14">
        <v>0</v>
      </c>
      <c r="Q16" s="14">
        <f t="shared" si="18"/>
        <v>13</v>
      </c>
      <c r="R16" s="14">
        <v>12</v>
      </c>
      <c r="S16" s="14">
        <v>1</v>
      </c>
      <c r="T16" s="14">
        <f t="shared" si="19"/>
        <v>11</v>
      </c>
      <c r="U16" s="14">
        <v>9</v>
      </c>
      <c r="V16" s="14">
        <v>2</v>
      </c>
      <c r="W16" s="14">
        <f t="shared" si="20"/>
        <v>0</v>
      </c>
      <c r="X16" s="14">
        <v>0</v>
      </c>
      <c r="Y16" s="14">
        <v>0</v>
      </c>
      <c r="Z16" s="62">
        <f t="shared" si="21"/>
        <v>0</v>
      </c>
      <c r="AA16" s="14">
        <v>0</v>
      </c>
      <c r="AB16" s="14">
        <v>0</v>
      </c>
      <c r="AC16" s="64">
        <f t="shared" si="5"/>
        <v>96.58344283837057</v>
      </c>
      <c r="AD16" s="65">
        <f t="shared" si="6"/>
        <v>94.5</v>
      </c>
      <c r="AE16" s="65">
        <f t="shared" si="7"/>
        <v>98.89196675900277</v>
      </c>
      <c r="AF16" s="66">
        <f t="shared" si="8"/>
        <v>1.7082785808147174</v>
      </c>
      <c r="AG16" s="65">
        <f t="shared" si="9"/>
        <v>3</v>
      </c>
      <c r="AH16" s="65">
        <f t="shared" si="10"/>
        <v>0.2770083102493075</v>
      </c>
      <c r="AI16" s="16" t="s">
        <v>107</v>
      </c>
    </row>
    <row r="17" spans="1:35" ht="13.5">
      <c r="A17" s="15" t="s">
        <v>52</v>
      </c>
      <c r="B17" s="62">
        <f t="shared" si="11"/>
        <v>324</v>
      </c>
      <c r="C17" s="14">
        <f t="shared" si="12"/>
        <v>186</v>
      </c>
      <c r="D17" s="14">
        <f t="shared" si="13"/>
        <v>138</v>
      </c>
      <c r="E17" s="62">
        <f t="shared" si="14"/>
        <v>314</v>
      </c>
      <c r="F17" s="14">
        <v>179</v>
      </c>
      <c r="G17" s="14">
        <v>135</v>
      </c>
      <c r="H17" s="14">
        <f t="shared" si="15"/>
        <v>0</v>
      </c>
      <c r="I17" s="14">
        <v>0</v>
      </c>
      <c r="J17" s="14">
        <v>0</v>
      </c>
      <c r="K17" s="14">
        <f t="shared" si="16"/>
        <v>0</v>
      </c>
      <c r="L17" s="14">
        <v>0</v>
      </c>
      <c r="M17" s="14">
        <v>0</v>
      </c>
      <c r="N17" s="14">
        <f t="shared" si="17"/>
        <v>1</v>
      </c>
      <c r="O17" s="14">
        <v>1</v>
      </c>
      <c r="P17" s="14">
        <v>0</v>
      </c>
      <c r="Q17" s="14">
        <f t="shared" si="18"/>
        <v>4</v>
      </c>
      <c r="R17" s="14">
        <v>3</v>
      </c>
      <c r="S17" s="14">
        <v>1</v>
      </c>
      <c r="T17" s="14">
        <f t="shared" si="19"/>
        <v>5</v>
      </c>
      <c r="U17" s="14">
        <v>3</v>
      </c>
      <c r="V17" s="14">
        <v>2</v>
      </c>
      <c r="W17" s="14">
        <f t="shared" si="20"/>
        <v>0</v>
      </c>
      <c r="X17" s="14">
        <v>0</v>
      </c>
      <c r="Y17" s="14">
        <v>0</v>
      </c>
      <c r="Z17" s="62">
        <f t="shared" si="21"/>
        <v>0</v>
      </c>
      <c r="AA17" s="14">
        <v>0</v>
      </c>
      <c r="AB17" s="14">
        <v>0</v>
      </c>
      <c r="AC17" s="64">
        <f t="shared" si="5"/>
        <v>96.91358024691358</v>
      </c>
      <c r="AD17" s="65">
        <f t="shared" si="6"/>
        <v>96.23655913978494</v>
      </c>
      <c r="AE17" s="65">
        <f t="shared" si="7"/>
        <v>97.82608695652173</v>
      </c>
      <c r="AF17" s="66">
        <f t="shared" si="8"/>
        <v>1.2345679012345678</v>
      </c>
      <c r="AG17" s="65">
        <f t="shared" si="9"/>
        <v>1.6129032258064515</v>
      </c>
      <c r="AH17" s="65">
        <f t="shared" si="10"/>
        <v>0.7246376811594203</v>
      </c>
      <c r="AI17" s="16" t="s">
        <v>108</v>
      </c>
    </row>
    <row r="18" spans="1:35" ht="13.5">
      <c r="A18" s="15" t="s">
        <v>53</v>
      </c>
      <c r="B18" s="62">
        <f t="shared" si="11"/>
        <v>429</v>
      </c>
      <c r="C18" s="14">
        <f t="shared" si="12"/>
        <v>206</v>
      </c>
      <c r="D18" s="14">
        <f t="shared" si="13"/>
        <v>223</v>
      </c>
      <c r="E18" s="62">
        <f t="shared" si="14"/>
        <v>416</v>
      </c>
      <c r="F18" s="14">
        <v>201</v>
      </c>
      <c r="G18" s="14">
        <v>215</v>
      </c>
      <c r="H18" s="14">
        <f t="shared" si="15"/>
        <v>1</v>
      </c>
      <c r="I18" s="14">
        <v>0</v>
      </c>
      <c r="J18" s="14">
        <v>1</v>
      </c>
      <c r="K18" s="14">
        <f t="shared" si="16"/>
        <v>1</v>
      </c>
      <c r="L18" s="14">
        <v>0</v>
      </c>
      <c r="M18" s="14">
        <v>1</v>
      </c>
      <c r="N18" s="14">
        <f t="shared" si="17"/>
        <v>1</v>
      </c>
      <c r="O18" s="14">
        <v>1</v>
      </c>
      <c r="P18" s="14">
        <v>0</v>
      </c>
      <c r="Q18" s="14">
        <f t="shared" si="18"/>
        <v>1</v>
      </c>
      <c r="R18" s="14">
        <v>0</v>
      </c>
      <c r="S18" s="14">
        <v>1</v>
      </c>
      <c r="T18" s="14">
        <f t="shared" si="19"/>
        <v>9</v>
      </c>
      <c r="U18" s="14">
        <v>4</v>
      </c>
      <c r="V18" s="14">
        <v>5</v>
      </c>
      <c r="W18" s="14">
        <f t="shared" si="20"/>
        <v>0</v>
      </c>
      <c r="X18" s="14">
        <v>0</v>
      </c>
      <c r="Y18" s="14">
        <v>0</v>
      </c>
      <c r="Z18" s="62">
        <f t="shared" si="21"/>
        <v>0</v>
      </c>
      <c r="AA18" s="14">
        <v>0</v>
      </c>
      <c r="AB18" s="14">
        <v>0</v>
      </c>
      <c r="AC18" s="64">
        <f t="shared" si="5"/>
        <v>96.96969696969697</v>
      </c>
      <c r="AD18" s="65">
        <f t="shared" si="6"/>
        <v>97.57281553398059</v>
      </c>
      <c r="AE18" s="65">
        <f t="shared" si="7"/>
        <v>96.41255605381166</v>
      </c>
      <c r="AF18" s="66">
        <f t="shared" si="8"/>
        <v>0.2331002331002331</v>
      </c>
      <c r="AG18" s="65">
        <f t="shared" si="9"/>
        <v>0</v>
      </c>
      <c r="AH18" s="65">
        <f t="shared" si="10"/>
        <v>0.4484304932735426</v>
      </c>
      <c r="AI18" s="16" t="s">
        <v>109</v>
      </c>
    </row>
    <row r="19" spans="1:35" ht="13.5">
      <c r="A19" s="15" t="s">
        <v>110</v>
      </c>
      <c r="B19" s="62">
        <f t="shared" si="11"/>
        <v>326</v>
      </c>
      <c r="C19" s="14">
        <f t="shared" si="12"/>
        <v>168</v>
      </c>
      <c r="D19" s="14">
        <f t="shared" si="13"/>
        <v>158</v>
      </c>
      <c r="E19" s="62">
        <f t="shared" si="14"/>
        <v>320</v>
      </c>
      <c r="F19" s="14">
        <v>163</v>
      </c>
      <c r="G19" s="14">
        <v>157</v>
      </c>
      <c r="H19" s="14">
        <f t="shared" si="15"/>
        <v>1</v>
      </c>
      <c r="I19" s="14">
        <v>1</v>
      </c>
      <c r="J19" s="14">
        <v>0</v>
      </c>
      <c r="K19" s="14">
        <f t="shared" si="16"/>
        <v>0</v>
      </c>
      <c r="L19" s="14">
        <v>0</v>
      </c>
      <c r="M19" s="14">
        <v>0</v>
      </c>
      <c r="N19" s="14">
        <f t="shared" si="17"/>
        <v>1</v>
      </c>
      <c r="O19" s="14">
        <v>1</v>
      </c>
      <c r="P19" s="14">
        <v>0</v>
      </c>
      <c r="Q19" s="14">
        <f t="shared" si="18"/>
        <v>3</v>
      </c>
      <c r="R19" s="14">
        <v>2</v>
      </c>
      <c r="S19" s="14">
        <v>1</v>
      </c>
      <c r="T19" s="14">
        <f t="shared" si="19"/>
        <v>1</v>
      </c>
      <c r="U19" s="14">
        <v>1</v>
      </c>
      <c r="V19" s="14">
        <v>0</v>
      </c>
      <c r="W19" s="14">
        <f t="shared" si="20"/>
        <v>0</v>
      </c>
      <c r="X19" s="14">
        <v>0</v>
      </c>
      <c r="Y19" s="14">
        <v>0</v>
      </c>
      <c r="Z19" s="62">
        <f t="shared" si="21"/>
        <v>0</v>
      </c>
      <c r="AA19" s="14">
        <v>0</v>
      </c>
      <c r="AB19" s="14">
        <v>0</v>
      </c>
      <c r="AC19" s="64">
        <f t="shared" si="5"/>
        <v>98.15950920245399</v>
      </c>
      <c r="AD19" s="65">
        <f t="shared" si="6"/>
        <v>97.02380952380952</v>
      </c>
      <c r="AE19" s="65">
        <f t="shared" si="7"/>
        <v>99.36708860759494</v>
      </c>
      <c r="AF19" s="66">
        <f t="shared" si="8"/>
        <v>0.9202453987730062</v>
      </c>
      <c r="AG19" s="65">
        <f t="shared" si="9"/>
        <v>1.1904761904761905</v>
      </c>
      <c r="AH19" s="65">
        <f t="shared" si="10"/>
        <v>0.6329113924050633</v>
      </c>
      <c r="AI19" s="16" t="s">
        <v>111</v>
      </c>
    </row>
    <row r="20" spans="1:35" ht="13.5">
      <c r="A20" s="8"/>
      <c r="B20" s="62"/>
      <c r="C20" s="14"/>
      <c r="D20" s="14"/>
      <c r="E20" s="62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62"/>
      <c r="AA20" s="14"/>
      <c r="AB20" s="14"/>
      <c r="AC20" s="64"/>
      <c r="AD20" s="67"/>
      <c r="AE20" s="67"/>
      <c r="AF20" s="68"/>
      <c r="AG20" s="67"/>
      <c r="AH20" s="67"/>
      <c r="AI20" s="9"/>
    </row>
    <row r="21" spans="1:35" ht="13.5">
      <c r="A21" s="75" t="s">
        <v>265</v>
      </c>
      <c r="B21" s="62">
        <f aca="true" t="shared" si="22" ref="B21:AB21">SUM(B22:B24)</f>
        <v>912</v>
      </c>
      <c r="C21" s="13">
        <f t="shared" si="22"/>
        <v>452</v>
      </c>
      <c r="D21" s="13">
        <f t="shared" si="22"/>
        <v>460</v>
      </c>
      <c r="E21" s="62">
        <f t="shared" si="22"/>
        <v>879</v>
      </c>
      <c r="F21" s="13">
        <f t="shared" si="22"/>
        <v>434</v>
      </c>
      <c r="G21" s="13">
        <f t="shared" si="22"/>
        <v>445</v>
      </c>
      <c r="H21" s="13">
        <f t="shared" si="22"/>
        <v>2</v>
      </c>
      <c r="I21" s="13">
        <f t="shared" si="22"/>
        <v>0</v>
      </c>
      <c r="J21" s="13">
        <f t="shared" si="22"/>
        <v>2</v>
      </c>
      <c r="K21" s="13">
        <f t="shared" si="22"/>
        <v>1</v>
      </c>
      <c r="L21" s="13">
        <f t="shared" si="22"/>
        <v>0</v>
      </c>
      <c r="M21" s="13">
        <f t="shared" si="22"/>
        <v>1</v>
      </c>
      <c r="N21" s="13">
        <f t="shared" si="22"/>
        <v>4</v>
      </c>
      <c r="O21" s="13">
        <f t="shared" si="22"/>
        <v>4</v>
      </c>
      <c r="P21" s="13">
        <f t="shared" si="22"/>
        <v>0</v>
      </c>
      <c r="Q21" s="13">
        <f t="shared" si="22"/>
        <v>5</v>
      </c>
      <c r="R21" s="13">
        <f t="shared" si="22"/>
        <v>5</v>
      </c>
      <c r="S21" s="13">
        <f t="shared" si="22"/>
        <v>0</v>
      </c>
      <c r="T21" s="13">
        <f t="shared" si="22"/>
        <v>21</v>
      </c>
      <c r="U21" s="13">
        <f t="shared" si="22"/>
        <v>9</v>
      </c>
      <c r="V21" s="13">
        <f t="shared" si="22"/>
        <v>12</v>
      </c>
      <c r="W21" s="13">
        <f t="shared" si="22"/>
        <v>0</v>
      </c>
      <c r="X21" s="13">
        <f t="shared" si="22"/>
        <v>0</v>
      </c>
      <c r="Y21" s="13">
        <f t="shared" si="22"/>
        <v>0</v>
      </c>
      <c r="Z21" s="62">
        <f t="shared" si="22"/>
        <v>1</v>
      </c>
      <c r="AA21" s="13">
        <f t="shared" si="22"/>
        <v>0</v>
      </c>
      <c r="AB21" s="13">
        <f t="shared" si="22"/>
        <v>1</v>
      </c>
      <c r="AC21" s="64">
        <f aca="true" t="shared" si="23" ref="AC21:AE24">E21/B21*100</f>
        <v>96.38157894736842</v>
      </c>
      <c r="AD21" s="65">
        <f t="shared" si="23"/>
        <v>96.01769911504425</v>
      </c>
      <c r="AE21" s="65">
        <f t="shared" si="23"/>
        <v>96.73913043478261</v>
      </c>
      <c r="AF21" s="66">
        <f aca="true" t="shared" si="24" ref="AF21:AH24">(Q21+Z21)/B21*100</f>
        <v>0.6578947368421052</v>
      </c>
      <c r="AG21" s="65">
        <f t="shared" si="24"/>
        <v>1.1061946902654867</v>
      </c>
      <c r="AH21" s="65">
        <f t="shared" si="24"/>
        <v>0.21739130434782608</v>
      </c>
      <c r="AI21" s="18" t="s">
        <v>112</v>
      </c>
    </row>
    <row r="22" spans="1:35" ht="13.5">
      <c r="A22" s="15" t="s">
        <v>54</v>
      </c>
      <c r="B22" s="62">
        <f>C22+D22</f>
        <v>340</v>
      </c>
      <c r="C22" s="14">
        <f aca="true" t="shared" si="25" ref="C22:D24">F22+I22+L22+O22+R22+U22+X22</f>
        <v>166</v>
      </c>
      <c r="D22" s="14">
        <f t="shared" si="25"/>
        <v>174</v>
      </c>
      <c r="E22" s="62">
        <f>F22+G22</f>
        <v>333</v>
      </c>
      <c r="F22" s="14">
        <v>162</v>
      </c>
      <c r="G22" s="14">
        <v>171</v>
      </c>
      <c r="H22" s="14">
        <f>I22+J22</f>
        <v>1</v>
      </c>
      <c r="I22" s="14">
        <v>0</v>
      </c>
      <c r="J22" s="14">
        <v>1</v>
      </c>
      <c r="K22" s="14">
        <f>L22+M22</f>
        <v>1</v>
      </c>
      <c r="L22" s="14">
        <v>0</v>
      </c>
      <c r="M22" s="14">
        <v>1</v>
      </c>
      <c r="N22" s="14">
        <f>O22+P22</f>
        <v>1</v>
      </c>
      <c r="O22" s="14">
        <v>1</v>
      </c>
      <c r="P22" s="14">
        <v>0</v>
      </c>
      <c r="Q22" s="14">
        <f>R22+S22</f>
        <v>2</v>
      </c>
      <c r="R22" s="14">
        <v>2</v>
      </c>
      <c r="S22" s="14">
        <v>0</v>
      </c>
      <c r="T22" s="14">
        <f>U22+V22</f>
        <v>2</v>
      </c>
      <c r="U22" s="14">
        <v>1</v>
      </c>
      <c r="V22" s="14">
        <v>1</v>
      </c>
      <c r="W22" s="14">
        <f>X22+Y22</f>
        <v>0</v>
      </c>
      <c r="X22" s="14">
        <v>0</v>
      </c>
      <c r="Y22" s="14">
        <v>0</v>
      </c>
      <c r="Z22" s="62">
        <f>AA22+AB22</f>
        <v>0</v>
      </c>
      <c r="AA22" s="14">
        <v>0</v>
      </c>
      <c r="AB22" s="14">
        <v>0</v>
      </c>
      <c r="AC22" s="64">
        <f t="shared" si="23"/>
        <v>97.94117647058823</v>
      </c>
      <c r="AD22" s="65">
        <f t="shared" si="23"/>
        <v>97.59036144578313</v>
      </c>
      <c r="AE22" s="65">
        <f t="shared" si="23"/>
        <v>98.27586206896551</v>
      </c>
      <c r="AF22" s="66">
        <f t="shared" si="24"/>
        <v>0.5882352941176471</v>
      </c>
      <c r="AG22" s="65">
        <f t="shared" si="24"/>
        <v>1.2048192771084338</v>
      </c>
      <c r="AH22" s="65">
        <f t="shared" si="24"/>
        <v>0</v>
      </c>
      <c r="AI22" s="16" t="s">
        <v>113</v>
      </c>
    </row>
    <row r="23" spans="1:35" ht="13.5">
      <c r="A23" s="15" t="s">
        <v>55</v>
      </c>
      <c r="B23" s="62">
        <f>C23+D23</f>
        <v>172</v>
      </c>
      <c r="C23" s="14">
        <f t="shared" si="25"/>
        <v>96</v>
      </c>
      <c r="D23" s="14">
        <f t="shared" si="25"/>
        <v>76</v>
      </c>
      <c r="E23" s="62">
        <f>F23+G23</f>
        <v>159</v>
      </c>
      <c r="F23" s="14">
        <v>88</v>
      </c>
      <c r="G23" s="14">
        <v>71</v>
      </c>
      <c r="H23" s="14">
        <f>I23+J23</f>
        <v>1</v>
      </c>
      <c r="I23" s="14">
        <v>0</v>
      </c>
      <c r="J23" s="14">
        <v>1</v>
      </c>
      <c r="K23" s="14">
        <f>L23+M23</f>
        <v>0</v>
      </c>
      <c r="L23" s="14">
        <v>0</v>
      </c>
      <c r="M23" s="14">
        <v>0</v>
      </c>
      <c r="N23" s="14">
        <f>O23+P23</f>
        <v>0</v>
      </c>
      <c r="O23" s="14">
        <v>0</v>
      </c>
      <c r="P23" s="14">
        <v>0</v>
      </c>
      <c r="Q23" s="14">
        <f>R23+S23</f>
        <v>2</v>
      </c>
      <c r="R23" s="14">
        <v>2</v>
      </c>
      <c r="S23" s="14">
        <v>0</v>
      </c>
      <c r="T23" s="14">
        <f>U23+V23</f>
        <v>10</v>
      </c>
      <c r="U23" s="14">
        <v>6</v>
      </c>
      <c r="V23" s="14">
        <v>4</v>
      </c>
      <c r="W23" s="14">
        <f>X23+Y23</f>
        <v>0</v>
      </c>
      <c r="X23" s="14">
        <v>0</v>
      </c>
      <c r="Y23" s="14">
        <v>0</v>
      </c>
      <c r="Z23" s="62">
        <f>AA23+AB23</f>
        <v>1</v>
      </c>
      <c r="AA23" s="14">
        <v>0</v>
      </c>
      <c r="AB23" s="14">
        <v>1</v>
      </c>
      <c r="AC23" s="64">
        <f t="shared" si="23"/>
        <v>92.44186046511628</v>
      </c>
      <c r="AD23" s="65">
        <f t="shared" si="23"/>
        <v>91.66666666666666</v>
      </c>
      <c r="AE23" s="65">
        <f t="shared" si="23"/>
        <v>93.42105263157895</v>
      </c>
      <c r="AF23" s="66">
        <f t="shared" si="24"/>
        <v>1.744186046511628</v>
      </c>
      <c r="AG23" s="65">
        <f t="shared" si="24"/>
        <v>2.083333333333333</v>
      </c>
      <c r="AH23" s="65">
        <f t="shared" si="24"/>
        <v>1.3157894736842104</v>
      </c>
      <c r="AI23" s="16" t="s">
        <v>114</v>
      </c>
    </row>
    <row r="24" spans="1:35" ht="13.5">
      <c r="A24" s="15" t="s">
        <v>115</v>
      </c>
      <c r="B24" s="62">
        <f>C24+D24</f>
        <v>400</v>
      </c>
      <c r="C24" s="14">
        <f t="shared" si="25"/>
        <v>190</v>
      </c>
      <c r="D24" s="14">
        <f t="shared" si="25"/>
        <v>210</v>
      </c>
      <c r="E24" s="62">
        <f>F24+G24</f>
        <v>387</v>
      </c>
      <c r="F24" s="14">
        <v>184</v>
      </c>
      <c r="G24" s="14">
        <v>203</v>
      </c>
      <c r="H24" s="14">
        <f>I24+J24</f>
        <v>0</v>
      </c>
      <c r="I24" s="14">
        <v>0</v>
      </c>
      <c r="J24" s="14">
        <v>0</v>
      </c>
      <c r="K24" s="14">
        <f>L24+M24</f>
        <v>0</v>
      </c>
      <c r="L24" s="14">
        <v>0</v>
      </c>
      <c r="M24" s="14">
        <v>0</v>
      </c>
      <c r="N24" s="14">
        <f>O24+P24</f>
        <v>3</v>
      </c>
      <c r="O24" s="14">
        <v>3</v>
      </c>
      <c r="P24" s="14">
        <v>0</v>
      </c>
      <c r="Q24" s="14">
        <f>R24+S24</f>
        <v>1</v>
      </c>
      <c r="R24" s="14">
        <v>1</v>
      </c>
      <c r="S24" s="14">
        <v>0</v>
      </c>
      <c r="T24" s="14">
        <f>U24+V24</f>
        <v>9</v>
      </c>
      <c r="U24" s="14">
        <v>2</v>
      </c>
      <c r="V24" s="14">
        <v>7</v>
      </c>
      <c r="W24" s="14">
        <f>X24+Y24</f>
        <v>0</v>
      </c>
      <c r="X24" s="14">
        <v>0</v>
      </c>
      <c r="Y24" s="14">
        <v>0</v>
      </c>
      <c r="Z24" s="62">
        <f>AA24+AB24</f>
        <v>0</v>
      </c>
      <c r="AA24" s="14">
        <v>0</v>
      </c>
      <c r="AB24" s="14">
        <v>0</v>
      </c>
      <c r="AC24" s="64">
        <f t="shared" si="23"/>
        <v>96.75</v>
      </c>
      <c r="AD24" s="65">
        <f t="shared" si="23"/>
        <v>96.84210526315789</v>
      </c>
      <c r="AE24" s="65">
        <f t="shared" si="23"/>
        <v>96.66666666666667</v>
      </c>
      <c r="AF24" s="66">
        <f t="shared" si="24"/>
        <v>0.25</v>
      </c>
      <c r="AG24" s="65">
        <f t="shared" si="24"/>
        <v>0.5263157894736842</v>
      </c>
      <c r="AH24" s="65">
        <f t="shared" si="24"/>
        <v>0</v>
      </c>
      <c r="AI24" s="16" t="s">
        <v>116</v>
      </c>
    </row>
    <row r="25" spans="1:35" ht="13.5">
      <c r="A25" s="8"/>
      <c r="B25" s="62"/>
      <c r="C25" s="14"/>
      <c r="D25" s="14"/>
      <c r="E25" s="6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62"/>
      <c r="AA25" s="14"/>
      <c r="AB25" s="14"/>
      <c r="AC25" s="64"/>
      <c r="AD25" s="67"/>
      <c r="AE25" s="67"/>
      <c r="AF25" s="68"/>
      <c r="AG25" s="67"/>
      <c r="AH25" s="67"/>
      <c r="AI25" s="19"/>
    </row>
    <row r="26" spans="1:35" ht="13.5">
      <c r="A26" s="75" t="s">
        <v>266</v>
      </c>
      <c r="B26" s="62">
        <f aca="true" t="shared" si="26" ref="B26:AB26">SUM(B27:B28)</f>
        <v>228</v>
      </c>
      <c r="C26" s="13">
        <f t="shared" si="26"/>
        <v>125</v>
      </c>
      <c r="D26" s="13">
        <f t="shared" si="26"/>
        <v>103</v>
      </c>
      <c r="E26" s="62">
        <f t="shared" si="26"/>
        <v>220</v>
      </c>
      <c r="F26" s="13">
        <f t="shared" si="26"/>
        <v>123</v>
      </c>
      <c r="G26" s="13">
        <f t="shared" si="26"/>
        <v>97</v>
      </c>
      <c r="H26" s="13">
        <f t="shared" si="26"/>
        <v>0</v>
      </c>
      <c r="I26" s="13">
        <f t="shared" si="26"/>
        <v>0</v>
      </c>
      <c r="J26" s="13">
        <f t="shared" si="26"/>
        <v>0</v>
      </c>
      <c r="K26" s="13">
        <f t="shared" si="26"/>
        <v>1</v>
      </c>
      <c r="L26" s="13">
        <f t="shared" si="26"/>
        <v>1</v>
      </c>
      <c r="M26" s="13">
        <f t="shared" si="26"/>
        <v>0</v>
      </c>
      <c r="N26" s="13">
        <f t="shared" si="26"/>
        <v>0</v>
      </c>
      <c r="O26" s="13">
        <f t="shared" si="26"/>
        <v>0</v>
      </c>
      <c r="P26" s="13">
        <f t="shared" si="26"/>
        <v>0</v>
      </c>
      <c r="Q26" s="13">
        <f t="shared" si="26"/>
        <v>2</v>
      </c>
      <c r="R26" s="13">
        <f t="shared" si="26"/>
        <v>0</v>
      </c>
      <c r="S26" s="13">
        <f t="shared" si="26"/>
        <v>2</v>
      </c>
      <c r="T26" s="13">
        <f t="shared" si="26"/>
        <v>5</v>
      </c>
      <c r="U26" s="13">
        <f t="shared" si="26"/>
        <v>1</v>
      </c>
      <c r="V26" s="13">
        <f t="shared" si="26"/>
        <v>4</v>
      </c>
      <c r="W26" s="13">
        <f t="shared" si="26"/>
        <v>0</v>
      </c>
      <c r="X26" s="13">
        <f t="shared" si="26"/>
        <v>0</v>
      </c>
      <c r="Y26" s="13">
        <f t="shared" si="26"/>
        <v>0</v>
      </c>
      <c r="Z26" s="62">
        <f t="shared" si="26"/>
        <v>0</v>
      </c>
      <c r="AA26" s="13">
        <f t="shared" si="26"/>
        <v>0</v>
      </c>
      <c r="AB26" s="13">
        <f t="shared" si="26"/>
        <v>0</v>
      </c>
      <c r="AC26" s="64">
        <f aca="true" t="shared" si="27" ref="AC26:AE28">E26/B26*100</f>
        <v>96.49122807017544</v>
      </c>
      <c r="AD26" s="65">
        <f t="shared" si="27"/>
        <v>98.4</v>
      </c>
      <c r="AE26" s="65">
        <f t="shared" si="27"/>
        <v>94.1747572815534</v>
      </c>
      <c r="AF26" s="66">
        <f aca="true" t="shared" si="28" ref="AF26:AH28">(Q26+Z26)/B26*100</f>
        <v>0.8771929824561403</v>
      </c>
      <c r="AG26" s="65">
        <f t="shared" si="28"/>
        <v>0</v>
      </c>
      <c r="AH26" s="65">
        <f t="shared" si="28"/>
        <v>1.9417475728155338</v>
      </c>
      <c r="AI26" s="18" t="s">
        <v>117</v>
      </c>
    </row>
    <row r="27" spans="1:35" ht="13.5">
      <c r="A27" s="15" t="s">
        <v>56</v>
      </c>
      <c r="B27" s="62">
        <f>C27+D27</f>
        <v>65</v>
      </c>
      <c r="C27" s="14">
        <f>F27+I27+L27+O27+R27+U27+X27</f>
        <v>32</v>
      </c>
      <c r="D27" s="14">
        <f>G27+J27+M27+P27+S27+V27+Y27</f>
        <v>33</v>
      </c>
      <c r="E27" s="62">
        <f>F27+G27</f>
        <v>63</v>
      </c>
      <c r="F27" s="14">
        <v>31</v>
      </c>
      <c r="G27" s="14">
        <v>32</v>
      </c>
      <c r="H27" s="14">
        <f>I27+J27</f>
        <v>0</v>
      </c>
      <c r="I27" s="14">
        <v>0</v>
      </c>
      <c r="J27" s="14">
        <v>0</v>
      </c>
      <c r="K27" s="14">
        <f>L27+M27</f>
        <v>0</v>
      </c>
      <c r="L27" s="14">
        <v>0</v>
      </c>
      <c r="M27" s="14">
        <v>0</v>
      </c>
      <c r="N27" s="14">
        <f>O27+P27</f>
        <v>0</v>
      </c>
      <c r="O27" s="14">
        <v>0</v>
      </c>
      <c r="P27" s="14">
        <v>0</v>
      </c>
      <c r="Q27" s="14">
        <f>R27+S27</f>
        <v>1</v>
      </c>
      <c r="R27" s="14">
        <v>0</v>
      </c>
      <c r="S27" s="14">
        <v>1</v>
      </c>
      <c r="T27" s="14">
        <f>U27+V27</f>
        <v>1</v>
      </c>
      <c r="U27" s="14">
        <v>1</v>
      </c>
      <c r="V27" s="14">
        <v>0</v>
      </c>
      <c r="W27" s="14">
        <f>X27+Y27</f>
        <v>0</v>
      </c>
      <c r="X27" s="14">
        <v>0</v>
      </c>
      <c r="Y27" s="14">
        <v>0</v>
      </c>
      <c r="Z27" s="62">
        <f>AA27+AB27</f>
        <v>0</v>
      </c>
      <c r="AA27" s="14">
        <v>0</v>
      </c>
      <c r="AB27" s="14">
        <v>0</v>
      </c>
      <c r="AC27" s="64">
        <f t="shared" si="27"/>
        <v>96.92307692307692</v>
      </c>
      <c r="AD27" s="65">
        <f t="shared" si="27"/>
        <v>96.875</v>
      </c>
      <c r="AE27" s="65">
        <f t="shared" si="27"/>
        <v>96.96969696969697</v>
      </c>
      <c r="AF27" s="66">
        <f t="shared" si="28"/>
        <v>1.5384615384615385</v>
      </c>
      <c r="AG27" s="65">
        <f t="shared" si="28"/>
        <v>0</v>
      </c>
      <c r="AH27" s="65">
        <f t="shared" si="28"/>
        <v>3.0303030303030303</v>
      </c>
      <c r="AI27" s="16" t="s">
        <v>118</v>
      </c>
    </row>
    <row r="28" spans="1:35" ht="13.5">
      <c r="A28" s="15" t="s">
        <v>57</v>
      </c>
      <c r="B28" s="62">
        <f>C28+D28</f>
        <v>163</v>
      </c>
      <c r="C28" s="14">
        <f>F28+I28+L28+O28+R28+U28+X28</f>
        <v>93</v>
      </c>
      <c r="D28" s="14">
        <f>G28+J28+M28+P28+S28+V28+Y28</f>
        <v>70</v>
      </c>
      <c r="E28" s="62">
        <f>F28+G28</f>
        <v>157</v>
      </c>
      <c r="F28" s="14">
        <v>92</v>
      </c>
      <c r="G28" s="14">
        <v>65</v>
      </c>
      <c r="H28" s="14">
        <f>I28+J28</f>
        <v>0</v>
      </c>
      <c r="I28" s="14">
        <v>0</v>
      </c>
      <c r="J28" s="14">
        <v>0</v>
      </c>
      <c r="K28" s="14">
        <f>L28+M28</f>
        <v>1</v>
      </c>
      <c r="L28" s="14">
        <v>1</v>
      </c>
      <c r="M28" s="14">
        <v>0</v>
      </c>
      <c r="N28" s="14">
        <f>O28+P28</f>
        <v>0</v>
      </c>
      <c r="O28" s="14">
        <v>0</v>
      </c>
      <c r="P28" s="14">
        <v>0</v>
      </c>
      <c r="Q28" s="14">
        <f>R28+S28</f>
        <v>1</v>
      </c>
      <c r="R28" s="14">
        <v>0</v>
      </c>
      <c r="S28" s="14">
        <v>1</v>
      </c>
      <c r="T28" s="14">
        <f>U28+V28</f>
        <v>4</v>
      </c>
      <c r="U28" s="14">
        <v>0</v>
      </c>
      <c r="V28" s="14">
        <v>4</v>
      </c>
      <c r="W28" s="14">
        <f>X28+Y28</f>
        <v>0</v>
      </c>
      <c r="X28" s="14">
        <v>0</v>
      </c>
      <c r="Y28" s="14">
        <v>0</v>
      </c>
      <c r="Z28" s="62">
        <f>AA28+AB28</f>
        <v>0</v>
      </c>
      <c r="AA28" s="14">
        <v>0</v>
      </c>
      <c r="AB28" s="14">
        <v>0</v>
      </c>
      <c r="AC28" s="64">
        <f t="shared" si="27"/>
        <v>96.31901840490798</v>
      </c>
      <c r="AD28" s="65">
        <f t="shared" si="27"/>
        <v>98.9247311827957</v>
      </c>
      <c r="AE28" s="65">
        <f t="shared" si="27"/>
        <v>92.85714285714286</v>
      </c>
      <c r="AF28" s="66">
        <f t="shared" si="28"/>
        <v>0.6134969325153374</v>
      </c>
      <c r="AG28" s="65">
        <f t="shared" si="28"/>
        <v>0</v>
      </c>
      <c r="AH28" s="65">
        <f t="shared" si="28"/>
        <v>1.4285714285714286</v>
      </c>
      <c r="AI28" s="16" t="s">
        <v>119</v>
      </c>
    </row>
    <row r="29" spans="1:35" ht="13.5">
      <c r="A29" s="8"/>
      <c r="B29" s="62"/>
      <c r="C29" s="14"/>
      <c r="D29" s="14"/>
      <c r="E29" s="6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62"/>
      <c r="AA29" s="14"/>
      <c r="AB29" s="14"/>
      <c r="AC29" s="64"/>
      <c r="AD29" s="67"/>
      <c r="AE29" s="67"/>
      <c r="AF29" s="68"/>
      <c r="AG29" s="67"/>
      <c r="AH29" s="67"/>
      <c r="AI29" s="9"/>
    </row>
    <row r="30" spans="1:35" ht="13.5">
      <c r="A30" s="75" t="s">
        <v>267</v>
      </c>
      <c r="B30" s="62">
        <f aca="true" t="shared" si="29" ref="B30:AB30">SUM(B31:B35)</f>
        <v>874</v>
      </c>
      <c r="C30" s="13">
        <f t="shared" si="29"/>
        <v>449</v>
      </c>
      <c r="D30" s="13">
        <f t="shared" si="29"/>
        <v>425</v>
      </c>
      <c r="E30" s="62">
        <f t="shared" si="29"/>
        <v>842</v>
      </c>
      <c r="F30" s="13">
        <f t="shared" si="29"/>
        <v>425</v>
      </c>
      <c r="G30" s="13">
        <f t="shared" si="29"/>
        <v>417</v>
      </c>
      <c r="H30" s="13">
        <f t="shared" si="29"/>
        <v>1</v>
      </c>
      <c r="I30" s="13">
        <f t="shared" si="29"/>
        <v>1</v>
      </c>
      <c r="J30" s="13">
        <f t="shared" si="29"/>
        <v>0</v>
      </c>
      <c r="K30" s="13">
        <f t="shared" si="29"/>
        <v>3</v>
      </c>
      <c r="L30" s="13">
        <f t="shared" si="29"/>
        <v>2</v>
      </c>
      <c r="M30" s="13">
        <f t="shared" si="29"/>
        <v>1</v>
      </c>
      <c r="N30" s="13">
        <f t="shared" si="29"/>
        <v>1</v>
      </c>
      <c r="O30" s="13">
        <f t="shared" si="29"/>
        <v>1</v>
      </c>
      <c r="P30" s="13">
        <f t="shared" si="29"/>
        <v>0</v>
      </c>
      <c r="Q30" s="13">
        <f t="shared" si="29"/>
        <v>5</v>
      </c>
      <c r="R30" s="13">
        <f t="shared" si="29"/>
        <v>4</v>
      </c>
      <c r="S30" s="13">
        <f t="shared" si="29"/>
        <v>1</v>
      </c>
      <c r="T30" s="13">
        <f t="shared" si="29"/>
        <v>22</v>
      </c>
      <c r="U30" s="13">
        <f t="shared" si="29"/>
        <v>16</v>
      </c>
      <c r="V30" s="13">
        <f t="shared" si="29"/>
        <v>6</v>
      </c>
      <c r="W30" s="13">
        <f t="shared" si="29"/>
        <v>0</v>
      </c>
      <c r="X30" s="13">
        <f t="shared" si="29"/>
        <v>0</v>
      </c>
      <c r="Y30" s="13">
        <f t="shared" si="29"/>
        <v>0</v>
      </c>
      <c r="Z30" s="62">
        <f t="shared" si="29"/>
        <v>1</v>
      </c>
      <c r="AA30" s="13">
        <f t="shared" si="29"/>
        <v>1</v>
      </c>
      <c r="AB30" s="13">
        <f t="shared" si="29"/>
        <v>0</v>
      </c>
      <c r="AC30" s="64">
        <f aca="true" t="shared" si="30" ref="AC30:AE35">E30/B30*100</f>
        <v>96.33867276887872</v>
      </c>
      <c r="AD30" s="65">
        <f t="shared" si="30"/>
        <v>94.65478841870824</v>
      </c>
      <c r="AE30" s="65">
        <f t="shared" si="30"/>
        <v>98.11764705882354</v>
      </c>
      <c r="AF30" s="66">
        <f aca="true" t="shared" si="31" ref="AF30:AH35">(Q30+Z30)/B30*100</f>
        <v>0.6864988558352403</v>
      </c>
      <c r="AG30" s="65">
        <f t="shared" si="31"/>
        <v>1.1135857461024499</v>
      </c>
      <c r="AH30" s="65">
        <f t="shared" si="31"/>
        <v>0.2352941176470588</v>
      </c>
      <c r="AI30" s="18" t="s">
        <v>120</v>
      </c>
    </row>
    <row r="31" spans="1:35" ht="13.5">
      <c r="A31" s="15" t="s">
        <v>58</v>
      </c>
      <c r="B31" s="62">
        <f>C31+D31</f>
        <v>339</v>
      </c>
      <c r="C31" s="14">
        <f aca="true" t="shared" si="32" ref="C31:D35">F31+I31+L31+O31+R31+U31+X31</f>
        <v>171</v>
      </c>
      <c r="D31" s="14">
        <f t="shared" si="32"/>
        <v>168</v>
      </c>
      <c r="E31" s="62">
        <f>F31+G31</f>
        <v>321</v>
      </c>
      <c r="F31" s="14">
        <v>156</v>
      </c>
      <c r="G31" s="14">
        <v>165</v>
      </c>
      <c r="H31" s="14">
        <f>I31+J31</f>
        <v>1</v>
      </c>
      <c r="I31" s="14">
        <v>1</v>
      </c>
      <c r="J31" s="14">
        <v>0</v>
      </c>
      <c r="K31" s="14">
        <f>L31+M31</f>
        <v>2</v>
      </c>
      <c r="L31" s="14">
        <v>2</v>
      </c>
      <c r="M31" s="14">
        <v>0</v>
      </c>
      <c r="N31" s="14">
        <f>O31+P31</f>
        <v>0</v>
      </c>
      <c r="O31" s="14">
        <v>0</v>
      </c>
      <c r="P31" s="14">
        <v>0</v>
      </c>
      <c r="Q31" s="14">
        <f>R31+S31</f>
        <v>1</v>
      </c>
      <c r="R31" s="14">
        <v>1</v>
      </c>
      <c r="S31" s="14">
        <v>0</v>
      </c>
      <c r="T31" s="14">
        <f>U31+V31</f>
        <v>14</v>
      </c>
      <c r="U31" s="14">
        <v>11</v>
      </c>
      <c r="V31" s="14">
        <v>3</v>
      </c>
      <c r="W31" s="14">
        <f>X31+Y31</f>
        <v>0</v>
      </c>
      <c r="X31" s="14">
        <v>0</v>
      </c>
      <c r="Y31" s="14">
        <v>0</v>
      </c>
      <c r="Z31" s="62">
        <f>AA31+AB31</f>
        <v>1</v>
      </c>
      <c r="AA31" s="14">
        <v>1</v>
      </c>
      <c r="AB31" s="14">
        <v>0</v>
      </c>
      <c r="AC31" s="64">
        <f t="shared" si="30"/>
        <v>94.69026548672566</v>
      </c>
      <c r="AD31" s="65">
        <f t="shared" si="30"/>
        <v>91.22807017543859</v>
      </c>
      <c r="AE31" s="65">
        <f t="shared" si="30"/>
        <v>98.21428571428571</v>
      </c>
      <c r="AF31" s="66">
        <f t="shared" si="31"/>
        <v>0.5899705014749262</v>
      </c>
      <c r="AG31" s="65">
        <f t="shared" si="31"/>
        <v>1.1695906432748537</v>
      </c>
      <c r="AH31" s="65">
        <f t="shared" si="31"/>
        <v>0</v>
      </c>
      <c r="AI31" s="16" t="s">
        <v>121</v>
      </c>
    </row>
    <row r="32" spans="1:35" ht="13.5">
      <c r="A32" s="15" t="s">
        <v>122</v>
      </c>
      <c r="B32" s="62">
        <f>C32+D32</f>
        <v>102</v>
      </c>
      <c r="C32" s="14">
        <f t="shared" si="32"/>
        <v>49</v>
      </c>
      <c r="D32" s="14">
        <f t="shared" si="32"/>
        <v>53</v>
      </c>
      <c r="E32" s="62">
        <f>F32+G32</f>
        <v>101</v>
      </c>
      <c r="F32" s="14">
        <v>49</v>
      </c>
      <c r="G32" s="14">
        <v>52</v>
      </c>
      <c r="H32" s="14">
        <f>I32+J32</f>
        <v>0</v>
      </c>
      <c r="I32" s="14">
        <v>0</v>
      </c>
      <c r="J32" s="14">
        <v>0</v>
      </c>
      <c r="K32" s="14">
        <f>L32+M32</f>
        <v>0</v>
      </c>
      <c r="L32" s="14">
        <v>0</v>
      </c>
      <c r="M32" s="14">
        <v>0</v>
      </c>
      <c r="N32" s="14">
        <f>O32+P32</f>
        <v>0</v>
      </c>
      <c r="O32" s="14">
        <v>0</v>
      </c>
      <c r="P32" s="14">
        <v>0</v>
      </c>
      <c r="Q32" s="14">
        <f>R32+S32</f>
        <v>0</v>
      </c>
      <c r="R32" s="14">
        <v>0</v>
      </c>
      <c r="S32" s="14">
        <v>0</v>
      </c>
      <c r="T32" s="14">
        <f>U32+V32</f>
        <v>1</v>
      </c>
      <c r="U32" s="14">
        <v>0</v>
      </c>
      <c r="V32" s="14">
        <v>1</v>
      </c>
      <c r="W32" s="14">
        <f>X32+Y32</f>
        <v>0</v>
      </c>
      <c r="X32" s="14">
        <v>0</v>
      </c>
      <c r="Y32" s="14">
        <v>0</v>
      </c>
      <c r="Z32" s="62">
        <f>AA32+AB32</f>
        <v>0</v>
      </c>
      <c r="AA32" s="14">
        <v>0</v>
      </c>
      <c r="AB32" s="14">
        <v>0</v>
      </c>
      <c r="AC32" s="64">
        <f t="shared" si="30"/>
        <v>99.01960784313727</v>
      </c>
      <c r="AD32" s="65">
        <f t="shared" si="30"/>
        <v>100</v>
      </c>
      <c r="AE32" s="65">
        <f t="shared" si="30"/>
        <v>98.11320754716981</v>
      </c>
      <c r="AF32" s="66">
        <f t="shared" si="31"/>
        <v>0</v>
      </c>
      <c r="AG32" s="65">
        <f t="shared" si="31"/>
        <v>0</v>
      </c>
      <c r="AH32" s="65">
        <f t="shared" si="31"/>
        <v>0</v>
      </c>
      <c r="AI32" s="16" t="s">
        <v>123</v>
      </c>
    </row>
    <row r="33" spans="1:35" ht="13.5">
      <c r="A33" s="15" t="s">
        <v>59</v>
      </c>
      <c r="B33" s="62">
        <f>C33+D33</f>
        <v>162</v>
      </c>
      <c r="C33" s="14">
        <f t="shared" si="32"/>
        <v>79</v>
      </c>
      <c r="D33" s="14">
        <f t="shared" si="32"/>
        <v>83</v>
      </c>
      <c r="E33" s="62">
        <f>F33+G33</f>
        <v>155</v>
      </c>
      <c r="F33" s="14">
        <v>73</v>
      </c>
      <c r="G33" s="14">
        <v>82</v>
      </c>
      <c r="H33" s="14">
        <f>I33+J33</f>
        <v>0</v>
      </c>
      <c r="I33" s="14">
        <v>0</v>
      </c>
      <c r="J33" s="14">
        <v>0</v>
      </c>
      <c r="K33" s="14">
        <f>L33+M33</f>
        <v>0</v>
      </c>
      <c r="L33" s="14">
        <v>0</v>
      </c>
      <c r="M33" s="14">
        <v>0</v>
      </c>
      <c r="N33" s="14">
        <f>O33+P33</f>
        <v>1</v>
      </c>
      <c r="O33" s="14">
        <v>1</v>
      </c>
      <c r="P33" s="14">
        <v>0</v>
      </c>
      <c r="Q33" s="14">
        <f>R33+S33</f>
        <v>3</v>
      </c>
      <c r="R33" s="14">
        <v>2</v>
      </c>
      <c r="S33" s="14">
        <v>1</v>
      </c>
      <c r="T33" s="14">
        <f>U33+V33</f>
        <v>3</v>
      </c>
      <c r="U33" s="14">
        <v>3</v>
      </c>
      <c r="V33" s="14">
        <v>0</v>
      </c>
      <c r="W33" s="14">
        <f>X33+Y33</f>
        <v>0</v>
      </c>
      <c r="X33" s="14">
        <v>0</v>
      </c>
      <c r="Y33" s="14">
        <v>0</v>
      </c>
      <c r="Z33" s="62">
        <f>AA33+AB33</f>
        <v>0</v>
      </c>
      <c r="AA33" s="14">
        <v>0</v>
      </c>
      <c r="AB33" s="14">
        <v>0</v>
      </c>
      <c r="AC33" s="64">
        <f t="shared" si="30"/>
        <v>95.67901234567901</v>
      </c>
      <c r="AD33" s="65">
        <f t="shared" si="30"/>
        <v>92.40506329113924</v>
      </c>
      <c r="AE33" s="65">
        <f t="shared" si="30"/>
        <v>98.79518072289156</v>
      </c>
      <c r="AF33" s="66">
        <f t="shared" si="31"/>
        <v>1.8518518518518516</v>
      </c>
      <c r="AG33" s="65">
        <f t="shared" si="31"/>
        <v>2.5316455696202533</v>
      </c>
      <c r="AH33" s="65">
        <f t="shared" si="31"/>
        <v>1.2048192771084338</v>
      </c>
      <c r="AI33" s="16" t="s">
        <v>124</v>
      </c>
    </row>
    <row r="34" spans="1:35" ht="13.5">
      <c r="A34" s="15" t="s">
        <v>60</v>
      </c>
      <c r="B34" s="62">
        <f>C34+D34</f>
        <v>118</v>
      </c>
      <c r="C34" s="14">
        <f t="shared" si="32"/>
        <v>69</v>
      </c>
      <c r="D34" s="14">
        <f t="shared" si="32"/>
        <v>49</v>
      </c>
      <c r="E34" s="62">
        <f>F34+G34</f>
        <v>117</v>
      </c>
      <c r="F34" s="14">
        <v>69</v>
      </c>
      <c r="G34" s="14">
        <v>48</v>
      </c>
      <c r="H34" s="14">
        <f>I34+J34</f>
        <v>0</v>
      </c>
      <c r="I34" s="14">
        <v>0</v>
      </c>
      <c r="J34" s="14">
        <v>0</v>
      </c>
      <c r="K34" s="14">
        <f>L34+M34</f>
        <v>0</v>
      </c>
      <c r="L34" s="14">
        <v>0</v>
      </c>
      <c r="M34" s="14">
        <v>0</v>
      </c>
      <c r="N34" s="14">
        <f>O34+P34</f>
        <v>0</v>
      </c>
      <c r="O34" s="14">
        <v>0</v>
      </c>
      <c r="P34" s="14">
        <v>0</v>
      </c>
      <c r="Q34" s="14">
        <f>R34+S34</f>
        <v>0</v>
      </c>
      <c r="R34" s="14">
        <v>0</v>
      </c>
      <c r="S34" s="14">
        <v>0</v>
      </c>
      <c r="T34" s="14">
        <f>U34+V34</f>
        <v>1</v>
      </c>
      <c r="U34" s="14">
        <v>0</v>
      </c>
      <c r="V34" s="14">
        <v>1</v>
      </c>
      <c r="W34" s="14">
        <f>X34+Y34</f>
        <v>0</v>
      </c>
      <c r="X34" s="14">
        <v>0</v>
      </c>
      <c r="Y34" s="14">
        <v>0</v>
      </c>
      <c r="Z34" s="62">
        <f>AA34+AB34</f>
        <v>0</v>
      </c>
      <c r="AA34" s="14">
        <v>0</v>
      </c>
      <c r="AB34" s="14">
        <v>0</v>
      </c>
      <c r="AC34" s="64">
        <f t="shared" si="30"/>
        <v>99.15254237288136</v>
      </c>
      <c r="AD34" s="65">
        <f t="shared" si="30"/>
        <v>100</v>
      </c>
      <c r="AE34" s="65">
        <f t="shared" si="30"/>
        <v>97.95918367346938</v>
      </c>
      <c r="AF34" s="66">
        <f t="shared" si="31"/>
        <v>0</v>
      </c>
      <c r="AG34" s="65">
        <f t="shared" si="31"/>
        <v>0</v>
      </c>
      <c r="AH34" s="65">
        <f t="shared" si="31"/>
        <v>0</v>
      </c>
      <c r="AI34" s="16" t="s">
        <v>125</v>
      </c>
    </row>
    <row r="35" spans="1:35" ht="13.5">
      <c r="A35" s="15" t="s">
        <v>61</v>
      </c>
      <c r="B35" s="62">
        <f>C35+D35</f>
        <v>153</v>
      </c>
      <c r="C35" s="14">
        <f t="shared" si="32"/>
        <v>81</v>
      </c>
      <c r="D35" s="14">
        <f t="shared" si="32"/>
        <v>72</v>
      </c>
      <c r="E35" s="62">
        <f>F35+G35</f>
        <v>148</v>
      </c>
      <c r="F35" s="14">
        <v>78</v>
      </c>
      <c r="G35" s="14">
        <v>70</v>
      </c>
      <c r="H35" s="14">
        <f>I35+J35</f>
        <v>0</v>
      </c>
      <c r="I35" s="14">
        <v>0</v>
      </c>
      <c r="J35" s="14">
        <v>0</v>
      </c>
      <c r="K35" s="14">
        <f>L35+M35</f>
        <v>1</v>
      </c>
      <c r="L35" s="14">
        <v>0</v>
      </c>
      <c r="M35" s="14">
        <v>1</v>
      </c>
      <c r="N35" s="14">
        <f>O35+P35</f>
        <v>0</v>
      </c>
      <c r="O35" s="14">
        <v>0</v>
      </c>
      <c r="P35" s="14">
        <v>0</v>
      </c>
      <c r="Q35" s="14">
        <f>R35+S35</f>
        <v>1</v>
      </c>
      <c r="R35" s="14">
        <v>1</v>
      </c>
      <c r="S35" s="14">
        <v>0</v>
      </c>
      <c r="T35" s="14">
        <f>U35+V35</f>
        <v>3</v>
      </c>
      <c r="U35" s="14">
        <v>2</v>
      </c>
      <c r="V35" s="14">
        <v>1</v>
      </c>
      <c r="W35" s="14">
        <f>X35+Y35</f>
        <v>0</v>
      </c>
      <c r="X35" s="14">
        <v>0</v>
      </c>
      <c r="Y35" s="14">
        <v>0</v>
      </c>
      <c r="Z35" s="62">
        <f>AA35+AB35</f>
        <v>0</v>
      </c>
      <c r="AA35" s="14">
        <v>0</v>
      </c>
      <c r="AB35" s="14">
        <v>0</v>
      </c>
      <c r="AC35" s="64">
        <f t="shared" si="30"/>
        <v>96.73202614379085</v>
      </c>
      <c r="AD35" s="65">
        <f t="shared" si="30"/>
        <v>96.29629629629629</v>
      </c>
      <c r="AE35" s="65">
        <f t="shared" si="30"/>
        <v>97.22222222222221</v>
      </c>
      <c r="AF35" s="66">
        <f t="shared" si="31"/>
        <v>0.6535947712418301</v>
      </c>
      <c r="AG35" s="65">
        <f t="shared" si="31"/>
        <v>1.2345679012345678</v>
      </c>
      <c r="AH35" s="65">
        <f t="shared" si="31"/>
        <v>0</v>
      </c>
      <c r="AI35" s="16" t="s">
        <v>126</v>
      </c>
    </row>
    <row r="36" spans="1:35" ht="13.5">
      <c r="A36" s="8"/>
      <c r="B36" s="62"/>
      <c r="C36" s="14"/>
      <c r="D36" s="14"/>
      <c r="E36" s="6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62"/>
      <c r="AA36" s="14"/>
      <c r="AB36" s="14"/>
      <c r="AC36" s="64"/>
      <c r="AD36" s="67"/>
      <c r="AE36" s="67"/>
      <c r="AF36" s="68"/>
      <c r="AG36" s="67"/>
      <c r="AH36" s="67"/>
      <c r="AI36" s="9"/>
    </row>
    <row r="37" spans="1:35" ht="13.5">
      <c r="A37" s="75" t="s">
        <v>268</v>
      </c>
      <c r="B37" s="62">
        <f aca="true" t="shared" si="33" ref="B37:AB37">SUM(B38:B40)</f>
        <v>315</v>
      </c>
      <c r="C37" s="13">
        <f t="shared" si="33"/>
        <v>166</v>
      </c>
      <c r="D37" s="13">
        <f t="shared" si="33"/>
        <v>149</v>
      </c>
      <c r="E37" s="62">
        <f t="shared" si="33"/>
        <v>305</v>
      </c>
      <c r="F37" s="13">
        <f t="shared" si="33"/>
        <v>160</v>
      </c>
      <c r="G37" s="13">
        <f t="shared" si="33"/>
        <v>145</v>
      </c>
      <c r="H37" s="13">
        <f t="shared" si="33"/>
        <v>0</v>
      </c>
      <c r="I37" s="13">
        <f t="shared" si="33"/>
        <v>0</v>
      </c>
      <c r="J37" s="13">
        <f t="shared" si="33"/>
        <v>0</v>
      </c>
      <c r="K37" s="13">
        <f t="shared" si="33"/>
        <v>2</v>
      </c>
      <c r="L37" s="13">
        <f t="shared" si="33"/>
        <v>1</v>
      </c>
      <c r="M37" s="13">
        <f t="shared" si="33"/>
        <v>1</v>
      </c>
      <c r="N37" s="13">
        <f t="shared" si="33"/>
        <v>1</v>
      </c>
      <c r="O37" s="13">
        <f t="shared" si="33"/>
        <v>1</v>
      </c>
      <c r="P37" s="13">
        <f t="shared" si="33"/>
        <v>0</v>
      </c>
      <c r="Q37" s="13">
        <f t="shared" si="33"/>
        <v>6</v>
      </c>
      <c r="R37" s="13">
        <f t="shared" si="33"/>
        <v>3</v>
      </c>
      <c r="S37" s="13">
        <f t="shared" si="33"/>
        <v>3</v>
      </c>
      <c r="T37" s="13">
        <f t="shared" si="33"/>
        <v>1</v>
      </c>
      <c r="U37" s="13">
        <f t="shared" si="33"/>
        <v>1</v>
      </c>
      <c r="V37" s="13">
        <f t="shared" si="33"/>
        <v>0</v>
      </c>
      <c r="W37" s="13">
        <f t="shared" si="33"/>
        <v>0</v>
      </c>
      <c r="X37" s="13">
        <f t="shared" si="33"/>
        <v>0</v>
      </c>
      <c r="Y37" s="13">
        <f t="shared" si="33"/>
        <v>0</v>
      </c>
      <c r="Z37" s="62">
        <f t="shared" si="33"/>
        <v>0</v>
      </c>
      <c r="AA37" s="13">
        <f t="shared" si="33"/>
        <v>0</v>
      </c>
      <c r="AB37" s="13">
        <f t="shared" si="33"/>
        <v>0</v>
      </c>
      <c r="AC37" s="64">
        <f aca="true" t="shared" si="34" ref="AC37:AE40">E37/B37*100</f>
        <v>96.82539682539682</v>
      </c>
      <c r="AD37" s="65">
        <f t="shared" si="34"/>
        <v>96.3855421686747</v>
      </c>
      <c r="AE37" s="65">
        <f t="shared" si="34"/>
        <v>97.31543624161074</v>
      </c>
      <c r="AF37" s="66">
        <f aca="true" t="shared" si="35" ref="AF37:AH40">(Q37+Z37)/B37*100</f>
        <v>1.9047619047619049</v>
      </c>
      <c r="AG37" s="65">
        <f t="shared" si="35"/>
        <v>1.8072289156626504</v>
      </c>
      <c r="AH37" s="65">
        <f t="shared" si="35"/>
        <v>2.013422818791946</v>
      </c>
      <c r="AI37" s="18" t="s">
        <v>127</v>
      </c>
    </row>
    <row r="38" spans="1:35" ht="13.5">
      <c r="A38" s="15" t="s">
        <v>62</v>
      </c>
      <c r="B38" s="62">
        <f>C38+D38</f>
        <v>162</v>
      </c>
      <c r="C38" s="14">
        <f aca="true" t="shared" si="36" ref="C38:D40">F38+I38+L38+O38+R38+U38+X38</f>
        <v>89</v>
      </c>
      <c r="D38" s="14">
        <f t="shared" si="36"/>
        <v>73</v>
      </c>
      <c r="E38" s="62">
        <f>F38+G38</f>
        <v>156</v>
      </c>
      <c r="F38" s="14">
        <v>85</v>
      </c>
      <c r="G38" s="14">
        <v>71</v>
      </c>
      <c r="H38" s="14">
        <f>I38+J38</f>
        <v>0</v>
      </c>
      <c r="I38" s="14">
        <v>0</v>
      </c>
      <c r="J38" s="14">
        <v>0</v>
      </c>
      <c r="K38" s="14">
        <f>L38+M38</f>
        <v>1</v>
      </c>
      <c r="L38" s="14">
        <v>1</v>
      </c>
      <c r="M38" s="14">
        <v>0</v>
      </c>
      <c r="N38" s="14">
        <f>O38+P38</f>
        <v>0</v>
      </c>
      <c r="O38" s="14">
        <v>0</v>
      </c>
      <c r="P38" s="14">
        <v>0</v>
      </c>
      <c r="Q38" s="14">
        <f>R38+S38</f>
        <v>5</v>
      </c>
      <c r="R38" s="14">
        <v>3</v>
      </c>
      <c r="S38" s="14">
        <v>2</v>
      </c>
      <c r="T38" s="14">
        <f>U38+V38</f>
        <v>0</v>
      </c>
      <c r="U38" s="14">
        <v>0</v>
      </c>
      <c r="V38" s="14">
        <v>0</v>
      </c>
      <c r="W38" s="14">
        <f>X38+Y38</f>
        <v>0</v>
      </c>
      <c r="X38" s="14">
        <v>0</v>
      </c>
      <c r="Y38" s="14">
        <v>0</v>
      </c>
      <c r="Z38" s="62">
        <f>AA38+AB38</f>
        <v>0</v>
      </c>
      <c r="AA38" s="14">
        <v>0</v>
      </c>
      <c r="AB38" s="14">
        <v>0</v>
      </c>
      <c r="AC38" s="64">
        <f t="shared" si="34"/>
        <v>96.29629629629629</v>
      </c>
      <c r="AD38" s="65">
        <f t="shared" si="34"/>
        <v>95.50561797752809</v>
      </c>
      <c r="AE38" s="65">
        <f t="shared" si="34"/>
        <v>97.26027397260275</v>
      </c>
      <c r="AF38" s="66">
        <f t="shared" si="35"/>
        <v>3.0864197530864197</v>
      </c>
      <c r="AG38" s="65">
        <f t="shared" si="35"/>
        <v>3.3707865168539324</v>
      </c>
      <c r="AH38" s="65">
        <f t="shared" si="35"/>
        <v>2.73972602739726</v>
      </c>
      <c r="AI38" s="16" t="s">
        <v>128</v>
      </c>
    </row>
    <row r="39" spans="1:35" ht="13.5">
      <c r="A39" s="15" t="s">
        <v>63</v>
      </c>
      <c r="B39" s="62">
        <f>C39+D39</f>
        <v>113</v>
      </c>
      <c r="C39" s="14">
        <f t="shared" si="36"/>
        <v>61</v>
      </c>
      <c r="D39" s="14">
        <f t="shared" si="36"/>
        <v>52</v>
      </c>
      <c r="E39" s="62">
        <f>F39+G39</f>
        <v>110</v>
      </c>
      <c r="F39" s="14">
        <v>60</v>
      </c>
      <c r="G39" s="14">
        <v>50</v>
      </c>
      <c r="H39" s="14">
        <f>I39+J39</f>
        <v>0</v>
      </c>
      <c r="I39" s="14">
        <v>0</v>
      </c>
      <c r="J39" s="14">
        <v>0</v>
      </c>
      <c r="K39" s="14">
        <f>L39+M39</f>
        <v>1</v>
      </c>
      <c r="L39" s="14">
        <v>0</v>
      </c>
      <c r="M39" s="14">
        <v>1</v>
      </c>
      <c r="N39" s="14">
        <f>O39+P39</f>
        <v>0</v>
      </c>
      <c r="O39" s="14">
        <v>0</v>
      </c>
      <c r="P39" s="14">
        <v>0</v>
      </c>
      <c r="Q39" s="14">
        <f>R39+S39</f>
        <v>1</v>
      </c>
      <c r="R39" s="14">
        <v>0</v>
      </c>
      <c r="S39" s="14">
        <v>1</v>
      </c>
      <c r="T39" s="14">
        <f>U39+V39</f>
        <v>1</v>
      </c>
      <c r="U39" s="14">
        <v>1</v>
      </c>
      <c r="V39" s="14">
        <v>0</v>
      </c>
      <c r="W39" s="14">
        <f>X39+Y39</f>
        <v>0</v>
      </c>
      <c r="X39" s="14">
        <v>0</v>
      </c>
      <c r="Y39" s="14">
        <v>0</v>
      </c>
      <c r="Z39" s="62">
        <f>AA39+AB39</f>
        <v>0</v>
      </c>
      <c r="AA39" s="14">
        <v>0</v>
      </c>
      <c r="AB39" s="14">
        <v>0</v>
      </c>
      <c r="AC39" s="64">
        <f t="shared" si="34"/>
        <v>97.34513274336283</v>
      </c>
      <c r="AD39" s="65">
        <f t="shared" si="34"/>
        <v>98.36065573770492</v>
      </c>
      <c r="AE39" s="65">
        <f t="shared" si="34"/>
        <v>96.15384615384616</v>
      </c>
      <c r="AF39" s="66">
        <f t="shared" si="35"/>
        <v>0.8849557522123894</v>
      </c>
      <c r="AG39" s="65">
        <f t="shared" si="35"/>
        <v>0</v>
      </c>
      <c r="AH39" s="65">
        <f t="shared" si="35"/>
        <v>1.9230769230769231</v>
      </c>
      <c r="AI39" s="16" t="s">
        <v>129</v>
      </c>
    </row>
    <row r="40" spans="1:35" ht="13.5">
      <c r="A40" s="15" t="s">
        <v>64</v>
      </c>
      <c r="B40" s="62">
        <f>C40+D40</f>
        <v>40</v>
      </c>
      <c r="C40" s="14">
        <f t="shared" si="36"/>
        <v>16</v>
      </c>
      <c r="D40" s="14">
        <f t="shared" si="36"/>
        <v>24</v>
      </c>
      <c r="E40" s="62">
        <f>F40+G40</f>
        <v>39</v>
      </c>
      <c r="F40" s="14">
        <v>15</v>
      </c>
      <c r="G40" s="14">
        <v>24</v>
      </c>
      <c r="H40" s="14">
        <f>I40+J40</f>
        <v>0</v>
      </c>
      <c r="I40" s="14">
        <v>0</v>
      </c>
      <c r="J40" s="14">
        <v>0</v>
      </c>
      <c r="K40" s="14">
        <f>L40+M40</f>
        <v>0</v>
      </c>
      <c r="L40" s="14">
        <v>0</v>
      </c>
      <c r="M40" s="14">
        <v>0</v>
      </c>
      <c r="N40" s="14">
        <f>O40+P40</f>
        <v>1</v>
      </c>
      <c r="O40" s="14">
        <v>1</v>
      </c>
      <c r="P40" s="14">
        <v>0</v>
      </c>
      <c r="Q40" s="14">
        <f>R40+S40</f>
        <v>0</v>
      </c>
      <c r="R40" s="14">
        <v>0</v>
      </c>
      <c r="S40" s="14">
        <v>0</v>
      </c>
      <c r="T40" s="14">
        <f>U40+V40</f>
        <v>0</v>
      </c>
      <c r="U40" s="14">
        <v>0</v>
      </c>
      <c r="V40" s="14">
        <v>0</v>
      </c>
      <c r="W40" s="14">
        <f>X40+Y40</f>
        <v>0</v>
      </c>
      <c r="X40" s="14">
        <v>0</v>
      </c>
      <c r="Y40" s="14">
        <v>0</v>
      </c>
      <c r="Z40" s="62">
        <f>AA40+AB40</f>
        <v>0</v>
      </c>
      <c r="AA40" s="14">
        <v>0</v>
      </c>
      <c r="AB40" s="14">
        <v>0</v>
      </c>
      <c r="AC40" s="64">
        <f t="shared" si="34"/>
        <v>97.5</v>
      </c>
      <c r="AD40" s="65">
        <f t="shared" si="34"/>
        <v>93.75</v>
      </c>
      <c r="AE40" s="65">
        <f t="shared" si="34"/>
        <v>100</v>
      </c>
      <c r="AF40" s="66">
        <f t="shared" si="35"/>
        <v>0</v>
      </c>
      <c r="AG40" s="65">
        <f t="shared" si="35"/>
        <v>0</v>
      </c>
      <c r="AH40" s="65">
        <f t="shared" si="35"/>
        <v>0</v>
      </c>
      <c r="AI40" s="16" t="s">
        <v>130</v>
      </c>
    </row>
    <row r="41" spans="1:35" ht="13.5">
      <c r="A41" s="8"/>
      <c r="B41" s="62"/>
      <c r="C41" s="14"/>
      <c r="D41" s="14"/>
      <c r="E41" s="62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62"/>
      <c r="AA41" s="14"/>
      <c r="AB41" s="14"/>
      <c r="AC41" s="64"/>
      <c r="AD41" s="67"/>
      <c r="AE41" s="67"/>
      <c r="AF41" s="68"/>
      <c r="AG41" s="67"/>
      <c r="AH41" s="67"/>
      <c r="AI41" s="9"/>
    </row>
    <row r="42" spans="1:35" ht="13.5">
      <c r="A42" s="75" t="s">
        <v>269</v>
      </c>
      <c r="B42" s="62">
        <f aca="true" t="shared" si="37" ref="B42:AB42">SUM(B43:B45)</f>
        <v>575</v>
      </c>
      <c r="C42" s="13">
        <f t="shared" si="37"/>
        <v>298</v>
      </c>
      <c r="D42" s="13">
        <f t="shared" si="37"/>
        <v>277</v>
      </c>
      <c r="E42" s="62">
        <f t="shared" si="37"/>
        <v>556</v>
      </c>
      <c r="F42" s="13">
        <f t="shared" si="37"/>
        <v>285</v>
      </c>
      <c r="G42" s="13">
        <f t="shared" si="37"/>
        <v>271</v>
      </c>
      <c r="H42" s="13">
        <f t="shared" si="37"/>
        <v>0</v>
      </c>
      <c r="I42" s="13">
        <f t="shared" si="37"/>
        <v>0</v>
      </c>
      <c r="J42" s="13">
        <f t="shared" si="37"/>
        <v>0</v>
      </c>
      <c r="K42" s="13">
        <f t="shared" si="37"/>
        <v>4</v>
      </c>
      <c r="L42" s="13">
        <f t="shared" si="37"/>
        <v>2</v>
      </c>
      <c r="M42" s="13">
        <f t="shared" si="37"/>
        <v>2</v>
      </c>
      <c r="N42" s="13">
        <f t="shared" si="37"/>
        <v>0</v>
      </c>
      <c r="O42" s="13">
        <f t="shared" si="37"/>
        <v>0</v>
      </c>
      <c r="P42" s="13">
        <f t="shared" si="37"/>
        <v>0</v>
      </c>
      <c r="Q42" s="13">
        <f t="shared" si="37"/>
        <v>4</v>
      </c>
      <c r="R42" s="13">
        <f t="shared" si="37"/>
        <v>3</v>
      </c>
      <c r="S42" s="13">
        <f t="shared" si="37"/>
        <v>1</v>
      </c>
      <c r="T42" s="13">
        <f t="shared" si="37"/>
        <v>11</v>
      </c>
      <c r="U42" s="13">
        <f t="shared" si="37"/>
        <v>8</v>
      </c>
      <c r="V42" s="13">
        <f t="shared" si="37"/>
        <v>3</v>
      </c>
      <c r="W42" s="13">
        <f t="shared" si="37"/>
        <v>0</v>
      </c>
      <c r="X42" s="13">
        <f t="shared" si="37"/>
        <v>0</v>
      </c>
      <c r="Y42" s="13">
        <f t="shared" si="37"/>
        <v>0</v>
      </c>
      <c r="Z42" s="62">
        <f t="shared" si="37"/>
        <v>0</v>
      </c>
      <c r="AA42" s="13">
        <f t="shared" si="37"/>
        <v>0</v>
      </c>
      <c r="AB42" s="13">
        <f t="shared" si="37"/>
        <v>0</v>
      </c>
      <c r="AC42" s="64">
        <f aca="true" t="shared" si="38" ref="AC42:AE45">E42/B42*100</f>
        <v>96.69565217391303</v>
      </c>
      <c r="AD42" s="65">
        <f t="shared" si="38"/>
        <v>95.63758389261746</v>
      </c>
      <c r="AE42" s="65">
        <f t="shared" si="38"/>
        <v>97.83393501805054</v>
      </c>
      <c r="AF42" s="66">
        <f aca="true" t="shared" si="39" ref="AF42:AH45">(Q42+Z42)/B42*100</f>
        <v>0.6956521739130435</v>
      </c>
      <c r="AG42" s="65">
        <f t="shared" si="39"/>
        <v>1.006711409395973</v>
      </c>
      <c r="AH42" s="65">
        <f t="shared" si="39"/>
        <v>0.36101083032490977</v>
      </c>
      <c r="AI42" s="18" t="s">
        <v>131</v>
      </c>
    </row>
    <row r="43" spans="1:35" ht="13.5">
      <c r="A43" s="15" t="s">
        <v>65</v>
      </c>
      <c r="B43" s="62">
        <f>C43+D43</f>
        <v>167</v>
      </c>
      <c r="C43" s="14">
        <f aca="true" t="shared" si="40" ref="C43:D45">F43+I43+L43+O43+R43+U43+X43</f>
        <v>82</v>
      </c>
      <c r="D43" s="14">
        <f t="shared" si="40"/>
        <v>85</v>
      </c>
      <c r="E43" s="62">
        <f>F43+G43</f>
        <v>160</v>
      </c>
      <c r="F43" s="14">
        <v>78</v>
      </c>
      <c r="G43" s="14">
        <v>82</v>
      </c>
      <c r="H43" s="14">
        <f>I43+J43</f>
        <v>0</v>
      </c>
      <c r="I43" s="14">
        <v>0</v>
      </c>
      <c r="J43" s="14">
        <v>0</v>
      </c>
      <c r="K43" s="14">
        <f>L43+M43</f>
        <v>2</v>
      </c>
      <c r="L43" s="14">
        <v>0</v>
      </c>
      <c r="M43" s="14">
        <v>2</v>
      </c>
      <c r="N43" s="14">
        <f>O43+P43</f>
        <v>0</v>
      </c>
      <c r="O43" s="14">
        <v>0</v>
      </c>
      <c r="P43" s="14">
        <v>0</v>
      </c>
      <c r="Q43" s="14">
        <f>R43+S43</f>
        <v>3</v>
      </c>
      <c r="R43" s="14">
        <v>3</v>
      </c>
      <c r="S43" s="14">
        <v>0</v>
      </c>
      <c r="T43" s="14">
        <f>U43+V43</f>
        <v>2</v>
      </c>
      <c r="U43" s="14">
        <v>1</v>
      </c>
      <c r="V43" s="14">
        <v>1</v>
      </c>
      <c r="W43" s="14">
        <f>X43+Y43</f>
        <v>0</v>
      </c>
      <c r="X43" s="14">
        <v>0</v>
      </c>
      <c r="Y43" s="14">
        <v>0</v>
      </c>
      <c r="Z43" s="62">
        <f>AA43+AB43</f>
        <v>0</v>
      </c>
      <c r="AA43" s="14">
        <v>0</v>
      </c>
      <c r="AB43" s="14">
        <v>0</v>
      </c>
      <c r="AC43" s="64">
        <f t="shared" si="38"/>
        <v>95.80838323353294</v>
      </c>
      <c r="AD43" s="65">
        <f t="shared" si="38"/>
        <v>95.1219512195122</v>
      </c>
      <c r="AE43" s="65">
        <f t="shared" si="38"/>
        <v>96.47058823529412</v>
      </c>
      <c r="AF43" s="66">
        <f t="shared" si="39"/>
        <v>1.7964071856287425</v>
      </c>
      <c r="AG43" s="65">
        <f t="shared" si="39"/>
        <v>3.6585365853658534</v>
      </c>
      <c r="AH43" s="65">
        <f t="shared" si="39"/>
        <v>0</v>
      </c>
      <c r="AI43" s="16" t="s">
        <v>132</v>
      </c>
    </row>
    <row r="44" spans="1:35" ht="13.5">
      <c r="A44" s="15" t="s">
        <v>66</v>
      </c>
      <c r="B44" s="62">
        <f>C44+D44</f>
        <v>319</v>
      </c>
      <c r="C44" s="14">
        <f t="shared" si="40"/>
        <v>163</v>
      </c>
      <c r="D44" s="14">
        <f t="shared" si="40"/>
        <v>156</v>
      </c>
      <c r="E44" s="62">
        <f>F44+G44</f>
        <v>309</v>
      </c>
      <c r="F44" s="14">
        <v>156</v>
      </c>
      <c r="G44" s="14">
        <v>153</v>
      </c>
      <c r="H44" s="14">
        <f>I44+J44</f>
        <v>0</v>
      </c>
      <c r="I44" s="14">
        <v>0</v>
      </c>
      <c r="J44" s="14">
        <v>0</v>
      </c>
      <c r="K44" s="14">
        <f>L44+M44</f>
        <v>2</v>
      </c>
      <c r="L44" s="14">
        <v>2</v>
      </c>
      <c r="M44" s="14">
        <v>0</v>
      </c>
      <c r="N44" s="14">
        <f>O44+P44</f>
        <v>0</v>
      </c>
      <c r="O44" s="14">
        <v>0</v>
      </c>
      <c r="P44" s="14">
        <v>0</v>
      </c>
      <c r="Q44" s="14">
        <f>R44+S44</f>
        <v>1</v>
      </c>
      <c r="R44" s="14">
        <v>0</v>
      </c>
      <c r="S44" s="14">
        <v>1</v>
      </c>
      <c r="T44" s="14">
        <f>U44+V44</f>
        <v>7</v>
      </c>
      <c r="U44" s="14">
        <v>5</v>
      </c>
      <c r="V44" s="14">
        <v>2</v>
      </c>
      <c r="W44" s="14">
        <f>X44+Y44</f>
        <v>0</v>
      </c>
      <c r="X44" s="14">
        <v>0</v>
      </c>
      <c r="Y44" s="14">
        <v>0</v>
      </c>
      <c r="Z44" s="62">
        <f>AA44+AB44</f>
        <v>0</v>
      </c>
      <c r="AA44" s="14">
        <v>0</v>
      </c>
      <c r="AB44" s="14">
        <v>0</v>
      </c>
      <c r="AC44" s="64">
        <f t="shared" si="38"/>
        <v>96.86520376175548</v>
      </c>
      <c r="AD44" s="65">
        <f t="shared" si="38"/>
        <v>95.70552147239265</v>
      </c>
      <c r="AE44" s="65">
        <f t="shared" si="38"/>
        <v>98.07692307692307</v>
      </c>
      <c r="AF44" s="66">
        <f t="shared" si="39"/>
        <v>0.3134796238244514</v>
      </c>
      <c r="AG44" s="65">
        <f t="shared" si="39"/>
        <v>0</v>
      </c>
      <c r="AH44" s="65">
        <f t="shared" si="39"/>
        <v>0.641025641025641</v>
      </c>
      <c r="AI44" s="16" t="s">
        <v>133</v>
      </c>
    </row>
    <row r="45" spans="1:35" ht="13.5">
      <c r="A45" s="15" t="s">
        <v>134</v>
      </c>
      <c r="B45" s="62">
        <f>C45+D45</f>
        <v>89</v>
      </c>
      <c r="C45" s="14">
        <f t="shared" si="40"/>
        <v>53</v>
      </c>
      <c r="D45" s="14">
        <f t="shared" si="40"/>
        <v>36</v>
      </c>
      <c r="E45" s="62">
        <f>F45+G45</f>
        <v>87</v>
      </c>
      <c r="F45" s="14">
        <v>51</v>
      </c>
      <c r="G45" s="14">
        <v>36</v>
      </c>
      <c r="H45" s="14">
        <f>I45+J45</f>
        <v>0</v>
      </c>
      <c r="I45" s="14">
        <v>0</v>
      </c>
      <c r="J45" s="14">
        <v>0</v>
      </c>
      <c r="K45" s="14">
        <f>L45+M45</f>
        <v>0</v>
      </c>
      <c r="L45" s="14">
        <v>0</v>
      </c>
      <c r="M45" s="14">
        <v>0</v>
      </c>
      <c r="N45" s="14">
        <f>O45+P45</f>
        <v>0</v>
      </c>
      <c r="O45" s="14">
        <v>0</v>
      </c>
      <c r="P45" s="14">
        <v>0</v>
      </c>
      <c r="Q45" s="14">
        <f>R45+S45</f>
        <v>0</v>
      </c>
      <c r="R45" s="14">
        <v>0</v>
      </c>
      <c r="S45" s="14">
        <v>0</v>
      </c>
      <c r="T45" s="14">
        <f>U45+V45</f>
        <v>2</v>
      </c>
      <c r="U45" s="14">
        <v>2</v>
      </c>
      <c r="V45" s="14">
        <v>0</v>
      </c>
      <c r="W45" s="14">
        <f>X45+Y45</f>
        <v>0</v>
      </c>
      <c r="X45" s="14">
        <v>0</v>
      </c>
      <c r="Y45" s="14">
        <v>0</v>
      </c>
      <c r="Z45" s="62">
        <f>AA45+AB45</f>
        <v>0</v>
      </c>
      <c r="AA45" s="14">
        <v>0</v>
      </c>
      <c r="AB45" s="14">
        <v>0</v>
      </c>
      <c r="AC45" s="64">
        <f t="shared" si="38"/>
        <v>97.75280898876404</v>
      </c>
      <c r="AD45" s="65">
        <f t="shared" si="38"/>
        <v>96.22641509433963</v>
      </c>
      <c r="AE45" s="65">
        <f t="shared" si="38"/>
        <v>100</v>
      </c>
      <c r="AF45" s="66">
        <f t="shared" si="39"/>
        <v>0</v>
      </c>
      <c r="AG45" s="65">
        <f t="shared" si="39"/>
        <v>0</v>
      </c>
      <c r="AH45" s="65">
        <f t="shared" si="39"/>
        <v>0</v>
      </c>
      <c r="AI45" s="16" t="s">
        <v>135</v>
      </c>
    </row>
    <row r="46" spans="1:35" ht="13.5">
      <c r="A46" s="8"/>
      <c r="B46" s="62"/>
      <c r="C46" s="14"/>
      <c r="D46" s="14"/>
      <c r="E46" s="62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62"/>
      <c r="AA46" s="14"/>
      <c r="AB46" s="14"/>
      <c r="AC46" s="64"/>
      <c r="AD46" s="67"/>
      <c r="AE46" s="67"/>
      <c r="AF46" s="68"/>
      <c r="AG46" s="67"/>
      <c r="AH46" s="67"/>
      <c r="AI46" s="9"/>
    </row>
    <row r="47" spans="1:35" ht="13.5">
      <c r="A47" s="75" t="s">
        <v>270</v>
      </c>
      <c r="B47" s="62">
        <f aca="true" t="shared" si="41" ref="B47:AB47">SUM(B48:B53)</f>
        <v>1020</v>
      </c>
      <c r="C47" s="13">
        <f t="shared" si="41"/>
        <v>520</v>
      </c>
      <c r="D47" s="13">
        <f t="shared" si="41"/>
        <v>500</v>
      </c>
      <c r="E47" s="62">
        <f t="shared" si="41"/>
        <v>992</v>
      </c>
      <c r="F47" s="13">
        <f t="shared" si="41"/>
        <v>496</v>
      </c>
      <c r="G47" s="13">
        <f t="shared" si="41"/>
        <v>496</v>
      </c>
      <c r="H47" s="13">
        <f t="shared" si="41"/>
        <v>1</v>
      </c>
      <c r="I47" s="13">
        <f t="shared" si="41"/>
        <v>1</v>
      </c>
      <c r="J47" s="13">
        <f t="shared" si="41"/>
        <v>0</v>
      </c>
      <c r="K47" s="13">
        <f t="shared" si="41"/>
        <v>2</v>
      </c>
      <c r="L47" s="13">
        <f t="shared" si="41"/>
        <v>2</v>
      </c>
      <c r="M47" s="13">
        <f t="shared" si="41"/>
        <v>0</v>
      </c>
      <c r="N47" s="13">
        <f t="shared" si="41"/>
        <v>1</v>
      </c>
      <c r="O47" s="13">
        <f t="shared" si="41"/>
        <v>1</v>
      </c>
      <c r="P47" s="13">
        <f t="shared" si="41"/>
        <v>0</v>
      </c>
      <c r="Q47" s="13">
        <f t="shared" si="41"/>
        <v>20</v>
      </c>
      <c r="R47" s="13">
        <f t="shared" si="41"/>
        <v>18</v>
      </c>
      <c r="S47" s="13">
        <f t="shared" si="41"/>
        <v>2</v>
      </c>
      <c r="T47" s="13">
        <f t="shared" si="41"/>
        <v>4</v>
      </c>
      <c r="U47" s="13">
        <f t="shared" si="41"/>
        <v>2</v>
      </c>
      <c r="V47" s="13">
        <f t="shared" si="41"/>
        <v>2</v>
      </c>
      <c r="W47" s="13">
        <f t="shared" si="41"/>
        <v>0</v>
      </c>
      <c r="X47" s="13">
        <f t="shared" si="41"/>
        <v>0</v>
      </c>
      <c r="Y47" s="13">
        <f t="shared" si="41"/>
        <v>0</v>
      </c>
      <c r="Z47" s="62">
        <f t="shared" si="41"/>
        <v>1</v>
      </c>
      <c r="AA47" s="13">
        <f t="shared" si="41"/>
        <v>1</v>
      </c>
      <c r="AB47" s="13">
        <f t="shared" si="41"/>
        <v>0</v>
      </c>
      <c r="AC47" s="64">
        <f aca="true" t="shared" si="42" ref="AC47:AE53">E47/B47*100</f>
        <v>97.25490196078431</v>
      </c>
      <c r="AD47" s="65">
        <f t="shared" si="42"/>
        <v>95.38461538461539</v>
      </c>
      <c r="AE47" s="65">
        <f t="shared" si="42"/>
        <v>99.2</v>
      </c>
      <c r="AF47" s="66">
        <f aca="true" t="shared" si="43" ref="AF47:AH53">(Q47+Z47)/B47*100</f>
        <v>2.0588235294117645</v>
      </c>
      <c r="AG47" s="65">
        <f t="shared" si="43"/>
        <v>3.653846153846154</v>
      </c>
      <c r="AH47" s="65">
        <f t="shared" si="43"/>
        <v>0.4</v>
      </c>
      <c r="AI47" s="18" t="s">
        <v>136</v>
      </c>
    </row>
    <row r="48" spans="1:35" ht="13.5">
      <c r="A48" s="15" t="s">
        <v>67</v>
      </c>
      <c r="B48" s="62">
        <f aca="true" t="shared" si="44" ref="B48:B53">C48+D48</f>
        <v>276</v>
      </c>
      <c r="C48" s="14">
        <f aca="true" t="shared" si="45" ref="C48:D53">F48+I48+L48+O48+R48+U48+X48</f>
        <v>149</v>
      </c>
      <c r="D48" s="14">
        <f t="shared" si="45"/>
        <v>127</v>
      </c>
      <c r="E48" s="62">
        <f aca="true" t="shared" si="46" ref="E48:E53">F48+G48</f>
        <v>271</v>
      </c>
      <c r="F48" s="14">
        <v>144</v>
      </c>
      <c r="G48" s="14">
        <v>127</v>
      </c>
      <c r="H48" s="14">
        <f aca="true" t="shared" si="47" ref="H48:H53">I48+J48</f>
        <v>0</v>
      </c>
      <c r="I48" s="14">
        <v>0</v>
      </c>
      <c r="J48" s="14">
        <v>0</v>
      </c>
      <c r="K48" s="14">
        <f aca="true" t="shared" si="48" ref="K48:K53">L48+M48</f>
        <v>1</v>
      </c>
      <c r="L48" s="14">
        <v>1</v>
      </c>
      <c r="M48" s="14">
        <v>0</v>
      </c>
      <c r="N48" s="14">
        <f aca="true" t="shared" si="49" ref="N48:N53">O48+P48</f>
        <v>0</v>
      </c>
      <c r="O48" s="14">
        <v>0</v>
      </c>
      <c r="P48" s="14">
        <v>0</v>
      </c>
      <c r="Q48" s="14">
        <f aca="true" t="shared" si="50" ref="Q48:Q53">R48+S48</f>
        <v>3</v>
      </c>
      <c r="R48" s="14">
        <v>3</v>
      </c>
      <c r="S48" s="14">
        <v>0</v>
      </c>
      <c r="T48" s="14">
        <f aca="true" t="shared" si="51" ref="T48:T53">U48+V48</f>
        <v>1</v>
      </c>
      <c r="U48" s="14">
        <v>1</v>
      </c>
      <c r="V48" s="14">
        <v>0</v>
      </c>
      <c r="W48" s="14">
        <f aca="true" t="shared" si="52" ref="W48:W53">X48+Y48</f>
        <v>0</v>
      </c>
      <c r="X48" s="14">
        <v>0</v>
      </c>
      <c r="Y48" s="14">
        <v>0</v>
      </c>
      <c r="Z48" s="62">
        <f aca="true" t="shared" si="53" ref="Z48:Z53">AA48+AB48</f>
        <v>1</v>
      </c>
      <c r="AA48" s="14">
        <v>1</v>
      </c>
      <c r="AB48" s="14">
        <v>0</v>
      </c>
      <c r="AC48" s="64">
        <f t="shared" si="42"/>
        <v>98.18840579710145</v>
      </c>
      <c r="AD48" s="65">
        <f t="shared" si="42"/>
        <v>96.64429530201343</v>
      </c>
      <c r="AE48" s="65">
        <f t="shared" si="42"/>
        <v>100</v>
      </c>
      <c r="AF48" s="66">
        <f t="shared" si="43"/>
        <v>1.4492753623188406</v>
      </c>
      <c r="AG48" s="65">
        <f t="shared" si="43"/>
        <v>2.684563758389262</v>
      </c>
      <c r="AH48" s="65">
        <f t="shared" si="43"/>
        <v>0</v>
      </c>
      <c r="AI48" s="16" t="s">
        <v>137</v>
      </c>
    </row>
    <row r="49" spans="1:35" ht="13.5">
      <c r="A49" s="15" t="s">
        <v>68</v>
      </c>
      <c r="B49" s="62">
        <f t="shared" si="44"/>
        <v>270</v>
      </c>
      <c r="C49" s="14">
        <f t="shared" si="45"/>
        <v>147</v>
      </c>
      <c r="D49" s="14">
        <f t="shared" si="45"/>
        <v>123</v>
      </c>
      <c r="E49" s="62">
        <f t="shared" si="46"/>
        <v>264</v>
      </c>
      <c r="F49" s="14">
        <v>141</v>
      </c>
      <c r="G49" s="14">
        <v>123</v>
      </c>
      <c r="H49" s="14">
        <f t="shared" si="47"/>
        <v>0</v>
      </c>
      <c r="I49" s="14">
        <v>0</v>
      </c>
      <c r="J49" s="14">
        <v>0</v>
      </c>
      <c r="K49" s="14">
        <f t="shared" si="48"/>
        <v>1</v>
      </c>
      <c r="L49" s="14">
        <v>1</v>
      </c>
      <c r="M49" s="14">
        <v>0</v>
      </c>
      <c r="N49" s="14">
        <f t="shared" si="49"/>
        <v>1</v>
      </c>
      <c r="O49" s="14">
        <v>1</v>
      </c>
      <c r="P49" s="14">
        <v>0</v>
      </c>
      <c r="Q49" s="14">
        <f t="shared" si="50"/>
        <v>4</v>
      </c>
      <c r="R49" s="14">
        <v>4</v>
      </c>
      <c r="S49" s="14">
        <v>0</v>
      </c>
      <c r="T49" s="14">
        <f t="shared" si="51"/>
        <v>0</v>
      </c>
      <c r="U49" s="14">
        <v>0</v>
      </c>
      <c r="V49" s="14">
        <v>0</v>
      </c>
      <c r="W49" s="14">
        <f t="shared" si="52"/>
        <v>0</v>
      </c>
      <c r="X49" s="14">
        <v>0</v>
      </c>
      <c r="Y49" s="14">
        <v>0</v>
      </c>
      <c r="Z49" s="62">
        <f t="shared" si="53"/>
        <v>0</v>
      </c>
      <c r="AA49" s="14">
        <v>0</v>
      </c>
      <c r="AB49" s="14">
        <v>0</v>
      </c>
      <c r="AC49" s="64">
        <f t="shared" si="42"/>
        <v>97.77777777777777</v>
      </c>
      <c r="AD49" s="65">
        <f t="shared" si="42"/>
        <v>95.91836734693877</v>
      </c>
      <c r="AE49" s="65">
        <f t="shared" si="42"/>
        <v>100</v>
      </c>
      <c r="AF49" s="66">
        <f t="shared" si="43"/>
        <v>1.4814814814814816</v>
      </c>
      <c r="AG49" s="65">
        <f t="shared" si="43"/>
        <v>2.7210884353741496</v>
      </c>
      <c r="AH49" s="65">
        <f t="shared" si="43"/>
        <v>0</v>
      </c>
      <c r="AI49" s="16" t="s">
        <v>138</v>
      </c>
    </row>
    <row r="50" spans="1:35" ht="13.5">
      <c r="A50" s="15" t="s">
        <v>139</v>
      </c>
      <c r="B50" s="62">
        <f t="shared" si="44"/>
        <v>8</v>
      </c>
      <c r="C50" s="14">
        <f t="shared" si="45"/>
        <v>4</v>
      </c>
      <c r="D50" s="14">
        <f t="shared" si="45"/>
        <v>4</v>
      </c>
      <c r="E50" s="62">
        <f t="shared" si="46"/>
        <v>8</v>
      </c>
      <c r="F50" s="14">
        <v>4</v>
      </c>
      <c r="G50" s="14">
        <v>4</v>
      </c>
      <c r="H50" s="14">
        <f t="shared" si="47"/>
        <v>0</v>
      </c>
      <c r="I50" s="14">
        <v>0</v>
      </c>
      <c r="J50" s="14">
        <v>0</v>
      </c>
      <c r="K50" s="14">
        <f t="shared" si="48"/>
        <v>0</v>
      </c>
      <c r="L50" s="14">
        <v>0</v>
      </c>
      <c r="M50" s="14">
        <v>0</v>
      </c>
      <c r="N50" s="14">
        <f t="shared" si="49"/>
        <v>0</v>
      </c>
      <c r="O50" s="14">
        <v>0</v>
      </c>
      <c r="P50" s="14">
        <v>0</v>
      </c>
      <c r="Q50" s="14">
        <f t="shared" si="50"/>
        <v>0</v>
      </c>
      <c r="R50" s="14">
        <v>0</v>
      </c>
      <c r="S50" s="14">
        <v>0</v>
      </c>
      <c r="T50" s="14">
        <f t="shared" si="51"/>
        <v>0</v>
      </c>
      <c r="U50" s="14">
        <v>0</v>
      </c>
      <c r="V50" s="14">
        <v>0</v>
      </c>
      <c r="W50" s="14">
        <f t="shared" si="52"/>
        <v>0</v>
      </c>
      <c r="X50" s="14">
        <v>0</v>
      </c>
      <c r="Y50" s="14">
        <v>0</v>
      </c>
      <c r="Z50" s="62">
        <f t="shared" si="53"/>
        <v>0</v>
      </c>
      <c r="AA50" s="14">
        <v>0</v>
      </c>
      <c r="AB50" s="14">
        <v>0</v>
      </c>
      <c r="AC50" s="64">
        <f t="shared" si="42"/>
        <v>100</v>
      </c>
      <c r="AD50" s="65">
        <f t="shared" si="42"/>
        <v>100</v>
      </c>
      <c r="AE50" s="65">
        <f t="shared" si="42"/>
        <v>100</v>
      </c>
      <c r="AF50" s="66">
        <f t="shared" si="43"/>
        <v>0</v>
      </c>
      <c r="AG50" s="65">
        <f t="shared" si="43"/>
        <v>0</v>
      </c>
      <c r="AH50" s="65">
        <f t="shared" si="43"/>
        <v>0</v>
      </c>
      <c r="AI50" s="16" t="s">
        <v>140</v>
      </c>
    </row>
    <row r="51" spans="1:35" ht="13.5">
      <c r="A51" s="15" t="s">
        <v>69</v>
      </c>
      <c r="B51" s="62">
        <f t="shared" si="44"/>
        <v>70</v>
      </c>
      <c r="C51" s="14">
        <f t="shared" si="45"/>
        <v>31</v>
      </c>
      <c r="D51" s="14">
        <f t="shared" si="45"/>
        <v>39</v>
      </c>
      <c r="E51" s="62">
        <f t="shared" si="46"/>
        <v>69</v>
      </c>
      <c r="F51" s="14">
        <v>30</v>
      </c>
      <c r="G51" s="14">
        <v>39</v>
      </c>
      <c r="H51" s="14">
        <f t="shared" si="47"/>
        <v>0</v>
      </c>
      <c r="I51" s="14">
        <v>0</v>
      </c>
      <c r="J51" s="14">
        <v>0</v>
      </c>
      <c r="K51" s="14">
        <f t="shared" si="48"/>
        <v>0</v>
      </c>
      <c r="L51" s="14">
        <v>0</v>
      </c>
      <c r="M51" s="14">
        <v>0</v>
      </c>
      <c r="N51" s="14">
        <f t="shared" si="49"/>
        <v>0</v>
      </c>
      <c r="O51" s="14">
        <v>0</v>
      </c>
      <c r="P51" s="14">
        <v>0</v>
      </c>
      <c r="Q51" s="14">
        <f t="shared" si="50"/>
        <v>1</v>
      </c>
      <c r="R51" s="14">
        <v>1</v>
      </c>
      <c r="S51" s="14">
        <v>0</v>
      </c>
      <c r="T51" s="14">
        <f t="shared" si="51"/>
        <v>0</v>
      </c>
      <c r="U51" s="14">
        <v>0</v>
      </c>
      <c r="V51" s="14">
        <v>0</v>
      </c>
      <c r="W51" s="14">
        <f t="shared" si="52"/>
        <v>0</v>
      </c>
      <c r="X51" s="14">
        <v>0</v>
      </c>
      <c r="Y51" s="14">
        <v>0</v>
      </c>
      <c r="Z51" s="62">
        <f t="shared" si="53"/>
        <v>0</v>
      </c>
      <c r="AA51" s="14">
        <v>0</v>
      </c>
      <c r="AB51" s="14">
        <v>0</v>
      </c>
      <c r="AC51" s="64">
        <f t="shared" si="42"/>
        <v>98.57142857142858</v>
      </c>
      <c r="AD51" s="65">
        <f t="shared" si="42"/>
        <v>96.7741935483871</v>
      </c>
      <c r="AE51" s="65">
        <f t="shared" si="42"/>
        <v>100</v>
      </c>
      <c r="AF51" s="66">
        <f t="shared" si="43"/>
        <v>1.4285714285714286</v>
      </c>
      <c r="AG51" s="65">
        <f t="shared" si="43"/>
        <v>3.225806451612903</v>
      </c>
      <c r="AH51" s="65">
        <f t="shared" si="43"/>
        <v>0</v>
      </c>
      <c r="AI51" s="16" t="s">
        <v>141</v>
      </c>
    </row>
    <row r="52" spans="1:35" ht="13.5">
      <c r="A52" s="15" t="s">
        <v>70</v>
      </c>
      <c r="B52" s="62">
        <f t="shared" si="44"/>
        <v>241</v>
      </c>
      <c r="C52" s="14">
        <f t="shared" si="45"/>
        <v>119</v>
      </c>
      <c r="D52" s="14">
        <f t="shared" si="45"/>
        <v>122</v>
      </c>
      <c r="E52" s="62">
        <f t="shared" si="46"/>
        <v>231</v>
      </c>
      <c r="F52" s="14">
        <v>110</v>
      </c>
      <c r="G52" s="14">
        <v>121</v>
      </c>
      <c r="H52" s="14">
        <f t="shared" si="47"/>
        <v>1</v>
      </c>
      <c r="I52" s="14">
        <v>1</v>
      </c>
      <c r="J52" s="14">
        <v>0</v>
      </c>
      <c r="K52" s="14">
        <f t="shared" si="48"/>
        <v>0</v>
      </c>
      <c r="L52" s="14">
        <v>0</v>
      </c>
      <c r="M52" s="14">
        <v>0</v>
      </c>
      <c r="N52" s="14">
        <f t="shared" si="49"/>
        <v>0</v>
      </c>
      <c r="O52" s="14">
        <v>0</v>
      </c>
      <c r="P52" s="14">
        <v>0</v>
      </c>
      <c r="Q52" s="14">
        <f t="shared" si="50"/>
        <v>8</v>
      </c>
      <c r="R52" s="14">
        <v>7</v>
      </c>
      <c r="S52" s="14">
        <v>1</v>
      </c>
      <c r="T52" s="14">
        <f t="shared" si="51"/>
        <v>1</v>
      </c>
      <c r="U52" s="14">
        <v>1</v>
      </c>
      <c r="V52" s="14">
        <v>0</v>
      </c>
      <c r="W52" s="14">
        <f t="shared" si="52"/>
        <v>0</v>
      </c>
      <c r="X52" s="14">
        <v>0</v>
      </c>
      <c r="Y52" s="14">
        <v>0</v>
      </c>
      <c r="Z52" s="62">
        <f t="shared" si="53"/>
        <v>0</v>
      </c>
      <c r="AA52" s="14">
        <v>0</v>
      </c>
      <c r="AB52" s="14">
        <v>0</v>
      </c>
      <c r="AC52" s="64">
        <f t="shared" si="42"/>
        <v>95.850622406639</v>
      </c>
      <c r="AD52" s="65">
        <f t="shared" si="42"/>
        <v>92.43697478991596</v>
      </c>
      <c r="AE52" s="65">
        <f t="shared" si="42"/>
        <v>99.18032786885246</v>
      </c>
      <c r="AF52" s="66">
        <f t="shared" si="43"/>
        <v>3.319502074688797</v>
      </c>
      <c r="AG52" s="65">
        <f t="shared" si="43"/>
        <v>5.88235294117647</v>
      </c>
      <c r="AH52" s="65">
        <f t="shared" si="43"/>
        <v>0.819672131147541</v>
      </c>
      <c r="AI52" s="16" t="s">
        <v>142</v>
      </c>
    </row>
    <row r="53" spans="1:35" ht="13.5">
      <c r="A53" s="15" t="s">
        <v>71</v>
      </c>
      <c r="B53" s="62">
        <f t="shared" si="44"/>
        <v>155</v>
      </c>
      <c r="C53" s="14">
        <f t="shared" si="45"/>
        <v>70</v>
      </c>
      <c r="D53" s="14">
        <f t="shared" si="45"/>
        <v>85</v>
      </c>
      <c r="E53" s="62">
        <f t="shared" si="46"/>
        <v>149</v>
      </c>
      <c r="F53" s="14">
        <v>67</v>
      </c>
      <c r="G53" s="14">
        <v>82</v>
      </c>
      <c r="H53" s="14">
        <f t="shared" si="47"/>
        <v>0</v>
      </c>
      <c r="I53" s="14">
        <v>0</v>
      </c>
      <c r="J53" s="14">
        <v>0</v>
      </c>
      <c r="K53" s="14">
        <f t="shared" si="48"/>
        <v>0</v>
      </c>
      <c r="L53" s="14">
        <v>0</v>
      </c>
      <c r="M53" s="14">
        <v>0</v>
      </c>
      <c r="N53" s="14">
        <f t="shared" si="49"/>
        <v>0</v>
      </c>
      <c r="O53" s="14">
        <v>0</v>
      </c>
      <c r="P53" s="14">
        <v>0</v>
      </c>
      <c r="Q53" s="14">
        <f t="shared" si="50"/>
        <v>4</v>
      </c>
      <c r="R53" s="14">
        <v>3</v>
      </c>
      <c r="S53" s="14">
        <v>1</v>
      </c>
      <c r="T53" s="14">
        <f t="shared" si="51"/>
        <v>2</v>
      </c>
      <c r="U53" s="14">
        <v>0</v>
      </c>
      <c r="V53" s="14">
        <v>2</v>
      </c>
      <c r="W53" s="14">
        <f t="shared" si="52"/>
        <v>0</v>
      </c>
      <c r="X53" s="14">
        <v>0</v>
      </c>
      <c r="Y53" s="14">
        <v>0</v>
      </c>
      <c r="Z53" s="62">
        <f t="shared" si="53"/>
        <v>0</v>
      </c>
      <c r="AA53" s="14">
        <v>0</v>
      </c>
      <c r="AB53" s="14">
        <v>0</v>
      </c>
      <c r="AC53" s="64">
        <f t="shared" si="42"/>
        <v>96.12903225806451</v>
      </c>
      <c r="AD53" s="65">
        <f t="shared" si="42"/>
        <v>95.71428571428572</v>
      </c>
      <c r="AE53" s="65">
        <f t="shared" si="42"/>
        <v>96.47058823529412</v>
      </c>
      <c r="AF53" s="66">
        <f t="shared" si="43"/>
        <v>2.5806451612903225</v>
      </c>
      <c r="AG53" s="65">
        <f t="shared" si="43"/>
        <v>4.285714285714286</v>
      </c>
      <c r="AH53" s="65">
        <f t="shared" si="43"/>
        <v>1.1764705882352942</v>
      </c>
      <c r="AI53" s="16" t="s">
        <v>143</v>
      </c>
    </row>
    <row r="54" spans="1:35" ht="13.5">
      <c r="A54" s="8"/>
      <c r="B54" s="62"/>
      <c r="C54" s="14"/>
      <c r="D54" s="14"/>
      <c r="E54" s="62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62"/>
      <c r="AA54" s="14"/>
      <c r="AB54" s="14"/>
      <c r="AC54" s="64"/>
      <c r="AD54" s="67"/>
      <c r="AE54" s="67"/>
      <c r="AF54" s="68"/>
      <c r="AG54" s="67"/>
      <c r="AH54" s="67"/>
      <c r="AI54" s="9"/>
    </row>
    <row r="55" spans="1:35" ht="13.5">
      <c r="A55" s="75" t="s">
        <v>271</v>
      </c>
      <c r="B55" s="62">
        <f aca="true" t="shared" si="54" ref="B55:AB55">SUM(B56:B65)</f>
        <v>662</v>
      </c>
      <c r="C55" s="14">
        <f t="shared" si="54"/>
        <v>337</v>
      </c>
      <c r="D55" s="14">
        <f t="shared" si="54"/>
        <v>325</v>
      </c>
      <c r="E55" s="62">
        <f t="shared" si="54"/>
        <v>648</v>
      </c>
      <c r="F55" s="14">
        <f t="shared" si="54"/>
        <v>325</v>
      </c>
      <c r="G55" s="14">
        <f t="shared" si="54"/>
        <v>323</v>
      </c>
      <c r="H55" s="14">
        <f t="shared" si="54"/>
        <v>2</v>
      </c>
      <c r="I55" s="14">
        <f t="shared" si="54"/>
        <v>1</v>
      </c>
      <c r="J55" s="14">
        <f t="shared" si="54"/>
        <v>1</v>
      </c>
      <c r="K55" s="14">
        <f t="shared" si="54"/>
        <v>0</v>
      </c>
      <c r="L55" s="14">
        <f t="shared" si="54"/>
        <v>0</v>
      </c>
      <c r="M55" s="14">
        <f t="shared" si="54"/>
        <v>0</v>
      </c>
      <c r="N55" s="14">
        <f t="shared" si="54"/>
        <v>0</v>
      </c>
      <c r="O55" s="14">
        <f t="shared" si="54"/>
        <v>0</v>
      </c>
      <c r="P55" s="14">
        <f t="shared" si="54"/>
        <v>0</v>
      </c>
      <c r="Q55" s="14">
        <f t="shared" si="54"/>
        <v>3</v>
      </c>
      <c r="R55" s="14">
        <f t="shared" si="54"/>
        <v>3</v>
      </c>
      <c r="S55" s="14">
        <f t="shared" si="54"/>
        <v>0</v>
      </c>
      <c r="T55" s="14">
        <f t="shared" si="54"/>
        <v>9</v>
      </c>
      <c r="U55" s="14">
        <f t="shared" si="54"/>
        <v>8</v>
      </c>
      <c r="V55" s="14">
        <f t="shared" si="54"/>
        <v>1</v>
      </c>
      <c r="W55" s="14">
        <f t="shared" si="54"/>
        <v>0</v>
      </c>
      <c r="X55" s="14">
        <f t="shared" si="54"/>
        <v>0</v>
      </c>
      <c r="Y55" s="14">
        <f t="shared" si="54"/>
        <v>0</v>
      </c>
      <c r="Z55" s="62">
        <f t="shared" si="54"/>
        <v>0</v>
      </c>
      <c r="AA55" s="14">
        <f t="shared" si="54"/>
        <v>0</v>
      </c>
      <c r="AB55" s="14">
        <f t="shared" si="54"/>
        <v>0</v>
      </c>
      <c r="AC55" s="64">
        <f aca="true" t="shared" si="55" ref="AC55:AC65">E55/B55*100</f>
        <v>97.88519637462235</v>
      </c>
      <c r="AD55" s="65">
        <f aca="true" t="shared" si="56" ref="AD55:AD65">F55/C55*100</f>
        <v>96.43916913946587</v>
      </c>
      <c r="AE55" s="65">
        <f aca="true" t="shared" si="57" ref="AE55:AE65">G55/D55*100</f>
        <v>99.38461538461539</v>
      </c>
      <c r="AF55" s="66">
        <f aca="true" t="shared" si="58" ref="AF55:AF65">(Q55+Z55)/B55*100</f>
        <v>0.4531722054380665</v>
      </c>
      <c r="AG55" s="65">
        <f aca="true" t="shared" si="59" ref="AG55:AG65">(R55+AA55)/C55*100</f>
        <v>0.8902077151335311</v>
      </c>
      <c r="AH55" s="65">
        <f aca="true" t="shared" si="60" ref="AH55:AH65">(S55+AB55)/D55*100</f>
        <v>0</v>
      </c>
      <c r="AI55" s="18" t="s">
        <v>144</v>
      </c>
    </row>
    <row r="56" spans="1:35" ht="13.5">
      <c r="A56" s="15" t="s">
        <v>72</v>
      </c>
      <c r="B56" s="62">
        <f aca="true" t="shared" si="61" ref="B56:B65">C56+D56</f>
        <v>235</v>
      </c>
      <c r="C56" s="14">
        <f aca="true" t="shared" si="62" ref="C56:C65">F56+I56+L56+O56+R56+U56+X56</f>
        <v>114</v>
      </c>
      <c r="D56" s="14">
        <f aca="true" t="shared" si="63" ref="D56:D65">G56+J56+M56+P56+S56+V56+Y56</f>
        <v>121</v>
      </c>
      <c r="E56" s="62">
        <f aca="true" t="shared" si="64" ref="E56:E65">F56+G56</f>
        <v>229</v>
      </c>
      <c r="F56" s="14">
        <v>109</v>
      </c>
      <c r="G56" s="14">
        <v>120</v>
      </c>
      <c r="H56" s="14">
        <f aca="true" t="shared" si="65" ref="H56:H65">I56+J56</f>
        <v>0</v>
      </c>
      <c r="I56" s="14">
        <v>0</v>
      </c>
      <c r="J56" s="14">
        <v>0</v>
      </c>
      <c r="K56" s="14">
        <f aca="true" t="shared" si="66" ref="K56:K65">L56+M56</f>
        <v>0</v>
      </c>
      <c r="L56" s="14">
        <v>0</v>
      </c>
      <c r="M56" s="14">
        <v>0</v>
      </c>
      <c r="N56" s="14">
        <f aca="true" t="shared" si="67" ref="N56:N65">O56+P56</f>
        <v>0</v>
      </c>
      <c r="O56" s="14">
        <v>0</v>
      </c>
      <c r="P56" s="14">
        <v>0</v>
      </c>
      <c r="Q56" s="14">
        <f aca="true" t="shared" si="68" ref="Q56:Q65">R56+S56</f>
        <v>0</v>
      </c>
      <c r="R56" s="14">
        <v>0</v>
      </c>
      <c r="S56" s="14">
        <v>0</v>
      </c>
      <c r="T56" s="14">
        <f aca="true" t="shared" si="69" ref="T56:T65">U56+V56</f>
        <v>6</v>
      </c>
      <c r="U56" s="14">
        <v>5</v>
      </c>
      <c r="V56" s="14">
        <v>1</v>
      </c>
      <c r="W56" s="14">
        <f aca="true" t="shared" si="70" ref="W56:W65">X56+Y56</f>
        <v>0</v>
      </c>
      <c r="X56" s="14">
        <v>0</v>
      </c>
      <c r="Y56" s="14">
        <v>0</v>
      </c>
      <c r="Z56" s="62">
        <f aca="true" t="shared" si="71" ref="Z56:Z65">AA56+AB56</f>
        <v>0</v>
      </c>
      <c r="AA56" s="14">
        <v>0</v>
      </c>
      <c r="AB56" s="14">
        <v>0</v>
      </c>
      <c r="AC56" s="64">
        <f t="shared" si="55"/>
        <v>97.44680851063829</v>
      </c>
      <c r="AD56" s="65">
        <f t="shared" si="56"/>
        <v>95.6140350877193</v>
      </c>
      <c r="AE56" s="65">
        <f t="shared" si="57"/>
        <v>99.17355371900827</v>
      </c>
      <c r="AF56" s="66">
        <f t="shared" si="58"/>
        <v>0</v>
      </c>
      <c r="AG56" s="65">
        <f t="shared" si="59"/>
        <v>0</v>
      </c>
      <c r="AH56" s="65">
        <f t="shared" si="60"/>
        <v>0</v>
      </c>
      <c r="AI56" s="16" t="s">
        <v>145</v>
      </c>
    </row>
    <row r="57" spans="1:35" ht="13.5">
      <c r="A57" s="15" t="s">
        <v>73</v>
      </c>
      <c r="B57" s="62">
        <f t="shared" si="61"/>
        <v>70</v>
      </c>
      <c r="C57" s="14">
        <f t="shared" si="62"/>
        <v>34</v>
      </c>
      <c r="D57" s="14">
        <f t="shared" si="63"/>
        <v>36</v>
      </c>
      <c r="E57" s="62">
        <f t="shared" si="64"/>
        <v>68</v>
      </c>
      <c r="F57" s="14">
        <v>32</v>
      </c>
      <c r="G57" s="14">
        <v>36</v>
      </c>
      <c r="H57" s="14">
        <f t="shared" si="65"/>
        <v>0</v>
      </c>
      <c r="I57" s="14">
        <v>0</v>
      </c>
      <c r="J57" s="14">
        <v>0</v>
      </c>
      <c r="K57" s="14">
        <f t="shared" si="66"/>
        <v>0</v>
      </c>
      <c r="L57" s="14">
        <v>0</v>
      </c>
      <c r="M57" s="14">
        <v>0</v>
      </c>
      <c r="N57" s="14">
        <f t="shared" si="67"/>
        <v>0</v>
      </c>
      <c r="O57" s="14">
        <v>0</v>
      </c>
      <c r="P57" s="14">
        <v>0</v>
      </c>
      <c r="Q57" s="14">
        <f t="shared" si="68"/>
        <v>0</v>
      </c>
      <c r="R57" s="14">
        <v>0</v>
      </c>
      <c r="S57" s="14">
        <v>0</v>
      </c>
      <c r="T57" s="14">
        <f t="shared" si="69"/>
        <v>2</v>
      </c>
      <c r="U57" s="14">
        <v>2</v>
      </c>
      <c r="V57" s="14">
        <v>0</v>
      </c>
      <c r="W57" s="14">
        <f t="shared" si="70"/>
        <v>0</v>
      </c>
      <c r="X57" s="14">
        <v>0</v>
      </c>
      <c r="Y57" s="14">
        <v>0</v>
      </c>
      <c r="Z57" s="62">
        <f t="shared" si="71"/>
        <v>0</v>
      </c>
      <c r="AA57" s="14">
        <v>0</v>
      </c>
      <c r="AB57" s="14">
        <v>0</v>
      </c>
      <c r="AC57" s="64">
        <f t="shared" si="55"/>
        <v>97.14285714285714</v>
      </c>
      <c r="AD57" s="65">
        <f t="shared" si="56"/>
        <v>94.11764705882352</v>
      </c>
      <c r="AE57" s="65">
        <f t="shared" si="57"/>
        <v>100</v>
      </c>
      <c r="AF57" s="66">
        <f t="shared" si="58"/>
        <v>0</v>
      </c>
      <c r="AG57" s="65">
        <f t="shared" si="59"/>
        <v>0</v>
      </c>
      <c r="AH57" s="65">
        <f t="shared" si="60"/>
        <v>0</v>
      </c>
      <c r="AI57" s="16" t="s">
        <v>146</v>
      </c>
    </row>
    <row r="58" spans="1:35" ht="13.5">
      <c r="A58" s="15" t="s">
        <v>74</v>
      </c>
      <c r="B58" s="62">
        <f t="shared" si="61"/>
        <v>29</v>
      </c>
      <c r="C58" s="14">
        <f t="shared" si="62"/>
        <v>14</v>
      </c>
      <c r="D58" s="14">
        <f t="shared" si="63"/>
        <v>15</v>
      </c>
      <c r="E58" s="62">
        <f t="shared" si="64"/>
        <v>29</v>
      </c>
      <c r="F58" s="14">
        <v>14</v>
      </c>
      <c r="G58" s="14">
        <v>15</v>
      </c>
      <c r="H58" s="14">
        <f t="shared" si="65"/>
        <v>0</v>
      </c>
      <c r="I58" s="14">
        <v>0</v>
      </c>
      <c r="J58" s="14">
        <v>0</v>
      </c>
      <c r="K58" s="14">
        <f t="shared" si="66"/>
        <v>0</v>
      </c>
      <c r="L58" s="14">
        <v>0</v>
      </c>
      <c r="M58" s="14">
        <v>0</v>
      </c>
      <c r="N58" s="14">
        <f t="shared" si="67"/>
        <v>0</v>
      </c>
      <c r="O58" s="14">
        <v>0</v>
      </c>
      <c r="P58" s="14">
        <v>0</v>
      </c>
      <c r="Q58" s="14">
        <f t="shared" si="68"/>
        <v>0</v>
      </c>
      <c r="R58" s="14">
        <v>0</v>
      </c>
      <c r="S58" s="14">
        <v>0</v>
      </c>
      <c r="T58" s="14">
        <f t="shared" si="69"/>
        <v>0</v>
      </c>
      <c r="U58" s="14">
        <v>0</v>
      </c>
      <c r="V58" s="14">
        <v>0</v>
      </c>
      <c r="W58" s="14">
        <f t="shared" si="70"/>
        <v>0</v>
      </c>
      <c r="X58" s="14">
        <v>0</v>
      </c>
      <c r="Y58" s="14">
        <v>0</v>
      </c>
      <c r="Z58" s="62">
        <f t="shared" si="71"/>
        <v>0</v>
      </c>
      <c r="AA58" s="14">
        <v>0</v>
      </c>
      <c r="AB58" s="14">
        <v>0</v>
      </c>
      <c r="AC58" s="64">
        <f t="shared" si="55"/>
        <v>100</v>
      </c>
      <c r="AD58" s="65">
        <f t="shared" si="56"/>
        <v>100</v>
      </c>
      <c r="AE58" s="65">
        <f t="shared" si="57"/>
        <v>100</v>
      </c>
      <c r="AF58" s="66">
        <f t="shared" si="58"/>
        <v>0</v>
      </c>
      <c r="AG58" s="65">
        <f t="shared" si="59"/>
        <v>0</v>
      </c>
      <c r="AH58" s="65">
        <f t="shared" si="60"/>
        <v>0</v>
      </c>
      <c r="AI58" s="16" t="s">
        <v>147</v>
      </c>
    </row>
    <row r="59" spans="1:35" ht="13.5">
      <c r="A59" s="15" t="s">
        <v>75</v>
      </c>
      <c r="B59" s="62">
        <f t="shared" si="61"/>
        <v>41</v>
      </c>
      <c r="C59" s="14">
        <f t="shared" si="62"/>
        <v>26</v>
      </c>
      <c r="D59" s="14">
        <f t="shared" si="63"/>
        <v>15</v>
      </c>
      <c r="E59" s="62">
        <f t="shared" si="64"/>
        <v>41</v>
      </c>
      <c r="F59" s="14">
        <v>26</v>
      </c>
      <c r="G59" s="14">
        <v>15</v>
      </c>
      <c r="H59" s="14">
        <f t="shared" si="65"/>
        <v>0</v>
      </c>
      <c r="I59" s="14">
        <v>0</v>
      </c>
      <c r="J59" s="14">
        <v>0</v>
      </c>
      <c r="K59" s="14">
        <f t="shared" si="66"/>
        <v>0</v>
      </c>
      <c r="L59" s="14">
        <v>0</v>
      </c>
      <c r="M59" s="14">
        <v>0</v>
      </c>
      <c r="N59" s="14">
        <f t="shared" si="67"/>
        <v>0</v>
      </c>
      <c r="O59" s="14">
        <v>0</v>
      </c>
      <c r="P59" s="14">
        <v>0</v>
      </c>
      <c r="Q59" s="14">
        <f t="shared" si="68"/>
        <v>0</v>
      </c>
      <c r="R59" s="14">
        <v>0</v>
      </c>
      <c r="S59" s="14">
        <v>0</v>
      </c>
      <c r="T59" s="14">
        <f t="shared" si="69"/>
        <v>0</v>
      </c>
      <c r="U59" s="14">
        <v>0</v>
      </c>
      <c r="V59" s="14">
        <v>0</v>
      </c>
      <c r="W59" s="14">
        <f t="shared" si="70"/>
        <v>0</v>
      </c>
      <c r="X59" s="14">
        <v>0</v>
      </c>
      <c r="Y59" s="14">
        <v>0</v>
      </c>
      <c r="Z59" s="62">
        <f t="shared" si="71"/>
        <v>0</v>
      </c>
      <c r="AA59" s="14">
        <v>0</v>
      </c>
      <c r="AB59" s="14">
        <v>0</v>
      </c>
      <c r="AC59" s="64">
        <f t="shared" si="55"/>
        <v>100</v>
      </c>
      <c r="AD59" s="65">
        <f t="shared" si="56"/>
        <v>100</v>
      </c>
      <c r="AE59" s="65">
        <f t="shared" si="57"/>
        <v>100</v>
      </c>
      <c r="AF59" s="66">
        <f t="shared" si="58"/>
        <v>0</v>
      </c>
      <c r="AG59" s="65">
        <f t="shared" si="59"/>
        <v>0</v>
      </c>
      <c r="AH59" s="65">
        <f t="shared" si="60"/>
        <v>0</v>
      </c>
      <c r="AI59" s="16" t="s">
        <v>148</v>
      </c>
    </row>
    <row r="60" spans="1:35" ht="13.5">
      <c r="A60" s="15" t="s">
        <v>76</v>
      </c>
      <c r="B60" s="62">
        <f t="shared" si="61"/>
        <v>27</v>
      </c>
      <c r="C60" s="14">
        <f t="shared" si="62"/>
        <v>13</v>
      </c>
      <c r="D60" s="14">
        <f t="shared" si="63"/>
        <v>14</v>
      </c>
      <c r="E60" s="62">
        <f t="shared" si="64"/>
        <v>27</v>
      </c>
      <c r="F60" s="14">
        <v>13</v>
      </c>
      <c r="G60" s="14">
        <v>14</v>
      </c>
      <c r="H60" s="14">
        <f t="shared" si="65"/>
        <v>0</v>
      </c>
      <c r="I60" s="14">
        <v>0</v>
      </c>
      <c r="J60" s="14">
        <v>0</v>
      </c>
      <c r="K60" s="14">
        <f t="shared" si="66"/>
        <v>0</v>
      </c>
      <c r="L60" s="14">
        <v>0</v>
      </c>
      <c r="M60" s="14">
        <v>0</v>
      </c>
      <c r="N60" s="14">
        <f t="shared" si="67"/>
        <v>0</v>
      </c>
      <c r="O60" s="14">
        <v>0</v>
      </c>
      <c r="P60" s="14">
        <v>0</v>
      </c>
      <c r="Q60" s="14">
        <f t="shared" si="68"/>
        <v>0</v>
      </c>
      <c r="R60" s="14">
        <v>0</v>
      </c>
      <c r="S60" s="14">
        <v>0</v>
      </c>
      <c r="T60" s="14">
        <f t="shared" si="69"/>
        <v>0</v>
      </c>
      <c r="U60" s="14">
        <v>0</v>
      </c>
      <c r="V60" s="14">
        <v>0</v>
      </c>
      <c r="W60" s="14">
        <f t="shared" si="70"/>
        <v>0</v>
      </c>
      <c r="X60" s="14">
        <v>0</v>
      </c>
      <c r="Y60" s="14">
        <v>0</v>
      </c>
      <c r="Z60" s="62">
        <f t="shared" si="71"/>
        <v>0</v>
      </c>
      <c r="AA60" s="14">
        <v>0</v>
      </c>
      <c r="AB60" s="14">
        <v>0</v>
      </c>
      <c r="AC60" s="64">
        <f t="shared" si="55"/>
        <v>100</v>
      </c>
      <c r="AD60" s="65">
        <f t="shared" si="56"/>
        <v>100</v>
      </c>
      <c r="AE60" s="65">
        <f t="shared" si="57"/>
        <v>100</v>
      </c>
      <c r="AF60" s="66">
        <f t="shared" si="58"/>
        <v>0</v>
      </c>
      <c r="AG60" s="65">
        <f t="shared" si="59"/>
        <v>0</v>
      </c>
      <c r="AH60" s="65">
        <f t="shared" si="60"/>
        <v>0</v>
      </c>
      <c r="AI60" s="16" t="s">
        <v>149</v>
      </c>
    </row>
    <row r="61" spans="1:35" ht="13.5">
      <c r="A61" s="15" t="s">
        <v>77</v>
      </c>
      <c r="B61" s="62">
        <f t="shared" si="61"/>
        <v>53</v>
      </c>
      <c r="C61" s="14">
        <f t="shared" si="62"/>
        <v>25</v>
      </c>
      <c r="D61" s="14">
        <f t="shared" si="63"/>
        <v>28</v>
      </c>
      <c r="E61" s="62">
        <f t="shared" si="64"/>
        <v>51</v>
      </c>
      <c r="F61" s="14">
        <v>24</v>
      </c>
      <c r="G61" s="14">
        <v>27</v>
      </c>
      <c r="H61" s="14">
        <f t="shared" si="65"/>
        <v>2</v>
      </c>
      <c r="I61" s="14">
        <v>1</v>
      </c>
      <c r="J61" s="14">
        <v>1</v>
      </c>
      <c r="K61" s="14">
        <f t="shared" si="66"/>
        <v>0</v>
      </c>
      <c r="L61" s="14">
        <v>0</v>
      </c>
      <c r="M61" s="14">
        <v>0</v>
      </c>
      <c r="N61" s="14">
        <f t="shared" si="67"/>
        <v>0</v>
      </c>
      <c r="O61" s="14">
        <v>0</v>
      </c>
      <c r="P61" s="14">
        <v>0</v>
      </c>
      <c r="Q61" s="14">
        <f t="shared" si="68"/>
        <v>0</v>
      </c>
      <c r="R61" s="14">
        <v>0</v>
      </c>
      <c r="S61" s="14">
        <v>0</v>
      </c>
      <c r="T61" s="14">
        <f t="shared" si="69"/>
        <v>0</v>
      </c>
      <c r="U61" s="14">
        <v>0</v>
      </c>
      <c r="V61" s="14">
        <v>0</v>
      </c>
      <c r="W61" s="14">
        <f t="shared" si="70"/>
        <v>0</v>
      </c>
      <c r="X61" s="14">
        <v>0</v>
      </c>
      <c r="Y61" s="14">
        <v>0</v>
      </c>
      <c r="Z61" s="62">
        <f t="shared" si="71"/>
        <v>0</v>
      </c>
      <c r="AA61" s="14">
        <v>0</v>
      </c>
      <c r="AB61" s="14">
        <v>0</v>
      </c>
      <c r="AC61" s="64">
        <f t="shared" si="55"/>
        <v>96.22641509433963</v>
      </c>
      <c r="AD61" s="65">
        <f t="shared" si="56"/>
        <v>96</v>
      </c>
      <c r="AE61" s="65">
        <f t="shared" si="57"/>
        <v>96.42857142857143</v>
      </c>
      <c r="AF61" s="66">
        <f t="shared" si="58"/>
        <v>0</v>
      </c>
      <c r="AG61" s="65">
        <f t="shared" si="59"/>
        <v>0</v>
      </c>
      <c r="AH61" s="65">
        <f t="shared" si="60"/>
        <v>0</v>
      </c>
      <c r="AI61" s="16" t="s">
        <v>150</v>
      </c>
    </row>
    <row r="62" spans="1:35" ht="13.5">
      <c r="A62" s="15" t="s">
        <v>78</v>
      </c>
      <c r="B62" s="62">
        <f t="shared" si="61"/>
        <v>57</v>
      </c>
      <c r="C62" s="14">
        <f t="shared" si="62"/>
        <v>29</v>
      </c>
      <c r="D62" s="14">
        <f t="shared" si="63"/>
        <v>28</v>
      </c>
      <c r="E62" s="62">
        <f t="shared" si="64"/>
        <v>57</v>
      </c>
      <c r="F62" s="14">
        <v>29</v>
      </c>
      <c r="G62" s="14">
        <v>28</v>
      </c>
      <c r="H62" s="14">
        <f t="shared" si="65"/>
        <v>0</v>
      </c>
      <c r="I62" s="14">
        <v>0</v>
      </c>
      <c r="J62" s="14">
        <v>0</v>
      </c>
      <c r="K62" s="14">
        <f t="shared" si="66"/>
        <v>0</v>
      </c>
      <c r="L62" s="14">
        <v>0</v>
      </c>
      <c r="M62" s="14">
        <v>0</v>
      </c>
      <c r="N62" s="14">
        <f t="shared" si="67"/>
        <v>0</v>
      </c>
      <c r="O62" s="14">
        <v>0</v>
      </c>
      <c r="P62" s="14">
        <v>0</v>
      </c>
      <c r="Q62" s="14">
        <f t="shared" si="68"/>
        <v>0</v>
      </c>
      <c r="R62" s="14">
        <v>0</v>
      </c>
      <c r="S62" s="14">
        <v>0</v>
      </c>
      <c r="T62" s="14">
        <f t="shared" si="69"/>
        <v>0</v>
      </c>
      <c r="U62" s="14">
        <v>0</v>
      </c>
      <c r="V62" s="14">
        <v>0</v>
      </c>
      <c r="W62" s="14">
        <f t="shared" si="70"/>
        <v>0</v>
      </c>
      <c r="X62" s="14">
        <v>0</v>
      </c>
      <c r="Y62" s="14">
        <v>0</v>
      </c>
      <c r="Z62" s="62">
        <f t="shared" si="71"/>
        <v>0</v>
      </c>
      <c r="AA62" s="14">
        <v>0</v>
      </c>
      <c r="AB62" s="14">
        <v>0</v>
      </c>
      <c r="AC62" s="64">
        <f t="shared" si="55"/>
        <v>100</v>
      </c>
      <c r="AD62" s="65">
        <f t="shared" si="56"/>
        <v>100</v>
      </c>
      <c r="AE62" s="65">
        <f t="shared" si="57"/>
        <v>100</v>
      </c>
      <c r="AF62" s="66">
        <f t="shared" si="58"/>
        <v>0</v>
      </c>
      <c r="AG62" s="65">
        <f t="shared" si="59"/>
        <v>0</v>
      </c>
      <c r="AH62" s="65">
        <f t="shared" si="60"/>
        <v>0</v>
      </c>
      <c r="AI62" s="16" t="s">
        <v>151</v>
      </c>
    </row>
    <row r="63" spans="1:35" ht="13.5">
      <c r="A63" s="15" t="s">
        <v>79</v>
      </c>
      <c r="B63" s="62">
        <f t="shared" si="61"/>
        <v>57</v>
      </c>
      <c r="C63" s="14">
        <f t="shared" si="62"/>
        <v>34</v>
      </c>
      <c r="D63" s="14">
        <f t="shared" si="63"/>
        <v>23</v>
      </c>
      <c r="E63" s="62">
        <f t="shared" si="64"/>
        <v>55</v>
      </c>
      <c r="F63" s="14">
        <v>32</v>
      </c>
      <c r="G63" s="14">
        <v>23</v>
      </c>
      <c r="H63" s="14">
        <f t="shared" si="65"/>
        <v>0</v>
      </c>
      <c r="I63" s="14">
        <v>0</v>
      </c>
      <c r="J63" s="14">
        <v>0</v>
      </c>
      <c r="K63" s="14">
        <f t="shared" si="66"/>
        <v>0</v>
      </c>
      <c r="L63" s="14">
        <v>0</v>
      </c>
      <c r="M63" s="14">
        <v>0</v>
      </c>
      <c r="N63" s="14">
        <f t="shared" si="67"/>
        <v>0</v>
      </c>
      <c r="O63" s="14">
        <v>0</v>
      </c>
      <c r="P63" s="14">
        <v>0</v>
      </c>
      <c r="Q63" s="14">
        <f t="shared" si="68"/>
        <v>2</v>
      </c>
      <c r="R63" s="14">
        <v>2</v>
      </c>
      <c r="S63" s="14">
        <v>0</v>
      </c>
      <c r="T63" s="14">
        <f t="shared" si="69"/>
        <v>0</v>
      </c>
      <c r="U63" s="14">
        <v>0</v>
      </c>
      <c r="V63" s="14">
        <v>0</v>
      </c>
      <c r="W63" s="14">
        <f t="shared" si="70"/>
        <v>0</v>
      </c>
      <c r="X63" s="14">
        <v>0</v>
      </c>
      <c r="Y63" s="14">
        <v>0</v>
      </c>
      <c r="Z63" s="62">
        <f t="shared" si="71"/>
        <v>0</v>
      </c>
      <c r="AA63" s="14">
        <v>0</v>
      </c>
      <c r="AB63" s="14">
        <v>0</v>
      </c>
      <c r="AC63" s="64">
        <f t="shared" si="55"/>
        <v>96.49122807017544</v>
      </c>
      <c r="AD63" s="65">
        <f t="shared" si="56"/>
        <v>94.11764705882352</v>
      </c>
      <c r="AE63" s="65">
        <f t="shared" si="57"/>
        <v>100</v>
      </c>
      <c r="AF63" s="66">
        <f t="shared" si="58"/>
        <v>3.508771929824561</v>
      </c>
      <c r="AG63" s="65">
        <f t="shared" si="59"/>
        <v>5.88235294117647</v>
      </c>
      <c r="AH63" s="65">
        <f t="shared" si="60"/>
        <v>0</v>
      </c>
      <c r="AI63" s="16" t="s">
        <v>152</v>
      </c>
    </row>
    <row r="64" spans="1:35" ht="13.5">
      <c r="A64" s="15" t="s">
        <v>80</v>
      </c>
      <c r="B64" s="62">
        <f t="shared" si="61"/>
        <v>32</v>
      </c>
      <c r="C64" s="14">
        <f t="shared" si="62"/>
        <v>17</v>
      </c>
      <c r="D64" s="14">
        <f t="shared" si="63"/>
        <v>15</v>
      </c>
      <c r="E64" s="62">
        <f t="shared" si="64"/>
        <v>32</v>
      </c>
      <c r="F64" s="14">
        <v>17</v>
      </c>
      <c r="G64" s="14">
        <v>15</v>
      </c>
      <c r="H64" s="14">
        <f t="shared" si="65"/>
        <v>0</v>
      </c>
      <c r="I64" s="14">
        <v>0</v>
      </c>
      <c r="J64" s="14">
        <v>0</v>
      </c>
      <c r="K64" s="14">
        <f t="shared" si="66"/>
        <v>0</v>
      </c>
      <c r="L64" s="14">
        <v>0</v>
      </c>
      <c r="M64" s="14">
        <v>0</v>
      </c>
      <c r="N64" s="14">
        <f t="shared" si="67"/>
        <v>0</v>
      </c>
      <c r="O64" s="14">
        <v>0</v>
      </c>
      <c r="P64" s="14">
        <v>0</v>
      </c>
      <c r="Q64" s="14">
        <f t="shared" si="68"/>
        <v>0</v>
      </c>
      <c r="R64" s="14">
        <v>0</v>
      </c>
      <c r="S64" s="14">
        <v>0</v>
      </c>
      <c r="T64" s="14">
        <f t="shared" si="69"/>
        <v>0</v>
      </c>
      <c r="U64" s="14">
        <v>0</v>
      </c>
      <c r="V64" s="14">
        <v>0</v>
      </c>
      <c r="W64" s="14">
        <f t="shared" si="70"/>
        <v>0</v>
      </c>
      <c r="X64" s="14">
        <v>0</v>
      </c>
      <c r="Y64" s="14">
        <v>0</v>
      </c>
      <c r="Z64" s="62">
        <f t="shared" si="71"/>
        <v>0</v>
      </c>
      <c r="AA64" s="14">
        <v>0</v>
      </c>
      <c r="AB64" s="14">
        <v>0</v>
      </c>
      <c r="AC64" s="64">
        <f t="shared" si="55"/>
        <v>100</v>
      </c>
      <c r="AD64" s="65">
        <f t="shared" si="56"/>
        <v>100</v>
      </c>
      <c r="AE64" s="65">
        <f t="shared" si="57"/>
        <v>100</v>
      </c>
      <c r="AF64" s="66">
        <f t="shared" si="58"/>
        <v>0</v>
      </c>
      <c r="AG64" s="65">
        <f t="shared" si="59"/>
        <v>0</v>
      </c>
      <c r="AH64" s="65">
        <f t="shared" si="60"/>
        <v>0</v>
      </c>
      <c r="AI64" s="16" t="s">
        <v>153</v>
      </c>
    </row>
    <row r="65" spans="1:35" ht="13.5">
      <c r="A65" s="15" t="s">
        <v>81</v>
      </c>
      <c r="B65" s="62">
        <f t="shared" si="61"/>
        <v>61</v>
      </c>
      <c r="C65" s="14">
        <f t="shared" si="62"/>
        <v>31</v>
      </c>
      <c r="D65" s="14">
        <f t="shared" si="63"/>
        <v>30</v>
      </c>
      <c r="E65" s="62">
        <f t="shared" si="64"/>
        <v>59</v>
      </c>
      <c r="F65" s="14">
        <v>29</v>
      </c>
      <c r="G65" s="14">
        <v>30</v>
      </c>
      <c r="H65" s="14">
        <f t="shared" si="65"/>
        <v>0</v>
      </c>
      <c r="I65" s="14">
        <v>0</v>
      </c>
      <c r="J65" s="14">
        <v>0</v>
      </c>
      <c r="K65" s="14">
        <f t="shared" si="66"/>
        <v>0</v>
      </c>
      <c r="L65" s="14">
        <v>0</v>
      </c>
      <c r="M65" s="14">
        <v>0</v>
      </c>
      <c r="N65" s="14">
        <f t="shared" si="67"/>
        <v>0</v>
      </c>
      <c r="O65" s="14">
        <v>0</v>
      </c>
      <c r="P65" s="14">
        <v>0</v>
      </c>
      <c r="Q65" s="14">
        <f t="shared" si="68"/>
        <v>1</v>
      </c>
      <c r="R65" s="14">
        <v>1</v>
      </c>
      <c r="S65" s="14">
        <v>0</v>
      </c>
      <c r="T65" s="14">
        <f t="shared" si="69"/>
        <v>1</v>
      </c>
      <c r="U65" s="14">
        <v>1</v>
      </c>
      <c r="V65" s="14">
        <v>0</v>
      </c>
      <c r="W65" s="14">
        <f t="shared" si="70"/>
        <v>0</v>
      </c>
      <c r="X65" s="14">
        <v>0</v>
      </c>
      <c r="Y65" s="14">
        <v>0</v>
      </c>
      <c r="Z65" s="62">
        <f t="shared" si="71"/>
        <v>0</v>
      </c>
      <c r="AA65" s="14">
        <v>0</v>
      </c>
      <c r="AB65" s="14">
        <v>0</v>
      </c>
      <c r="AC65" s="64">
        <f t="shared" si="55"/>
        <v>96.72131147540983</v>
      </c>
      <c r="AD65" s="65">
        <f t="shared" si="56"/>
        <v>93.54838709677419</v>
      </c>
      <c r="AE65" s="65">
        <f t="shared" si="57"/>
        <v>100</v>
      </c>
      <c r="AF65" s="66">
        <f t="shared" si="58"/>
        <v>1.639344262295082</v>
      </c>
      <c r="AG65" s="65">
        <f t="shared" si="59"/>
        <v>3.225806451612903</v>
      </c>
      <c r="AH65" s="65">
        <f t="shared" si="60"/>
        <v>0</v>
      </c>
      <c r="AI65" s="16" t="s">
        <v>154</v>
      </c>
    </row>
    <row r="66" spans="1:35" ht="13.5">
      <c r="A66" s="8"/>
      <c r="B66" s="62"/>
      <c r="C66" s="14"/>
      <c r="D66" s="14"/>
      <c r="E66" s="62"/>
      <c r="F66" s="14"/>
      <c r="G66" s="14"/>
      <c r="H66" s="14"/>
      <c r="I66" s="14"/>
      <c r="J66" s="14" t="s">
        <v>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62"/>
      <c r="AA66" s="14"/>
      <c r="AB66" s="14"/>
      <c r="AC66" s="64"/>
      <c r="AD66" s="67"/>
      <c r="AE66" s="67"/>
      <c r="AF66" s="68"/>
      <c r="AG66" s="67"/>
      <c r="AH66" s="67"/>
      <c r="AI66" s="9"/>
    </row>
    <row r="67" spans="1:35" ht="13.5">
      <c r="A67" s="75" t="s">
        <v>272</v>
      </c>
      <c r="B67" s="62">
        <f aca="true" t="shared" si="72" ref="B67:AB67">SUM(B68:B70)</f>
        <v>313</v>
      </c>
      <c r="C67" s="13">
        <f t="shared" si="72"/>
        <v>153</v>
      </c>
      <c r="D67" s="13">
        <f t="shared" si="72"/>
        <v>160</v>
      </c>
      <c r="E67" s="62">
        <f t="shared" si="72"/>
        <v>311</v>
      </c>
      <c r="F67" s="13">
        <f t="shared" si="72"/>
        <v>151</v>
      </c>
      <c r="G67" s="13">
        <f t="shared" si="72"/>
        <v>160</v>
      </c>
      <c r="H67" s="13">
        <f t="shared" si="72"/>
        <v>2</v>
      </c>
      <c r="I67" s="13">
        <f t="shared" si="72"/>
        <v>2</v>
      </c>
      <c r="J67" s="13">
        <f t="shared" si="72"/>
        <v>0</v>
      </c>
      <c r="K67" s="13">
        <f t="shared" si="72"/>
        <v>0</v>
      </c>
      <c r="L67" s="13">
        <f t="shared" si="72"/>
        <v>0</v>
      </c>
      <c r="M67" s="13">
        <f t="shared" si="72"/>
        <v>0</v>
      </c>
      <c r="N67" s="13">
        <f t="shared" si="72"/>
        <v>0</v>
      </c>
      <c r="O67" s="13">
        <f t="shared" si="72"/>
        <v>0</v>
      </c>
      <c r="P67" s="13">
        <f t="shared" si="72"/>
        <v>0</v>
      </c>
      <c r="Q67" s="13">
        <f t="shared" si="72"/>
        <v>0</v>
      </c>
      <c r="R67" s="13">
        <f t="shared" si="72"/>
        <v>0</v>
      </c>
      <c r="S67" s="13">
        <f t="shared" si="72"/>
        <v>0</v>
      </c>
      <c r="T67" s="13">
        <f t="shared" si="72"/>
        <v>0</v>
      </c>
      <c r="U67" s="13">
        <f t="shared" si="72"/>
        <v>0</v>
      </c>
      <c r="V67" s="13">
        <f t="shared" si="72"/>
        <v>0</v>
      </c>
      <c r="W67" s="13">
        <f t="shared" si="72"/>
        <v>0</v>
      </c>
      <c r="X67" s="13">
        <f t="shared" si="72"/>
        <v>0</v>
      </c>
      <c r="Y67" s="13">
        <f t="shared" si="72"/>
        <v>0</v>
      </c>
      <c r="Z67" s="62">
        <f t="shared" si="72"/>
        <v>2</v>
      </c>
      <c r="AA67" s="13">
        <f t="shared" si="72"/>
        <v>1</v>
      </c>
      <c r="AB67" s="13">
        <f t="shared" si="72"/>
        <v>1</v>
      </c>
      <c r="AC67" s="64">
        <f aca="true" t="shared" si="73" ref="AC67:AE70">E67/B67*100</f>
        <v>99.36102236421725</v>
      </c>
      <c r="AD67" s="65">
        <f t="shared" si="73"/>
        <v>98.69281045751634</v>
      </c>
      <c r="AE67" s="65">
        <f t="shared" si="73"/>
        <v>100</v>
      </c>
      <c r="AF67" s="66">
        <f aca="true" t="shared" si="74" ref="AF67:AH70">(Q67+Z67)/B67*100</f>
        <v>0.6389776357827476</v>
      </c>
      <c r="AG67" s="65">
        <f t="shared" si="74"/>
        <v>0.6535947712418301</v>
      </c>
      <c r="AH67" s="65">
        <f t="shared" si="74"/>
        <v>0.625</v>
      </c>
      <c r="AI67" s="18" t="s">
        <v>155</v>
      </c>
    </row>
    <row r="68" spans="1:35" ht="13.5">
      <c r="A68" s="15" t="s">
        <v>156</v>
      </c>
      <c r="B68" s="62">
        <f>C68+D68</f>
        <v>205</v>
      </c>
      <c r="C68" s="13">
        <f aca="true" t="shared" si="75" ref="C68:D70">F68+I68+L68+O68+R68+U68+X68</f>
        <v>99</v>
      </c>
      <c r="D68" s="69">
        <f t="shared" si="75"/>
        <v>106</v>
      </c>
      <c r="E68" s="62">
        <f>F68+G68</f>
        <v>203</v>
      </c>
      <c r="F68" s="14">
        <v>97</v>
      </c>
      <c r="G68" s="14">
        <v>106</v>
      </c>
      <c r="H68" s="14">
        <f>I68+J68</f>
        <v>2</v>
      </c>
      <c r="I68" s="14">
        <v>2</v>
      </c>
      <c r="J68" s="14">
        <v>0</v>
      </c>
      <c r="K68" s="14">
        <f>L68+M68</f>
        <v>0</v>
      </c>
      <c r="L68" s="13">
        <v>0</v>
      </c>
      <c r="M68" s="13">
        <v>0</v>
      </c>
      <c r="N68" s="14">
        <f>O68+P68</f>
        <v>0</v>
      </c>
      <c r="O68" s="14">
        <v>0</v>
      </c>
      <c r="P68" s="13"/>
      <c r="Q68" s="14">
        <f>R68+S68</f>
        <v>0</v>
      </c>
      <c r="R68" s="14">
        <v>0</v>
      </c>
      <c r="S68" s="14">
        <v>0</v>
      </c>
      <c r="T68" s="14">
        <f>U68+V68</f>
        <v>0</v>
      </c>
      <c r="U68" s="14">
        <v>0</v>
      </c>
      <c r="V68" s="14">
        <v>0</v>
      </c>
      <c r="W68" s="14">
        <f>X68+Y68</f>
        <v>0</v>
      </c>
      <c r="X68" s="14">
        <v>0</v>
      </c>
      <c r="Y68" s="14">
        <v>0</v>
      </c>
      <c r="Z68" s="62">
        <f>AA68+AB68</f>
        <v>2</v>
      </c>
      <c r="AA68" s="14">
        <v>1</v>
      </c>
      <c r="AB68" s="14">
        <v>1</v>
      </c>
      <c r="AC68" s="64">
        <f t="shared" si="73"/>
        <v>99.02439024390245</v>
      </c>
      <c r="AD68" s="65">
        <f t="shared" si="73"/>
        <v>97.97979797979798</v>
      </c>
      <c r="AE68" s="65">
        <f t="shared" si="73"/>
        <v>100</v>
      </c>
      <c r="AF68" s="66">
        <f t="shared" si="74"/>
        <v>0.975609756097561</v>
      </c>
      <c r="AG68" s="65">
        <f t="shared" si="74"/>
        <v>1.0101010101010102</v>
      </c>
      <c r="AH68" s="65">
        <f t="shared" si="74"/>
        <v>0.9433962264150944</v>
      </c>
      <c r="AI68" s="16" t="s">
        <v>157</v>
      </c>
    </row>
    <row r="69" spans="1:35" ht="13.5">
      <c r="A69" s="15" t="s">
        <v>158</v>
      </c>
      <c r="B69" s="62">
        <f>C69+D69</f>
        <v>48</v>
      </c>
      <c r="C69" s="13">
        <f t="shared" si="75"/>
        <v>24</v>
      </c>
      <c r="D69" s="69">
        <f t="shared" si="75"/>
        <v>24</v>
      </c>
      <c r="E69" s="62">
        <f>F69+G69</f>
        <v>48</v>
      </c>
      <c r="F69" s="14">
        <v>24</v>
      </c>
      <c r="G69" s="14">
        <v>24</v>
      </c>
      <c r="H69" s="14">
        <f>I69+J69</f>
        <v>0</v>
      </c>
      <c r="I69" s="14">
        <v>0</v>
      </c>
      <c r="J69" s="14">
        <v>0</v>
      </c>
      <c r="K69" s="14">
        <f>L69+M69</f>
        <v>0</v>
      </c>
      <c r="L69" s="13">
        <v>0</v>
      </c>
      <c r="M69" s="13">
        <v>0</v>
      </c>
      <c r="N69" s="14">
        <f>O69+P69</f>
        <v>0</v>
      </c>
      <c r="O69" s="13">
        <v>0</v>
      </c>
      <c r="P69" s="13"/>
      <c r="Q69" s="14">
        <f>R69+S69</f>
        <v>0</v>
      </c>
      <c r="R69" s="14">
        <v>0</v>
      </c>
      <c r="S69" s="14">
        <v>0</v>
      </c>
      <c r="T69" s="14">
        <f>U69+V69</f>
        <v>0</v>
      </c>
      <c r="U69" s="14">
        <v>0</v>
      </c>
      <c r="V69" s="14">
        <v>0</v>
      </c>
      <c r="W69" s="14">
        <f>X69+Y69</f>
        <v>0</v>
      </c>
      <c r="X69" s="14">
        <v>0</v>
      </c>
      <c r="Y69" s="14">
        <v>0</v>
      </c>
      <c r="Z69" s="62">
        <f>AA69+AB69</f>
        <v>0</v>
      </c>
      <c r="AA69" s="14">
        <v>0</v>
      </c>
      <c r="AB69" s="14">
        <v>0</v>
      </c>
      <c r="AC69" s="64">
        <f t="shared" si="73"/>
        <v>100</v>
      </c>
      <c r="AD69" s="65">
        <f t="shared" si="73"/>
        <v>100</v>
      </c>
      <c r="AE69" s="65">
        <f t="shared" si="73"/>
        <v>100</v>
      </c>
      <c r="AF69" s="66">
        <f t="shared" si="74"/>
        <v>0</v>
      </c>
      <c r="AG69" s="65">
        <f t="shared" si="74"/>
        <v>0</v>
      </c>
      <c r="AH69" s="65">
        <f t="shared" si="74"/>
        <v>0</v>
      </c>
      <c r="AI69" s="16" t="s">
        <v>159</v>
      </c>
    </row>
    <row r="70" spans="1:35" ht="13.5">
      <c r="A70" s="5" t="s">
        <v>160</v>
      </c>
      <c r="B70" s="70">
        <f>C70+D70</f>
        <v>60</v>
      </c>
      <c r="C70" s="71">
        <f t="shared" si="75"/>
        <v>30</v>
      </c>
      <c r="D70" s="72">
        <f t="shared" si="75"/>
        <v>30</v>
      </c>
      <c r="E70" s="70">
        <f>F70+G70</f>
        <v>60</v>
      </c>
      <c r="F70" s="71">
        <v>30</v>
      </c>
      <c r="G70" s="71">
        <v>30</v>
      </c>
      <c r="H70" s="71">
        <f>I70+J70</f>
        <v>0</v>
      </c>
      <c r="I70" s="71">
        <v>0</v>
      </c>
      <c r="J70" s="71">
        <v>0</v>
      </c>
      <c r="K70" s="71">
        <f>L70+M70</f>
        <v>0</v>
      </c>
      <c r="L70" s="71">
        <v>0</v>
      </c>
      <c r="M70" s="71">
        <v>0</v>
      </c>
      <c r="N70" s="71">
        <f>O70+P70</f>
        <v>0</v>
      </c>
      <c r="O70" s="71">
        <v>0</v>
      </c>
      <c r="P70" s="71"/>
      <c r="Q70" s="71">
        <f>R70+S70</f>
        <v>0</v>
      </c>
      <c r="R70" s="71">
        <v>0</v>
      </c>
      <c r="S70" s="71">
        <v>0</v>
      </c>
      <c r="T70" s="71">
        <f>U70+V70</f>
        <v>0</v>
      </c>
      <c r="U70" s="71">
        <v>0</v>
      </c>
      <c r="V70" s="71">
        <v>0</v>
      </c>
      <c r="W70" s="71">
        <f>X70+Y70</f>
        <v>0</v>
      </c>
      <c r="X70" s="71">
        <v>0</v>
      </c>
      <c r="Y70" s="71">
        <v>0</v>
      </c>
      <c r="Z70" s="70">
        <f>AA70+AB70</f>
        <v>0</v>
      </c>
      <c r="AA70" s="71">
        <v>0</v>
      </c>
      <c r="AB70" s="71">
        <v>0</v>
      </c>
      <c r="AC70" s="73">
        <f t="shared" si="73"/>
        <v>100</v>
      </c>
      <c r="AD70" s="74">
        <f t="shared" si="73"/>
        <v>100</v>
      </c>
      <c r="AE70" s="74">
        <f t="shared" si="73"/>
        <v>100</v>
      </c>
      <c r="AF70" s="74">
        <f t="shared" si="74"/>
        <v>0</v>
      </c>
      <c r="AG70" s="74">
        <f t="shared" si="74"/>
        <v>0</v>
      </c>
      <c r="AH70" s="74">
        <f t="shared" si="74"/>
        <v>0</v>
      </c>
      <c r="AI70" s="20" t="s">
        <v>161</v>
      </c>
    </row>
  </sheetData>
  <mergeCells count="18">
    <mergeCell ref="AF1:AI1"/>
    <mergeCell ref="AC2:AE2"/>
    <mergeCell ref="AC3:AE3"/>
    <mergeCell ref="AF2:AH3"/>
    <mergeCell ref="Q2:S3"/>
    <mergeCell ref="T2:V3"/>
    <mergeCell ref="Z2:AB2"/>
    <mergeCell ref="Z3:AB3"/>
    <mergeCell ref="W2:Y3"/>
    <mergeCell ref="B2:D3"/>
    <mergeCell ref="K2:M2"/>
    <mergeCell ref="K3:M3"/>
    <mergeCell ref="N2:P2"/>
    <mergeCell ref="N3:P3"/>
    <mergeCell ref="E2:G2"/>
    <mergeCell ref="E3:G3"/>
    <mergeCell ref="H2:J2"/>
    <mergeCell ref="H3:J3"/>
  </mergeCells>
  <printOptions/>
  <pageMargins left="0.98" right="0.89" top="0.7874015748031497" bottom="0.7874015748031497" header="0.5118110236220472" footer="0.5118110236220472"/>
  <pageSetup horizontalDpi="600" verticalDpi="600" orientation="portrait" paperSize="9" scale="80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70"/>
  <sheetViews>
    <sheetView showGridLines="0" workbookViewId="0" topLeftCell="A1">
      <selection activeCell="A79" sqref="A79"/>
    </sheetView>
  </sheetViews>
  <sheetFormatPr defaultColWidth="9.00390625" defaultRowHeight="13.5"/>
  <cols>
    <col min="1" max="1" width="12.625" style="22" customWidth="1"/>
    <col min="2" max="2" width="10.375" style="22" customWidth="1"/>
    <col min="3" max="10" width="9.25390625" style="22" customWidth="1"/>
    <col min="11" max="11" width="9.875" style="22" customWidth="1"/>
    <col min="12" max="13" width="8.375" style="22" customWidth="1"/>
    <col min="14" max="14" width="5.875" style="22" customWidth="1"/>
    <col min="15" max="16" width="8.375" style="22" customWidth="1"/>
    <col min="17" max="16384" width="11.00390625" style="22" customWidth="1"/>
  </cols>
  <sheetData>
    <row r="1" spans="1:11" ht="15.75" customHeight="1">
      <c r="A1" s="23" t="s">
        <v>162</v>
      </c>
      <c r="B1" s="24"/>
      <c r="C1" s="21"/>
      <c r="D1" s="21"/>
      <c r="E1" s="21"/>
      <c r="F1" s="21"/>
      <c r="G1" s="24"/>
      <c r="H1" s="24"/>
      <c r="I1" s="24"/>
      <c r="J1" s="24"/>
      <c r="K1" s="25" t="s">
        <v>163</v>
      </c>
    </row>
    <row r="2" spans="1:11" ht="15.75" customHeight="1">
      <c r="A2" s="94" t="s">
        <v>164</v>
      </c>
      <c r="B2" s="97" t="s">
        <v>165</v>
      </c>
      <c r="C2" s="116" t="s">
        <v>166</v>
      </c>
      <c r="D2" s="117"/>
      <c r="E2" s="117"/>
      <c r="F2" s="118"/>
      <c r="G2" s="26" t="s">
        <v>11</v>
      </c>
      <c r="H2" s="26" t="s">
        <v>12</v>
      </c>
      <c r="I2" s="119" t="s">
        <v>5</v>
      </c>
      <c r="J2" s="119" t="s">
        <v>6</v>
      </c>
      <c r="K2" s="119" t="s">
        <v>13</v>
      </c>
    </row>
    <row r="3" spans="1:11" ht="15.75" customHeight="1">
      <c r="A3" s="95"/>
      <c r="B3" s="98"/>
      <c r="C3" s="97" t="s">
        <v>4</v>
      </c>
      <c r="D3" s="97" t="s">
        <v>7</v>
      </c>
      <c r="E3" s="97" t="s">
        <v>8</v>
      </c>
      <c r="F3" s="97" t="s">
        <v>9</v>
      </c>
      <c r="G3" s="27" t="s">
        <v>14</v>
      </c>
      <c r="H3" s="120" t="s">
        <v>15</v>
      </c>
      <c r="I3" s="120" t="s">
        <v>167</v>
      </c>
      <c r="J3" s="120" t="s">
        <v>167</v>
      </c>
      <c r="K3" s="120" t="s">
        <v>168</v>
      </c>
    </row>
    <row r="4" spans="1:11" ht="15.75" customHeight="1">
      <c r="A4" s="96"/>
      <c r="B4" s="99"/>
      <c r="C4" s="99"/>
      <c r="D4" s="99"/>
      <c r="E4" s="99"/>
      <c r="F4" s="99"/>
      <c r="G4" s="28"/>
      <c r="H4" s="121" t="s">
        <v>16</v>
      </c>
      <c r="I4" s="122"/>
      <c r="J4" s="123" t="s">
        <v>10</v>
      </c>
      <c r="K4" s="123" t="s">
        <v>17</v>
      </c>
    </row>
    <row r="5" spans="1:11" ht="15.75" customHeight="1">
      <c r="A5" s="29" t="s">
        <v>33</v>
      </c>
      <c r="B5" s="53">
        <f aca="true" t="shared" si="0" ref="B5:K5">B10+B21+B26+B30+B37+B42+B47+B55+B67</f>
        <v>14457</v>
      </c>
      <c r="C5" s="54">
        <f t="shared" si="0"/>
        <v>14258</v>
      </c>
      <c r="D5" s="54">
        <f t="shared" si="0"/>
        <v>13820</v>
      </c>
      <c r="E5" s="54">
        <f t="shared" si="0"/>
        <v>287</v>
      </c>
      <c r="F5" s="54">
        <f t="shared" si="0"/>
        <v>151</v>
      </c>
      <c r="G5" s="54">
        <f t="shared" si="0"/>
        <v>0</v>
      </c>
      <c r="H5" s="54">
        <f t="shared" si="0"/>
        <v>0</v>
      </c>
      <c r="I5" s="54">
        <f t="shared" si="0"/>
        <v>133</v>
      </c>
      <c r="J5" s="54">
        <f t="shared" si="0"/>
        <v>66</v>
      </c>
      <c r="K5" s="53">
        <f t="shared" si="0"/>
        <v>193</v>
      </c>
    </row>
    <row r="6" spans="1:11" ht="15.75" customHeight="1">
      <c r="A6" s="29" t="s">
        <v>18</v>
      </c>
      <c r="B6" s="53">
        <f>C6+G6+H6+I6+J6</f>
        <v>167</v>
      </c>
      <c r="C6" s="54">
        <f>SUM(D6:F6)</f>
        <v>161</v>
      </c>
      <c r="D6" s="54">
        <v>161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4">
        <v>6</v>
      </c>
      <c r="K6" s="53">
        <v>4</v>
      </c>
    </row>
    <row r="7" spans="1:11" ht="15.75" customHeight="1">
      <c r="A7" s="29" t="s">
        <v>19</v>
      </c>
      <c r="B7" s="53">
        <f>C7+G7+H7+I7+J7</f>
        <v>13959</v>
      </c>
      <c r="C7" s="54">
        <f>SUM(D7:F7)</f>
        <v>13766</v>
      </c>
      <c r="D7" s="54">
        <f aca="true" t="shared" si="1" ref="D7:K7">D5-D6-D8</f>
        <v>13328</v>
      </c>
      <c r="E7" s="54">
        <f t="shared" si="1"/>
        <v>287</v>
      </c>
      <c r="F7" s="54">
        <f t="shared" si="1"/>
        <v>151</v>
      </c>
      <c r="G7" s="54">
        <f t="shared" si="1"/>
        <v>0</v>
      </c>
      <c r="H7" s="54">
        <f t="shared" si="1"/>
        <v>0</v>
      </c>
      <c r="I7" s="54">
        <f t="shared" si="1"/>
        <v>133</v>
      </c>
      <c r="J7" s="54">
        <f t="shared" si="1"/>
        <v>60</v>
      </c>
      <c r="K7" s="53">
        <f t="shared" si="1"/>
        <v>183</v>
      </c>
    </row>
    <row r="8" spans="1:11" ht="15.75" customHeight="1">
      <c r="A8" s="29" t="s">
        <v>20</v>
      </c>
      <c r="B8" s="53">
        <f>C8+G8+H8+I8+J8</f>
        <v>331</v>
      </c>
      <c r="C8" s="54">
        <f>SUM(D8:F8)</f>
        <v>331</v>
      </c>
      <c r="D8" s="54">
        <v>331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3">
        <v>6</v>
      </c>
    </row>
    <row r="9" spans="2:11" ht="14.25" customHeight="1">
      <c r="B9" s="56"/>
      <c r="C9" s="55"/>
      <c r="D9" s="55"/>
      <c r="E9" s="55"/>
      <c r="F9" s="55"/>
      <c r="G9" s="55"/>
      <c r="H9" s="55"/>
      <c r="I9" s="55"/>
      <c r="J9" s="55"/>
      <c r="K9" s="56"/>
    </row>
    <row r="10" spans="1:11" ht="14.25" customHeight="1">
      <c r="A10" s="76" t="s">
        <v>273</v>
      </c>
      <c r="B10" s="53">
        <f aca="true" t="shared" si="2" ref="B10:K10">SUM(B11:B19)</f>
        <v>9704</v>
      </c>
      <c r="C10" s="54">
        <f t="shared" si="2"/>
        <v>9572</v>
      </c>
      <c r="D10" s="54">
        <f t="shared" si="2"/>
        <v>9265</v>
      </c>
      <c r="E10" s="54">
        <f t="shared" si="2"/>
        <v>207</v>
      </c>
      <c r="F10" s="54">
        <f t="shared" si="2"/>
        <v>100</v>
      </c>
      <c r="G10" s="54">
        <f t="shared" si="2"/>
        <v>0</v>
      </c>
      <c r="H10" s="54">
        <f t="shared" si="2"/>
        <v>0</v>
      </c>
      <c r="I10" s="54">
        <f t="shared" si="2"/>
        <v>84</v>
      </c>
      <c r="J10" s="54">
        <f t="shared" si="2"/>
        <v>48</v>
      </c>
      <c r="K10" s="53">
        <f t="shared" si="2"/>
        <v>151</v>
      </c>
    </row>
    <row r="11" spans="1:11" ht="14.25" customHeight="1">
      <c r="A11" s="30" t="s">
        <v>21</v>
      </c>
      <c r="B11" s="53">
        <f aca="true" t="shared" si="3" ref="B11:B19">C11+G11+H11+I11+J11</f>
        <v>3789</v>
      </c>
      <c r="C11" s="54">
        <f aca="true" t="shared" si="4" ref="C11:C19">SUM(D11:F11)</f>
        <v>3755</v>
      </c>
      <c r="D11" s="54">
        <v>3631</v>
      </c>
      <c r="E11" s="54">
        <v>88</v>
      </c>
      <c r="F11" s="54">
        <v>36</v>
      </c>
      <c r="G11" s="55">
        <v>0</v>
      </c>
      <c r="H11" s="55">
        <v>0</v>
      </c>
      <c r="I11" s="54">
        <v>17</v>
      </c>
      <c r="J11" s="54">
        <v>17</v>
      </c>
      <c r="K11" s="53">
        <v>37</v>
      </c>
    </row>
    <row r="12" spans="1:11" ht="14.25" customHeight="1">
      <c r="A12" s="30" t="s">
        <v>22</v>
      </c>
      <c r="B12" s="53">
        <f t="shared" si="3"/>
        <v>1614</v>
      </c>
      <c r="C12" s="54">
        <f t="shared" si="4"/>
        <v>1567</v>
      </c>
      <c r="D12" s="54">
        <v>1536</v>
      </c>
      <c r="E12" s="54">
        <v>18</v>
      </c>
      <c r="F12" s="54">
        <v>13</v>
      </c>
      <c r="G12" s="55">
        <v>0</v>
      </c>
      <c r="H12" s="55">
        <v>0</v>
      </c>
      <c r="I12" s="54">
        <v>41</v>
      </c>
      <c r="J12" s="54">
        <v>6</v>
      </c>
      <c r="K12" s="53">
        <v>56</v>
      </c>
    </row>
    <row r="13" spans="1:11" ht="14.25" customHeight="1">
      <c r="A13" s="30" t="s">
        <v>23</v>
      </c>
      <c r="B13" s="53">
        <f t="shared" si="3"/>
        <v>1520</v>
      </c>
      <c r="C13" s="54">
        <f t="shared" si="4"/>
        <v>1506</v>
      </c>
      <c r="D13" s="54">
        <v>1429</v>
      </c>
      <c r="E13" s="54">
        <v>53</v>
      </c>
      <c r="F13" s="54">
        <v>24</v>
      </c>
      <c r="G13" s="55">
        <v>0</v>
      </c>
      <c r="H13" s="55">
        <v>0</v>
      </c>
      <c r="I13" s="54">
        <v>3</v>
      </c>
      <c r="J13" s="54">
        <v>11</v>
      </c>
      <c r="K13" s="53">
        <v>19</v>
      </c>
    </row>
    <row r="14" spans="1:11" ht="14.25" customHeight="1">
      <c r="A14" s="30" t="s">
        <v>24</v>
      </c>
      <c r="B14" s="53">
        <f t="shared" si="3"/>
        <v>524</v>
      </c>
      <c r="C14" s="54">
        <f t="shared" si="4"/>
        <v>517</v>
      </c>
      <c r="D14" s="54">
        <v>516</v>
      </c>
      <c r="E14" s="54">
        <v>0</v>
      </c>
      <c r="F14" s="55">
        <v>1</v>
      </c>
      <c r="G14" s="55">
        <v>0</v>
      </c>
      <c r="H14" s="55">
        <v>0</v>
      </c>
      <c r="I14" s="54">
        <v>4</v>
      </c>
      <c r="J14" s="54">
        <v>3</v>
      </c>
      <c r="K14" s="53">
        <v>1</v>
      </c>
    </row>
    <row r="15" spans="1:11" ht="14.25" customHeight="1">
      <c r="A15" s="30" t="s">
        <v>25</v>
      </c>
      <c r="B15" s="53">
        <f t="shared" si="3"/>
        <v>472</v>
      </c>
      <c r="C15" s="54">
        <f t="shared" si="4"/>
        <v>467</v>
      </c>
      <c r="D15" s="54">
        <v>447</v>
      </c>
      <c r="E15" s="54">
        <v>15</v>
      </c>
      <c r="F15" s="55">
        <v>5</v>
      </c>
      <c r="G15" s="55">
        <v>0</v>
      </c>
      <c r="H15" s="55">
        <v>0</v>
      </c>
      <c r="I15" s="54">
        <v>4</v>
      </c>
      <c r="J15" s="54">
        <v>1</v>
      </c>
      <c r="K15" s="53">
        <v>4</v>
      </c>
    </row>
    <row r="16" spans="1:11" ht="14.25" customHeight="1">
      <c r="A16" s="30" t="s">
        <v>26</v>
      </c>
      <c r="B16" s="53">
        <f t="shared" si="3"/>
        <v>735</v>
      </c>
      <c r="C16" s="54">
        <f t="shared" si="4"/>
        <v>726</v>
      </c>
      <c r="D16" s="54">
        <v>700</v>
      </c>
      <c r="E16" s="54">
        <v>15</v>
      </c>
      <c r="F16" s="54">
        <v>11</v>
      </c>
      <c r="G16" s="54">
        <v>0</v>
      </c>
      <c r="H16" s="54">
        <v>0</v>
      </c>
      <c r="I16" s="54">
        <v>3</v>
      </c>
      <c r="J16" s="54">
        <v>6</v>
      </c>
      <c r="K16" s="53">
        <v>5</v>
      </c>
    </row>
    <row r="17" spans="1:11" ht="14.25" customHeight="1">
      <c r="A17" s="30" t="s">
        <v>27</v>
      </c>
      <c r="B17" s="53">
        <f t="shared" si="3"/>
        <v>314</v>
      </c>
      <c r="C17" s="54">
        <f t="shared" si="4"/>
        <v>307</v>
      </c>
      <c r="D17" s="54">
        <v>306</v>
      </c>
      <c r="E17" s="54">
        <v>0</v>
      </c>
      <c r="F17" s="55">
        <v>1</v>
      </c>
      <c r="G17" s="55">
        <v>0</v>
      </c>
      <c r="H17" s="55">
        <v>0</v>
      </c>
      <c r="I17" s="54">
        <v>6</v>
      </c>
      <c r="J17" s="54">
        <v>1</v>
      </c>
      <c r="K17" s="53">
        <v>23</v>
      </c>
    </row>
    <row r="18" spans="1:11" ht="14.25" customHeight="1">
      <c r="A18" s="30" t="s">
        <v>28</v>
      </c>
      <c r="B18" s="53">
        <f t="shared" si="3"/>
        <v>416</v>
      </c>
      <c r="C18" s="54">
        <f t="shared" si="4"/>
        <v>412</v>
      </c>
      <c r="D18" s="54">
        <v>400</v>
      </c>
      <c r="E18" s="54">
        <v>5</v>
      </c>
      <c r="F18" s="55">
        <v>7</v>
      </c>
      <c r="G18" s="55">
        <v>0</v>
      </c>
      <c r="H18" s="55">
        <v>0</v>
      </c>
      <c r="I18" s="54">
        <v>3</v>
      </c>
      <c r="J18" s="55">
        <v>1</v>
      </c>
      <c r="K18" s="56">
        <v>0</v>
      </c>
    </row>
    <row r="19" spans="1:11" ht="14.25" customHeight="1">
      <c r="A19" s="30" t="s">
        <v>169</v>
      </c>
      <c r="B19" s="53">
        <f t="shared" si="3"/>
        <v>320</v>
      </c>
      <c r="C19" s="54">
        <f t="shared" si="4"/>
        <v>315</v>
      </c>
      <c r="D19" s="54">
        <v>300</v>
      </c>
      <c r="E19" s="54">
        <v>13</v>
      </c>
      <c r="F19" s="54">
        <v>2</v>
      </c>
      <c r="G19" s="55">
        <v>0</v>
      </c>
      <c r="H19" s="55">
        <v>0</v>
      </c>
      <c r="I19" s="54">
        <v>3</v>
      </c>
      <c r="J19" s="55">
        <v>2</v>
      </c>
      <c r="K19" s="53">
        <v>6</v>
      </c>
    </row>
    <row r="20" spans="2:11" ht="14.25" customHeight="1">
      <c r="B20" s="56"/>
      <c r="C20" s="55"/>
      <c r="D20" s="55"/>
      <c r="E20" s="55"/>
      <c r="F20" s="55"/>
      <c r="G20" s="55"/>
      <c r="H20" s="55"/>
      <c r="I20" s="55"/>
      <c r="J20" s="55"/>
      <c r="K20" s="56"/>
    </row>
    <row r="21" spans="1:11" ht="14.25" customHeight="1">
      <c r="A21" s="76" t="s">
        <v>274</v>
      </c>
      <c r="B21" s="53">
        <f aca="true" t="shared" si="5" ref="B21:K21">SUM(B22:B24)</f>
        <v>879</v>
      </c>
      <c r="C21" s="57">
        <f t="shared" si="5"/>
        <v>869</v>
      </c>
      <c r="D21" s="57">
        <f t="shared" si="5"/>
        <v>844</v>
      </c>
      <c r="E21" s="57">
        <f t="shared" si="5"/>
        <v>23</v>
      </c>
      <c r="F21" s="57">
        <f t="shared" si="5"/>
        <v>2</v>
      </c>
      <c r="G21" s="57">
        <f t="shared" si="5"/>
        <v>0</v>
      </c>
      <c r="H21" s="57">
        <f t="shared" si="5"/>
        <v>0</v>
      </c>
      <c r="I21" s="57">
        <f t="shared" si="5"/>
        <v>5</v>
      </c>
      <c r="J21" s="57">
        <f t="shared" si="5"/>
        <v>5</v>
      </c>
      <c r="K21" s="53">
        <f t="shared" si="5"/>
        <v>9</v>
      </c>
    </row>
    <row r="22" spans="1:11" ht="14.25" customHeight="1">
      <c r="A22" s="30" t="s">
        <v>170</v>
      </c>
      <c r="B22" s="53">
        <f>C22+G22+H22+I22+J22</f>
        <v>333</v>
      </c>
      <c r="C22" s="54">
        <f>SUM(D22:F22)</f>
        <v>327</v>
      </c>
      <c r="D22" s="54">
        <v>322</v>
      </c>
      <c r="E22" s="55">
        <v>5</v>
      </c>
      <c r="F22" s="55">
        <v>0</v>
      </c>
      <c r="G22" s="55">
        <v>0</v>
      </c>
      <c r="H22" s="55">
        <v>0</v>
      </c>
      <c r="I22" s="55">
        <v>3</v>
      </c>
      <c r="J22" s="55">
        <v>3</v>
      </c>
      <c r="K22" s="53">
        <v>5</v>
      </c>
    </row>
    <row r="23" spans="1:11" ht="14.25" customHeight="1">
      <c r="A23" s="30" t="s">
        <v>171</v>
      </c>
      <c r="B23" s="53">
        <f>C23+G23+H23+I23+J23</f>
        <v>159</v>
      </c>
      <c r="C23" s="54">
        <f>SUM(D23:F23)</f>
        <v>159</v>
      </c>
      <c r="D23" s="54">
        <v>155</v>
      </c>
      <c r="E23" s="54">
        <v>4</v>
      </c>
      <c r="F23" s="54">
        <v>0</v>
      </c>
      <c r="G23" s="55">
        <v>0</v>
      </c>
      <c r="H23" s="55">
        <v>0</v>
      </c>
      <c r="I23" s="55">
        <v>0</v>
      </c>
      <c r="J23" s="55">
        <v>0</v>
      </c>
      <c r="K23" s="56">
        <v>1</v>
      </c>
    </row>
    <row r="24" spans="1:11" ht="14.25" customHeight="1">
      <c r="A24" s="30" t="s">
        <v>172</v>
      </c>
      <c r="B24" s="53">
        <f>C24+G24+H24+I24+J24</f>
        <v>387</v>
      </c>
      <c r="C24" s="54">
        <f>SUM(D24:F24)</f>
        <v>383</v>
      </c>
      <c r="D24" s="54">
        <v>367</v>
      </c>
      <c r="E24" s="55">
        <v>14</v>
      </c>
      <c r="F24" s="54">
        <v>2</v>
      </c>
      <c r="G24" s="55">
        <v>0</v>
      </c>
      <c r="H24" s="55">
        <v>0</v>
      </c>
      <c r="I24" s="55">
        <v>2</v>
      </c>
      <c r="J24" s="54">
        <v>2</v>
      </c>
      <c r="K24" s="53">
        <v>3</v>
      </c>
    </row>
    <row r="25" spans="2:11" ht="14.25" customHeight="1">
      <c r="B25" s="56"/>
      <c r="C25" s="55"/>
      <c r="D25" s="55"/>
      <c r="E25" s="55"/>
      <c r="F25" s="55"/>
      <c r="G25" s="55"/>
      <c r="H25" s="55"/>
      <c r="I25" s="55"/>
      <c r="J25" s="55"/>
      <c r="K25" s="56"/>
    </row>
    <row r="26" spans="1:11" ht="14.25" customHeight="1">
      <c r="A26" s="76" t="s">
        <v>275</v>
      </c>
      <c r="B26" s="53">
        <f aca="true" t="shared" si="6" ref="B26:K26">SUM(B27:B28)</f>
        <v>220</v>
      </c>
      <c r="C26" s="57">
        <f t="shared" si="6"/>
        <v>217</v>
      </c>
      <c r="D26" s="57">
        <f t="shared" si="6"/>
        <v>213</v>
      </c>
      <c r="E26" s="57">
        <f t="shared" si="6"/>
        <v>0</v>
      </c>
      <c r="F26" s="57">
        <f t="shared" si="6"/>
        <v>4</v>
      </c>
      <c r="G26" s="57">
        <f t="shared" si="6"/>
        <v>0</v>
      </c>
      <c r="H26" s="57">
        <f t="shared" si="6"/>
        <v>0</v>
      </c>
      <c r="I26" s="57">
        <f t="shared" si="6"/>
        <v>3</v>
      </c>
      <c r="J26" s="57">
        <f t="shared" si="6"/>
        <v>0</v>
      </c>
      <c r="K26" s="53">
        <f t="shared" si="6"/>
        <v>0</v>
      </c>
    </row>
    <row r="27" spans="1:11" ht="14.25" customHeight="1">
      <c r="A27" s="30" t="s">
        <v>173</v>
      </c>
      <c r="B27" s="53">
        <f>C27+G27+H27+I27+J27</f>
        <v>63</v>
      </c>
      <c r="C27" s="54">
        <f>SUM(D27:F27)</f>
        <v>63</v>
      </c>
      <c r="D27" s="54">
        <v>63</v>
      </c>
      <c r="E27" s="55">
        <v>0</v>
      </c>
      <c r="F27" s="55">
        <v>0</v>
      </c>
      <c r="G27" s="55">
        <v>0</v>
      </c>
      <c r="H27" s="55">
        <v>0</v>
      </c>
      <c r="I27" s="54">
        <v>0</v>
      </c>
      <c r="J27" s="55">
        <v>0</v>
      </c>
      <c r="K27" s="56">
        <v>0</v>
      </c>
    </row>
    <row r="28" spans="1:11" ht="14.25" customHeight="1">
      <c r="A28" s="30" t="s">
        <v>174</v>
      </c>
      <c r="B28" s="53">
        <f>C28+G28+H28+I28+J28</f>
        <v>157</v>
      </c>
      <c r="C28" s="54">
        <f>SUM(D28:F28)</f>
        <v>154</v>
      </c>
      <c r="D28" s="54">
        <v>150</v>
      </c>
      <c r="E28" s="55">
        <v>0</v>
      </c>
      <c r="F28" s="54">
        <v>4</v>
      </c>
      <c r="G28" s="55">
        <v>0</v>
      </c>
      <c r="H28" s="55">
        <v>0</v>
      </c>
      <c r="I28" s="54">
        <v>3</v>
      </c>
      <c r="J28" s="55">
        <v>0</v>
      </c>
      <c r="K28" s="53">
        <v>0</v>
      </c>
    </row>
    <row r="29" spans="2:11" ht="14.25" customHeight="1">
      <c r="B29" s="56"/>
      <c r="C29" s="55"/>
      <c r="D29" s="55"/>
      <c r="E29" s="55"/>
      <c r="F29" s="55"/>
      <c r="G29" s="55"/>
      <c r="H29" s="55"/>
      <c r="I29" s="55"/>
      <c r="J29" s="55"/>
      <c r="K29" s="56"/>
    </row>
    <row r="30" spans="1:11" ht="14.25" customHeight="1">
      <c r="A30" s="76" t="s">
        <v>276</v>
      </c>
      <c r="B30" s="53">
        <f aca="true" t="shared" si="7" ref="B30:K30">SUM(B31:B35)</f>
        <v>842</v>
      </c>
      <c r="C30" s="57">
        <f t="shared" si="7"/>
        <v>814</v>
      </c>
      <c r="D30" s="57">
        <f t="shared" si="7"/>
        <v>785</v>
      </c>
      <c r="E30" s="57">
        <f t="shared" si="7"/>
        <v>21</v>
      </c>
      <c r="F30" s="57">
        <f t="shared" si="7"/>
        <v>8</v>
      </c>
      <c r="G30" s="57">
        <f t="shared" si="7"/>
        <v>0</v>
      </c>
      <c r="H30" s="57">
        <f t="shared" si="7"/>
        <v>0</v>
      </c>
      <c r="I30" s="57">
        <f t="shared" si="7"/>
        <v>26</v>
      </c>
      <c r="J30" s="57">
        <f t="shared" si="7"/>
        <v>2</v>
      </c>
      <c r="K30" s="53">
        <f t="shared" si="7"/>
        <v>0</v>
      </c>
    </row>
    <row r="31" spans="1:11" ht="14.25" customHeight="1">
      <c r="A31" s="30" t="s">
        <v>175</v>
      </c>
      <c r="B31" s="53">
        <f>C31+G31+H31+I31+J31</f>
        <v>321</v>
      </c>
      <c r="C31" s="54">
        <f>SUM(D31:F31)</f>
        <v>309</v>
      </c>
      <c r="D31" s="54">
        <v>292</v>
      </c>
      <c r="E31" s="54">
        <v>14</v>
      </c>
      <c r="F31" s="54">
        <v>3</v>
      </c>
      <c r="G31" s="55">
        <v>0</v>
      </c>
      <c r="H31" s="55">
        <v>0</v>
      </c>
      <c r="I31" s="54">
        <v>12</v>
      </c>
      <c r="J31" s="54">
        <v>0</v>
      </c>
      <c r="K31" s="53">
        <v>0</v>
      </c>
    </row>
    <row r="32" spans="1:11" ht="14.25" customHeight="1">
      <c r="A32" s="30" t="s">
        <v>176</v>
      </c>
      <c r="B32" s="53">
        <f>C32+G32+H32+I32+J32</f>
        <v>101</v>
      </c>
      <c r="C32" s="54">
        <f>SUM(D32:F32)</f>
        <v>100</v>
      </c>
      <c r="D32" s="54">
        <v>97</v>
      </c>
      <c r="E32" s="54">
        <v>3</v>
      </c>
      <c r="F32" s="54">
        <v>0</v>
      </c>
      <c r="G32" s="55">
        <v>0</v>
      </c>
      <c r="H32" s="55">
        <v>0</v>
      </c>
      <c r="I32" s="54">
        <v>1</v>
      </c>
      <c r="J32" s="55">
        <v>0</v>
      </c>
      <c r="K32" s="56">
        <v>0</v>
      </c>
    </row>
    <row r="33" spans="1:11" ht="14.25" customHeight="1">
      <c r="A33" s="30" t="s">
        <v>177</v>
      </c>
      <c r="B33" s="53">
        <f>C33+G33+H33+I33+J33</f>
        <v>155</v>
      </c>
      <c r="C33" s="54">
        <f>SUM(D33:F33)</f>
        <v>151</v>
      </c>
      <c r="D33" s="54">
        <v>150</v>
      </c>
      <c r="E33" s="55">
        <v>0</v>
      </c>
      <c r="F33" s="54">
        <v>1</v>
      </c>
      <c r="G33" s="55">
        <v>0</v>
      </c>
      <c r="H33" s="55">
        <v>0</v>
      </c>
      <c r="I33" s="54">
        <v>3</v>
      </c>
      <c r="J33" s="55">
        <v>1</v>
      </c>
      <c r="K33" s="56">
        <v>0</v>
      </c>
    </row>
    <row r="34" spans="1:11" ht="14.25" customHeight="1">
      <c r="A34" s="30" t="s">
        <v>178</v>
      </c>
      <c r="B34" s="53">
        <f>C34+G34+H34+I34+J34</f>
        <v>117</v>
      </c>
      <c r="C34" s="54">
        <f>SUM(D34:F34)</f>
        <v>114</v>
      </c>
      <c r="D34" s="54">
        <v>111</v>
      </c>
      <c r="E34" s="55">
        <v>0</v>
      </c>
      <c r="F34" s="55">
        <v>3</v>
      </c>
      <c r="G34" s="55">
        <v>0</v>
      </c>
      <c r="H34" s="55">
        <v>0</v>
      </c>
      <c r="I34" s="54">
        <v>3</v>
      </c>
      <c r="J34" s="54">
        <v>0</v>
      </c>
      <c r="K34" s="56">
        <v>0</v>
      </c>
    </row>
    <row r="35" spans="1:11" ht="14.25" customHeight="1">
      <c r="A35" s="30" t="s">
        <v>179</v>
      </c>
      <c r="B35" s="53">
        <f>C35+G35+H35+I35+J35</f>
        <v>148</v>
      </c>
      <c r="C35" s="54">
        <f>SUM(D35:F35)</f>
        <v>140</v>
      </c>
      <c r="D35" s="54">
        <v>135</v>
      </c>
      <c r="E35" s="55">
        <v>4</v>
      </c>
      <c r="F35" s="54">
        <v>1</v>
      </c>
      <c r="G35" s="55">
        <v>0</v>
      </c>
      <c r="H35" s="55">
        <v>0</v>
      </c>
      <c r="I35" s="54">
        <v>7</v>
      </c>
      <c r="J35" s="55">
        <v>1</v>
      </c>
      <c r="K35" s="56">
        <v>0</v>
      </c>
    </row>
    <row r="36" spans="2:11" ht="14.25" customHeight="1">
      <c r="B36" s="56"/>
      <c r="C36" s="55"/>
      <c r="D36" s="55"/>
      <c r="E36" s="55"/>
      <c r="F36" s="55"/>
      <c r="G36" s="55"/>
      <c r="H36" s="55"/>
      <c r="I36" s="55"/>
      <c r="J36" s="55"/>
      <c r="K36" s="56"/>
    </row>
    <row r="37" spans="1:11" ht="14.25" customHeight="1">
      <c r="A37" s="76" t="s">
        <v>277</v>
      </c>
      <c r="B37" s="53">
        <f aca="true" t="shared" si="8" ref="B37:K37">SUM(B38:B40)</f>
        <v>305</v>
      </c>
      <c r="C37" s="57">
        <f t="shared" si="8"/>
        <v>297</v>
      </c>
      <c r="D37" s="57">
        <f t="shared" si="8"/>
        <v>287</v>
      </c>
      <c r="E37" s="57">
        <f t="shared" si="8"/>
        <v>9</v>
      </c>
      <c r="F37" s="57">
        <f t="shared" si="8"/>
        <v>1</v>
      </c>
      <c r="G37" s="57">
        <f t="shared" si="8"/>
        <v>0</v>
      </c>
      <c r="H37" s="57">
        <f t="shared" si="8"/>
        <v>0</v>
      </c>
      <c r="I37" s="57">
        <f t="shared" si="8"/>
        <v>5</v>
      </c>
      <c r="J37" s="57">
        <f t="shared" si="8"/>
        <v>3</v>
      </c>
      <c r="K37" s="53">
        <f t="shared" si="8"/>
        <v>3</v>
      </c>
    </row>
    <row r="38" spans="1:11" ht="14.25" customHeight="1">
      <c r="A38" s="30" t="s">
        <v>180</v>
      </c>
      <c r="B38" s="53">
        <f>C38+G38+H38+I38+J38</f>
        <v>156</v>
      </c>
      <c r="C38" s="54">
        <f>SUM(D38:F38)</f>
        <v>151</v>
      </c>
      <c r="D38" s="54">
        <v>147</v>
      </c>
      <c r="E38" s="54">
        <v>4</v>
      </c>
      <c r="F38" s="55">
        <v>0</v>
      </c>
      <c r="G38" s="55">
        <v>0</v>
      </c>
      <c r="H38" s="55">
        <v>0</v>
      </c>
      <c r="I38" s="54">
        <v>4</v>
      </c>
      <c r="J38" s="54">
        <v>1</v>
      </c>
      <c r="K38" s="53">
        <v>1</v>
      </c>
    </row>
    <row r="39" spans="1:11" ht="14.25" customHeight="1">
      <c r="A39" s="30" t="s">
        <v>181</v>
      </c>
      <c r="B39" s="53">
        <f>C39+G39+H39+I39+J39</f>
        <v>110</v>
      </c>
      <c r="C39" s="54">
        <f>SUM(D39:F39)</f>
        <v>109</v>
      </c>
      <c r="D39" s="54">
        <v>103</v>
      </c>
      <c r="E39" s="54">
        <v>5</v>
      </c>
      <c r="F39" s="55">
        <v>1</v>
      </c>
      <c r="G39" s="55">
        <v>0</v>
      </c>
      <c r="H39" s="55">
        <v>0</v>
      </c>
      <c r="I39" s="54">
        <v>1</v>
      </c>
      <c r="J39" s="54">
        <v>0</v>
      </c>
      <c r="K39" s="53">
        <v>2</v>
      </c>
    </row>
    <row r="40" spans="1:11" ht="14.25" customHeight="1">
      <c r="A40" s="30" t="s">
        <v>182</v>
      </c>
      <c r="B40" s="53">
        <f>C40+G40+H40+I40+J40</f>
        <v>39</v>
      </c>
      <c r="C40" s="54">
        <f>SUM(D40:F40)</f>
        <v>37</v>
      </c>
      <c r="D40" s="54">
        <v>37</v>
      </c>
      <c r="E40" s="55">
        <v>0</v>
      </c>
      <c r="F40" s="55">
        <v>0</v>
      </c>
      <c r="G40" s="55">
        <v>0</v>
      </c>
      <c r="H40" s="55">
        <v>0</v>
      </c>
      <c r="I40" s="54">
        <v>0</v>
      </c>
      <c r="J40" s="54">
        <v>2</v>
      </c>
      <c r="K40" s="53">
        <v>0</v>
      </c>
    </row>
    <row r="41" spans="2:11" ht="14.25" customHeight="1">
      <c r="B41" s="56"/>
      <c r="C41" s="55"/>
      <c r="D41" s="55"/>
      <c r="E41" s="55"/>
      <c r="F41" s="55"/>
      <c r="G41" s="55"/>
      <c r="H41" s="55"/>
      <c r="I41" s="55"/>
      <c r="J41" s="55"/>
      <c r="K41" s="56"/>
    </row>
    <row r="42" spans="1:11" ht="14.25" customHeight="1">
      <c r="A42" s="76" t="s">
        <v>278</v>
      </c>
      <c r="B42" s="53">
        <f aca="true" t="shared" si="9" ref="B42:K42">SUM(B43:B45)</f>
        <v>556</v>
      </c>
      <c r="C42" s="57">
        <f t="shared" si="9"/>
        <v>553</v>
      </c>
      <c r="D42" s="57">
        <f t="shared" si="9"/>
        <v>536</v>
      </c>
      <c r="E42" s="57">
        <f t="shared" si="9"/>
        <v>9</v>
      </c>
      <c r="F42" s="57">
        <f t="shared" si="9"/>
        <v>8</v>
      </c>
      <c r="G42" s="57">
        <f t="shared" si="9"/>
        <v>0</v>
      </c>
      <c r="H42" s="57">
        <f t="shared" si="9"/>
        <v>0</v>
      </c>
      <c r="I42" s="57">
        <f t="shared" si="9"/>
        <v>2</v>
      </c>
      <c r="J42" s="57">
        <f t="shared" si="9"/>
        <v>1</v>
      </c>
      <c r="K42" s="53">
        <f t="shared" si="9"/>
        <v>2</v>
      </c>
    </row>
    <row r="43" spans="1:11" ht="14.25" customHeight="1">
      <c r="A43" s="30" t="s">
        <v>183</v>
      </c>
      <c r="B43" s="53">
        <f>C43+G43+H43+I43+J43</f>
        <v>160</v>
      </c>
      <c r="C43" s="54">
        <f>SUM(D43:F43)</f>
        <v>159</v>
      </c>
      <c r="D43" s="54">
        <v>157</v>
      </c>
      <c r="E43" s="54">
        <v>1</v>
      </c>
      <c r="F43" s="55">
        <v>1</v>
      </c>
      <c r="G43" s="55">
        <v>0</v>
      </c>
      <c r="H43" s="55">
        <v>0</v>
      </c>
      <c r="I43" s="54">
        <v>0</v>
      </c>
      <c r="J43" s="55">
        <v>1</v>
      </c>
      <c r="K43" s="56">
        <v>1</v>
      </c>
    </row>
    <row r="44" spans="1:11" ht="14.25" customHeight="1">
      <c r="A44" s="30" t="s">
        <v>184</v>
      </c>
      <c r="B44" s="53">
        <f>C44+G44+H44+I44+J44</f>
        <v>309</v>
      </c>
      <c r="C44" s="54">
        <f>SUM(D44:F44)</f>
        <v>307</v>
      </c>
      <c r="D44" s="54">
        <v>299</v>
      </c>
      <c r="E44" s="54">
        <v>4</v>
      </c>
      <c r="F44" s="54">
        <v>4</v>
      </c>
      <c r="G44" s="55">
        <v>0</v>
      </c>
      <c r="H44" s="55">
        <v>0</v>
      </c>
      <c r="I44" s="54">
        <v>2</v>
      </c>
      <c r="J44" s="54">
        <v>0</v>
      </c>
      <c r="K44" s="56">
        <v>0</v>
      </c>
    </row>
    <row r="45" spans="1:11" ht="14.25" customHeight="1">
      <c r="A45" s="30" t="s">
        <v>185</v>
      </c>
      <c r="B45" s="53">
        <f>C45+G45+H45+I45+J45</f>
        <v>87</v>
      </c>
      <c r="C45" s="54">
        <f>SUM(D45:F45)</f>
        <v>87</v>
      </c>
      <c r="D45" s="54">
        <v>80</v>
      </c>
      <c r="E45" s="55">
        <v>4</v>
      </c>
      <c r="F45" s="55">
        <v>3</v>
      </c>
      <c r="G45" s="55">
        <v>0</v>
      </c>
      <c r="H45" s="55">
        <v>0</v>
      </c>
      <c r="I45" s="54">
        <v>0</v>
      </c>
      <c r="J45" s="55">
        <v>0</v>
      </c>
      <c r="K45" s="56">
        <v>1</v>
      </c>
    </row>
    <row r="46" spans="2:11" ht="14.25" customHeight="1">
      <c r="B46" s="56"/>
      <c r="C46" s="55"/>
      <c r="D46" s="55"/>
      <c r="E46" s="55"/>
      <c r="F46" s="55"/>
      <c r="G46" s="55"/>
      <c r="H46" s="55"/>
      <c r="I46" s="55"/>
      <c r="J46" s="55"/>
      <c r="K46" s="56"/>
    </row>
    <row r="47" spans="1:11" ht="14.25" customHeight="1">
      <c r="A47" s="76" t="s">
        <v>270</v>
      </c>
      <c r="B47" s="53">
        <f aca="true" t="shared" si="10" ref="B47:K47">SUM(B48:B53)</f>
        <v>992</v>
      </c>
      <c r="C47" s="57">
        <f t="shared" si="10"/>
        <v>986</v>
      </c>
      <c r="D47" s="57">
        <f t="shared" si="10"/>
        <v>959</v>
      </c>
      <c r="E47" s="57">
        <f t="shared" si="10"/>
        <v>9</v>
      </c>
      <c r="F47" s="57">
        <f t="shared" si="10"/>
        <v>18</v>
      </c>
      <c r="G47" s="57">
        <f t="shared" si="10"/>
        <v>0</v>
      </c>
      <c r="H47" s="57">
        <f t="shared" si="10"/>
        <v>0</v>
      </c>
      <c r="I47" s="57">
        <f t="shared" si="10"/>
        <v>3</v>
      </c>
      <c r="J47" s="57">
        <f t="shared" si="10"/>
        <v>3</v>
      </c>
      <c r="K47" s="53">
        <f t="shared" si="10"/>
        <v>5</v>
      </c>
    </row>
    <row r="48" spans="1:11" ht="14.25" customHeight="1">
      <c r="A48" s="30" t="s">
        <v>186</v>
      </c>
      <c r="B48" s="53">
        <f aca="true" t="shared" si="11" ref="B48:B53">C48+G48+H48+I48+J48</f>
        <v>271</v>
      </c>
      <c r="C48" s="54">
        <f aca="true" t="shared" si="12" ref="C48:C53">SUM(D48:F48)</f>
        <v>269</v>
      </c>
      <c r="D48" s="54">
        <v>264</v>
      </c>
      <c r="E48" s="54">
        <v>2</v>
      </c>
      <c r="F48" s="54">
        <v>3</v>
      </c>
      <c r="G48" s="55">
        <v>0</v>
      </c>
      <c r="H48" s="55">
        <v>0</v>
      </c>
      <c r="I48" s="54">
        <v>0</v>
      </c>
      <c r="J48" s="54">
        <v>2</v>
      </c>
      <c r="K48" s="53">
        <v>3</v>
      </c>
    </row>
    <row r="49" spans="1:11" ht="14.25" customHeight="1">
      <c r="A49" s="30" t="s">
        <v>187</v>
      </c>
      <c r="B49" s="53">
        <f t="shared" si="11"/>
        <v>264</v>
      </c>
      <c r="C49" s="54">
        <f t="shared" si="12"/>
        <v>261</v>
      </c>
      <c r="D49" s="54">
        <v>257</v>
      </c>
      <c r="E49" s="54">
        <v>3</v>
      </c>
      <c r="F49" s="54">
        <v>1</v>
      </c>
      <c r="G49" s="55">
        <v>0</v>
      </c>
      <c r="H49" s="55">
        <v>0</v>
      </c>
      <c r="I49" s="54">
        <v>2</v>
      </c>
      <c r="J49" s="54">
        <v>1</v>
      </c>
      <c r="K49" s="53">
        <v>1</v>
      </c>
    </row>
    <row r="50" spans="1:11" ht="14.25" customHeight="1">
      <c r="A50" s="30" t="s">
        <v>188</v>
      </c>
      <c r="B50" s="53">
        <f t="shared" si="11"/>
        <v>8</v>
      </c>
      <c r="C50" s="54">
        <f t="shared" si="12"/>
        <v>8</v>
      </c>
      <c r="D50" s="54">
        <v>8</v>
      </c>
      <c r="E50" s="55">
        <v>0</v>
      </c>
      <c r="F50" s="54">
        <v>0</v>
      </c>
      <c r="G50" s="55">
        <v>0</v>
      </c>
      <c r="H50" s="55">
        <v>0</v>
      </c>
      <c r="I50" s="55">
        <v>0</v>
      </c>
      <c r="J50" s="54">
        <v>0</v>
      </c>
      <c r="K50" s="53">
        <v>0</v>
      </c>
    </row>
    <row r="51" spans="1:11" ht="14.25" customHeight="1">
      <c r="A51" s="30" t="s">
        <v>189</v>
      </c>
      <c r="B51" s="53">
        <f t="shared" si="11"/>
        <v>69</v>
      </c>
      <c r="C51" s="54">
        <f t="shared" si="12"/>
        <v>68</v>
      </c>
      <c r="D51" s="54">
        <v>67</v>
      </c>
      <c r="E51" s="55">
        <v>1</v>
      </c>
      <c r="F51" s="54">
        <v>0</v>
      </c>
      <c r="G51" s="55">
        <v>0</v>
      </c>
      <c r="H51" s="55">
        <v>0</v>
      </c>
      <c r="I51" s="55">
        <v>1</v>
      </c>
      <c r="J51" s="54">
        <v>0</v>
      </c>
      <c r="K51" s="53">
        <v>0</v>
      </c>
    </row>
    <row r="52" spans="1:11" ht="14.25" customHeight="1">
      <c r="A52" s="30" t="s">
        <v>190</v>
      </c>
      <c r="B52" s="53">
        <f t="shared" si="11"/>
        <v>231</v>
      </c>
      <c r="C52" s="54">
        <f t="shared" si="12"/>
        <v>231</v>
      </c>
      <c r="D52" s="54">
        <v>219</v>
      </c>
      <c r="E52" s="54">
        <v>2</v>
      </c>
      <c r="F52" s="55">
        <v>10</v>
      </c>
      <c r="G52" s="55">
        <v>0</v>
      </c>
      <c r="H52" s="55">
        <v>0</v>
      </c>
      <c r="I52" s="54">
        <v>0</v>
      </c>
      <c r="J52" s="55">
        <v>0</v>
      </c>
      <c r="K52" s="53">
        <v>0</v>
      </c>
    </row>
    <row r="53" spans="1:11" ht="14.25" customHeight="1">
      <c r="A53" s="30" t="s">
        <v>191</v>
      </c>
      <c r="B53" s="53">
        <f t="shared" si="11"/>
        <v>149</v>
      </c>
      <c r="C53" s="54">
        <f t="shared" si="12"/>
        <v>149</v>
      </c>
      <c r="D53" s="54">
        <v>144</v>
      </c>
      <c r="E53" s="55">
        <v>1</v>
      </c>
      <c r="F53" s="55">
        <v>4</v>
      </c>
      <c r="G53" s="55">
        <v>0</v>
      </c>
      <c r="H53" s="55">
        <v>0</v>
      </c>
      <c r="I53" s="54">
        <v>0</v>
      </c>
      <c r="J53" s="55">
        <v>0</v>
      </c>
      <c r="K53" s="56">
        <v>1</v>
      </c>
    </row>
    <row r="54" spans="2:11" ht="14.25" customHeight="1">
      <c r="B54" s="56"/>
      <c r="C54" s="55"/>
      <c r="D54" s="55"/>
      <c r="E54" s="55"/>
      <c r="F54" s="55"/>
      <c r="G54" s="55"/>
      <c r="H54" s="55"/>
      <c r="I54" s="55"/>
      <c r="J54" s="55"/>
      <c r="K54" s="56"/>
    </row>
    <row r="55" spans="1:11" ht="14.25" customHeight="1">
      <c r="A55" s="76" t="s">
        <v>279</v>
      </c>
      <c r="B55" s="53">
        <f aca="true" t="shared" si="13" ref="B55:K55">SUM(B56:B65)</f>
        <v>648</v>
      </c>
      <c r="C55" s="54">
        <f t="shared" si="13"/>
        <v>644</v>
      </c>
      <c r="D55" s="54">
        <f t="shared" si="13"/>
        <v>629</v>
      </c>
      <c r="E55" s="54">
        <f t="shared" si="13"/>
        <v>8</v>
      </c>
      <c r="F55" s="54">
        <f t="shared" si="13"/>
        <v>7</v>
      </c>
      <c r="G55" s="54">
        <f t="shared" si="13"/>
        <v>0</v>
      </c>
      <c r="H55" s="54">
        <f t="shared" si="13"/>
        <v>0</v>
      </c>
      <c r="I55" s="54">
        <f t="shared" si="13"/>
        <v>1</v>
      </c>
      <c r="J55" s="54">
        <f t="shared" si="13"/>
        <v>3</v>
      </c>
      <c r="K55" s="53">
        <f t="shared" si="13"/>
        <v>5</v>
      </c>
    </row>
    <row r="56" spans="1:11" ht="14.25" customHeight="1">
      <c r="A56" s="30" t="s">
        <v>192</v>
      </c>
      <c r="B56" s="53">
        <f aca="true" t="shared" si="14" ref="B56:B65">C56+G56+H56+I56+J56</f>
        <v>229</v>
      </c>
      <c r="C56" s="54">
        <f aca="true" t="shared" si="15" ref="C56:C65">SUM(D56:F56)</f>
        <v>229</v>
      </c>
      <c r="D56" s="54">
        <v>216</v>
      </c>
      <c r="E56" s="54">
        <v>6</v>
      </c>
      <c r="F56" s="55">
        <v>7</v>
      </c>
      <c r="G56" s="55">
        <v>0</v>
      </c>
      <c r="H56" s="55">
        <v>0</v>
      </c>
      <c r="I56" s="55">
        <v>0</v>
      </c>
      <c r="J56" s="54">
        <v>0</v>
      </c>
      <c r="K56" s="56">
        <v>3</v>
      </c>
    </row>
    <row r="57" spans="1:11" ht="14.25" customHeight="1">
      <c r="A57" s="30" t="s">
        <v>193</v>
      </c>
      <c r="B57" s="53">
        <f t="shared" si="14"/>
        <v>68</v>
      </c>
      <c r="C57" s="54">
        <f t="shared" si="15"/>
        <v>68</v>
      </c>
      <c r="D57" s="54">
        <v>68</v>
      </c>
      <c r="E57" s="54">
        <v>0</v>
      </c>
      <c r="F57" s="54">
        <v>0</v>
      </c>
      <c r="G57" s="55">
        <v>0</v>
      </c>
      <c r="H57" s="55">
        <v>0</v>
      </c>
      <c r="I57" s="54">
        <v>0</v>
      </c>
      <c r="J57" s="55">
        <v>0</v>
      </c>
      <c r="K57" s="56">
        <v>0</v>
      </c>
    </row>
    <row r="58" spans="1:11" ht="14.25" customHeight="1">
      <c r="A58" s="30" t="s">
        <v>194</v>
      </c>
      <c r="B58" s="53">
        <f t="shared" si="14"/>
        <v>29</v>
      </c>
      <c r="C58" s="54">
        <f t="shared" si="15"/>
        <v>29</v>
      </c>
      <c r="D58" s="54">
        <v>28</v>
      </c>
      <c r="E58" s="55">
        <v>1</v>
      </c>
      <c r="F58" s="54">
        <v>0</v>
      </c>
      <c r="G58" s="55">
        <v>0</v>
      </c>
      <c r="H58" s="55">
        <v>0</v>
      </c>
      <c r="I58" s="54">
        <v>0</v>
      </c>
      <c r="J58" s="55">
        <v>0</v>
      </c>
      <c r="K58" s="56">
        <v>1</v>
      </c>
    </row>
    <row r="59" spans="1:11" ht="14.25" customHeight="1">
      <c r="A59" s="30" t="s">
        <v>195</v>
      </c>
      <c r="B59" s="53">
        <f t="shared" si="14"/>
        <v>41</v>
      </c>
      <c r="C59" s="54">
        <f t="shared" si="15"/>
        <v>41</v>
      </c>
      <c r="D59" s="54">
        <v>41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6">
        <v>0</v>
      </c>
    </row>
    <row r="60" spans="1:11" ht="14.25" customHeight="1">
      <c r="A60" s="30" t="s">
        <v>196</v>
      </c>
      <c r="B60" s="53">
        <f t="shared" si="14"/>
        <v>27</v>
      </c>
      <c r="C60" s="54">
        <f t="shared" si="15"/>
        <v>26</v>
      </c>
      <c r="D60" s="54">
        <v>26</v>
      </c>
      <c r="E60" s="55">
        <v>0</v>
      </c>
      <c r="F60" s="55">
        <v>0</v>
      </c>
      <c r="G60" s="55">
        <v>0</v>
      </c>
      <c r="H60" s="55">
        <v>0</v>
      </c>
      <c r="I60" s="55">
        <v>1</v>
      </c>
      <c r="J60" s="55">
        <v>0</v>
      </c>
      <c r="K60" s="56">
        <v>0</v>
      </c>
    </row>
    <row r="61" spans="1:11" ht="14.25" customHeight="1">
      <c r="A61" s="30" t="s">
        <v>197</v>
      </c>
      <c r="B61" s="53">
        <f t="shared" si="14"/>
        <v>51</v>
      </c>
      <c r="C61" s="54">
        <f t="shared" si="15"/>
        <v>51</v>
      </c>
      <c r="D61" s="54">
        <v>51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6">
        <v>0</v>
      </c>
    </row>
    <row r="62" spans="1:11" ht="14.25" customHeight="1">
      <c r="A62" s="30" t="s">
        <v>198</v>
      </c>
      <c r="B62" s="53">
        <f t="shared" si="14"/>
        <v>57</v>
      </c>
      <c r="C62" s="54">
        <f t="shared" si="15"/>
        <v>55</v>
      </c>
      <c r="D62" s="54">
        <v>55</v>
      </c>
      <c r="E62" s="55">
        <v>0</v>
      </c>
      <c r="F62" s="55">
        <v>0</v>
      </c>
      <c r="G62" s="55">
        <v>0</v>
      </c>
      <c r="H62" s="55">
        <v>0</v>
      </c>
      <c r="I62" s="54">
        <v>0</v>
      </c>
      <c r="J62" s="55">
        <v>2</v>
      </c>
      <c r="K62" s="56">
        <v>0</v>
      </c>
    </row>
    <row r="63" spans="1:11" ht="14.25" customHeight="1">
      <c r="A63" s="30" t="s">
        <v>199</v>
      </c>
      <c r="B63" s="53">
        <f t="shared" si="14"/>
        <v>55</v>
      </c>
      <c r="C63" s="54">
        <f t="shared" si="15"/>
        <v>54</v>
      </c>
      <c r="D63" s="54">
        <v>53</v>
      </c>
      <c r="E63" s="55">
        <v>1</v>
      </c>
      <c r="F63" s="55">
        <v>0</v>
      </c>
      <c r="G63" s="55">
        <v>0</v>
      </c>
      <c r="H63" s="55">
        <v>0</v>
      </c>
      <c r="I63" s="55">
        <v>0</v>
      </c>
      <c r="J63" s="55">
        <v>1</v>
      </c>
      <c r="K63" s="56">
        <v>0</v>
      </c>
    </row>
    <row r="64" spans="1:11" ht="14.25" customHeight="1">
      <c r="A64" s="30" t="s">
        <v>200</v>
      </c>
      <c r="B64" s="53">
        <f t="shared" si="14"/>
        <v>32</v>
      </c>
      <c r="C64" s="54">
        <f t="shared" si="15"/>
        <v>32</v>
      </c>
      <c r="D64" s="54">
        <v>32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6">
        <v>0</v>
      </c>
    </row>
    <row r="65" spans="1:11" ht="14.25" customHeight="1">
      <c r="A65" s="30" t="s">
        <v>201</v>
      </c>
      <c r="B65" s="53">
        <f t="shared" si="14"/>
        <v>59</v>
      </c>
      <c r="C65" s="54">
        <f t="shared" si="15"/>
        <v>59</v>
      </c>
      <c r="D65" s="54">
        <v>59</v>
      </c>
      <c r="E65" s="54">
        <v>0</v>
      </c>
      <c r="F65" s="55">
        <v>0</v>
      </c>
      <c r="G65" s="55">
        <v>0</v>
      </c>
      <c r="H65" s="55">
        <v>0</v>
      </c>
      <c r="I65" s="54">
        <v>0</v>
      </c>
      <c r="J65" s="55">
        <v>0</v>
      </c>
      <c r="K65" s="56">
        <v>1</v>
      </c>
    </row>
    <row r="66" spans="2:11" ht="14.25" customHeight="1">
      <c r="B66" s="56"/>
      <c r="C66" s="55"/>
      <c r="D66" s="55"/>
      <c r="E66" s="55"/>
      <c r="F66" s="55"/>
      <c r="G66" s="55"/>
      <c r="H66" s="55"/>
      <c r="I66" s="55"/>
      <c r="J66" s="55"/>
      <c r="K66" s="56"/>
    </row>
    <row r="67" spans="1:11" ht="14.25" customHeight="1">
      <c r="A67" s="76" t="s">
        <v>272</v>
      </c>
      <c r="B67" s="53">
        <f aca="true" t="shared" si="16" ref="B67:K67">SUM(B68:B70)</f>
        <v>311</v>
      </c>
      <c r="C67" s="57">
        <f t="shared" si="16"/>
        <v>306</v>
      </c>
      <c r="D67" s="57">
        <f t="shared" si="16"/>
        <v>302</v>
      </c>
      <c r="E67" s="57">
        <f t="shared" si="16"/>
        <v>1</v>
      </c>
      <c r="F67" s="57">
        <f t="shared" si="16"/>
        <v>3</v>
      </c>
      <c r="G67" s="57">
        <f t="shared" si="16"/>
        <v>0</v>
      </c>
      <c r="H67" s="57">
        <f t="shared" si="16"/>
        <v>0</v>
      </c>
      <c r="I67" s="57">
        <f t="shared" si="16"/>
        <v>4</v>
      </c>
      <c r="J67" s="57">
        <f t="shared" si="16"/>
        <v>1</v>
      </c>
      <c r="K67" s="53">
        <f t="shared" si="16"/>
        <v>18</v>
      </c>
    </row>
    <row r="68" spans="1:11" ht="14.25" customHeight="1">
      <c r="A68" s="30" t="s">
        <v>202</v>
      </c>
      <c r="B68" s="53">
        <f>C68+G68+H68+I68+J68</f>
        <v>203</v>
      </c>
      <c r="C68" s="54">
        <f>SUM(D68:F68)</f>
        <v>201</v>
      </c>
      <c r="D68" s="54">
        <v>198</v>
      </c>
      <c r="E68" s="55">
        <v>0</v>
      </c>
      <c r="F68" s="55">
        <v>3</v>
      </c>
      <c r="G68" s="55">
        <v>0</v>
      </c>
      <c r="H68" s="55">
        <v>0</v>
      </c>
      <c r="I68" s="55">
        <v>1</v>
      </c>
      <c r="J68" s="55">
        <v>1</v>
      </c>
      <c r="K68" s="56">
        <v>7</v>
      </c>
    </row>
    <row r="69" spans="1:11" ht="14.25" customHeight="1">
      <c r="A69" s="30" t="s">
        <v>203</v>
      </c>
      <c r="B69" s="53">
        <f>C69+G69+H69+I69+J69</f>
        <v>48</v>
      </c>
      <c r="C69" s="54">
        <f>SUM(D69:F69)</f>
        <v>48</v>
      </c>
      <c r="D69" s="54">
        <v>47</v>
      </c>
      <c r="E69" s="55">
        <v>1</v>
      </c>
      <c r="F69" s="55">
        <v>0</v>
      </c>
      <c r="G69" s="55">
        <v>0</v>
      </c>
      <c r="H69" s="55">
        <v>0</v>
      </c>
      <c r="I69" s="54">
        <v>0</v>
      </c>
      <c r="J69" s="55">
        <v>0</v>
      </c>
      <c r="K69" s="56">
        <v>0</v>
      </c>
    </row>
    <row r="70" spans="1:11" ht="14.25" customHeight="1">
      <c r="A70" s="31" t="s">
        <v>204</v>
      </c>
      <c r="B70" s="58">
        <f>C70+G70+H70+I70+J70</f>
        <v>60</v>
      </c>
      <c r="C70" s="59">
        <f>SUM(D70:F70)</f>
        <v>57</v>
      </c>
      <c r="D70" s="60">
        <v>57</v>
      </c>
      <c r="E70" s="61">
        <v>0</v>
      </c>
      <c r="F70" s="61">
        <v>0</v>
      </c>
      <c r="G70" s="61">
        <v>0</v>
      </c>
      <c r="H70" s="61">
        <v>0</v>
      </c>
      <c r="I70" s="61">
        <v>3</v>
      </c>
      <c r="J70" s="61">
        <v>0</v>
      </c>
      <c r="K70" s="58">
        <v>11</v>
      </c>
    </row>
  </sheetData>
  <mergeCells count="7">
    <mergeCell ref="C2:F2"/>
    <mergeCell ref="A2:A4"/>
    <mergeCell ref="B2:B4"/>
    <mergeCell ref="C3:C4"/>
    <mergeCell ref="D3:D4"/>
    <mergeCell ref="E3:E4"/>
    <mergeCell ref="F3:F4"/>
  </mergeCells>
  <printOptions/>
  <pageMargins left="1.01" right="0.92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70"/>
  <sheetViews>
    <sheetView showGridLines="0" workbookViewId="0" topLeftCell="A1">
      <selection activeCell="A84" sqref="A84"/>
    </sheetView>
  </sheetViews>
  <sheetFormatPr defaultColWidth="9.00390625" defaultRowHeight="13.5"/>
  <cols>
    <col min="1" max="1" width="12.75390625" style="35" customWidth="1"/>
    <col min="2" max="4" width="7.125" style="35" customWidth="1"/>
    <col min="5" max="12" width="7.375" style="35" customWidth="1"/>
    <col min="13" max="13" width="7.125" style="35" customWidth="1"/>
    <col min="14" max="15" width="4.625" style="35" customWidth="1"/>
    <col min="16" max="18" width="3.375" style="35" customWidth="1"/>
    <col min="19" max="31" width="5.875" style="35" customWidth="1"/>
    <col min="32" max="32" width="8.375" style="35" customWidth="1"/>
    <col min="33" max="16384" width="11.00390625" style="35" customWidth="1"/>
  </cols>
  <sheetData>
    <row r="1" spans="1:12" ht="15.75" customHeight="1">
      <c r="A1" s="32" t="s">
        <v>205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 t="s">
        <v>29</v>
      </c>
    </row>
    <row r="2" spans="1:12" ht="15.75" customHeight="1">
      <c r="A2" s="100" t="s">
        <v>206</v>
      </c>
      <c r="B2" s="103" t="s">
        <v>207</v>
      </c>
      <c r="C2" s="104"/>
      <c r="D2" s="100"/>
      <c r="E2" s="103" t="s">
        <v>208</v>
      </c>
      <c r="F2" s="100"/>
      <c r="G2" s="103" t="s">
        <v>209</v>
      </c>
      <c r="H2" s="100"/>
      <c r="I2" s="103" t="s">
        <v>210</v>
      </c>
      <c r="J2" s="100"/>
      <c r="K2" s="103" t="s">
        <v>30</v>
      </c>
      <c r="L2" s="104"/>
    </row>
    <row r="3" spans="1:12" ht="15.75" customHeight="1">
      <c r="A3" s="101"/>
      <c r="B3" s="105"/>
      <c r="C3" s="106"/>
      <c r="D3" s="102"/>
      <c r="E3" s="105" t="s">
        <v>211</v>
      </c>
      <c r="F3" s="102"/>
      <c r="G3" s="105" t="s">
        <v>211</v>
      </c>
      <c r="H3" s="102"/>
      <c r="I3" s="105" t="s">
        <v>211</v>
      </c>
      <c r="J3" s="102"/>
      <c r="K3" s="105" t="s">
        <v>212</v>
      </c>
      <c r="L3" s="106"/>
    </row>
    <row r="4" spans="1:12" ht="15.75" customHeight="1">
      <c r="A4" s="102"/>
      <c r="B4" s="80" t="s">
        <v>213</v>
      </c>
      <c r="C4" s="80" t="s">
        <v>214</v>
      </c>
      <c r="D4" s="107" t="s">
        <v>215</v>
      </c>
      <c r="E4" s="80" t="s">
        <v>31</v>
      </c>
      <c r="F4" s="80" t="s">
        <v>32</v>
      </c>
      <c r="G4" s="80" t="s">
        <v>31</v>
      </c>
      <c r="H4" s="80" t="s">
        <v>32</v>
      </c>
      <c r="I4" s="80" t="s">
        <v>31</v>
      </c>
      <c r="J4" s="80" t="s">
        <v>32</v>
      </c>
      <c r="K4" s="80" t="s">
        <v>31</v>
      </c>
      <c r="L4" s="80" t="s">
        <v>32</v>
      </c>
    </row>
    <row r="5" spans="1:12" ht="15.75" customHeight="1">
      <c r="A5" s="36" t="s">
        <v>216</v>
      </c>
      <c r="B5" s="39">
        <f aca="true" t="shared" si="0" ref="B5:L5">B10+B21+B26+B30+B37+B42+B47+B55+B67</f>
        <v>130</v>
      </c>
      <c r="C5" s="40">
        <f t="shared" si="0"/>
        <v>106</v>
      </c>
      <c r="D5" s="40">
        <f t="shared" si="0"/>
        <v>24</v>
      </c>
      <c r="E5" s="39">
        <f t="shared" si="0"/>
        <v>15</v>
      </c>
      <c r="F5" s="40">
        <f t="shared" si="0"/>
        <v>2</v>
      </c>
      <c r="G5" s="40">
        <f t="shared" si="0"/>
        <v>43</v>
      </c>
      <c r="H5" s="40">
        <f t="shared" si="0"/>
        <v>10</v>
      </c>
      <c r="I5" s="40">
        <f t="shared" si="0"/>
        <v>42</v>
      </c>
      <c r="J5" s="40">
        <f t="shared" si="0"/>
        <v>10</v>
      </c>
      <c r="K5" s="40">
        <f t="shared" si="0"/>
        <v>6</v>
      </c>
      <c r="L5" s="40">
        <f t="shared" si="0"/>
        <v>2</v>
      </c>
    </row>
    <row r="6" spans="1:12" ht="15.75" customHeight="1">
      <c r="A6" s="36" t="s">
        <v>217</v>
      </c>
      <c r="B6" s="39">
        <f>SUM(E6:L6)</f>
        <v>0</v>
      </c>
      <c r="C6" s="41">
        <v>0</v>
      </c>
      <c r="D6" s="40">
        <v>0</v>
      </c>
      <c r="E6" s="42">
        <v>0</v>
      </c>
      <c r="F6" s="41">
        <v>0</v>
      </c>
      <c r="G6" s="41">
        <v>0</v>
      </c>
      <c r="H6" s="41">
        <v>0</v>
      </c>
      <c r="I6" s="40">
        <v>0</v>
      </c>
      <c r="J6" s="41">
        <v>0</v>
      </c>
      <c r="K6" s="41">
        <v>0</v>
      </c>
      <c r="L6" s="41">
        <v>0</v>
      </c>
    </row>
    <row r="7" spans="1:12" ht="15.75" customHeight="1">
      <c r="A7" s="36" t="s">
        <v>218</v>
      </c>
      <c r="B7" s="39">
        <f>SUM(E7:L7)</f>
        <v>130</v>
      </c>
      <c r="C7" s="40">
        <f aca="true" t="shared" si="1" ref="C7:L7">C5-C8</f>
        <v>106</v>
      </c>
      <c r="D7" s="40">
        <f t="shared" si="1"/>
        <v>24</v>
      </c>
      <c r="E7" s="39">
        <f t="shared" si="1"/>
        <v>15</v>
      </c>
      <c r="F7" s="40">
        <f t="shared" si="1"/>
        <v>2</v>
      </c>
      <c r="G7" s="40">
        <f t="shared" si="1"/>
        <v>43</v>
      </c>
      <c r="H7" s="40">
        <f t="shared" si="1"/>
        <v>10</v>
      </c>
      <c r="I7" s="40">
        <f t="shared" si="1"/>
        <v>42</v>
      </c>
      <c r="J7" s="40">
        <f t="shared" si="1"/>
        <v>10</v>
      </c>
      <c r="K7" s="40">
        <f t="shared" si="1"/>
        <v>6</v>
      </c>
      <c r="L7" s="40">
        <f t="shared" si="1"/>
        <v>2</v>
      </c>
    </row>
    <row r="8" spans="1:12" ht="15.75" customHeight="1">
      <c r="A8" s="36" t="s">
        <v>219</v>
      </c>
      <c r="B8" s="39">
        <f>SUM(E8:L8)</f>
        <v>0</v>
      </c>
      <c r="C8" s="41">
        <v>0</v>
      </c>
      <c r="D8" s="41">
        <v>0</v>
      </c>
      <c r="E8" s="42">
        <v>0</v>
      </c>
      <c r="F8" s="43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</row>
    <row r="9" spans="2:12" ht="13.5">
      <c r="B9" s="44"/>
      <c r="C9" s="43"/>
      <c r="D9" s="43"/>
      <c r="E9" s="44"/>
      <c r="F9" s="43"/>
      <c r="G9" s="43"/>
      <c r="H9" s="43"/>
      <c r="I9" s="43"/>
      <c r="J9" s="43"/>
      <c r="K9" s="43"/>
      <c r="L9" s="43"/>
    </row>
    <row r="10" spans="1:12" ht="13.5">
      <c r="A10" s="77" t="s">
        <v>273</v>
      </c>
      <c r="B10" s="39">
        <f aca="true" t="shared" si="2" ref="B10:L10">SUM(B11:B19)</f>
        <v>80</v>
      </c>
      <c r="C10" s="45">
        <f t="shared" si="2"/>
        <v>66</v>
      </c>
      <c r="D10" s="45">
        <f t="shared" si="2"/>
        <v>14</v>
      </c>
      <c r="E10" s="39">
        <f t="shared" si="2"/>
        <v>7</v>
      </c>
      <c r="F10" s="45">
        <f t="shared" si="2"/>
        <v>1</v>
      </c>
      <c r="G10" s="45">
        <f t="shared" si="2"/>
        <v>30</v>
      </c>
      <c r="H10" s="45">
        <f t="shared" si="2"/>
        <v>7</v>
      </c>
      <c r="I10" s="45">
        <f t="shared" si="2"/>
        <v>24</v>
      </c>
      <c r="J10" s="45">
        <f t="shared" si="2"/>
        <v>6</v>
      </c>
      <c r="K10" s="45">
        <f t="shared" si="2"/>
        <v>5</v>
      </c>
      <c r="L10" s="45">
        <f t="shared" si="2"/>
        <v>0</v>
      </c>
    </row>
    <row r="11" spans="1:12" ht="13.5">
      <c r="A11" s="37" t="s">
        <v>220</v>
      </c>
      <c r="B11" s="39">
        <f aca="true" t="shared" si="3" ref="B11:B19">SUM(E11:L11)</f>
        <v>25</v>
      </c>
      <c r="C11" s="40">
        <f aca="true" t="shared" si="4" ref="C11:C19">SUM(E11,G11,I11,K11)</f>
        <v>21</v>
      </c>
      <c r="D11" s="40">
        <f aca="true" t="shared" si="5" ref="D11:D19">SUM(F11,H11,J11,L11)</f>
        <v>4</v>
      </c>
      <c r="E11" s="42">
        <v>1</v>
      </c>
      <c r="F11" s="40">
        <v>0</v>
      </c>
      <c r="G11" s="40">
        <v>11</v>
      </c>
      <c r="H11" s="41">
        <v>2</v>
      </c>
      <c r="I11" s="40">
        <v>8</v>
      </c>
      <c r="J11" s="40">
        <v>2</v>
      </c>
      <c r="K11" s="41">
        <v>1</v>
      </c>
      <c r="L11" s="41">
        <v>0</v>
      </c>
    </row>
    <row r="12" spans="1:12" ht="13.5">
      <c r="A12" s="37" t="s">
        <v>221</v>
      </c>
      <c r="B12" s="39">
        <f t="shared" si="3"/>
        <v>18</v>
      </c>
      <c r="C12" s="40">
        <f t="shared" si="4"/>
        <v>17</v>
      </c>
      <c r="D12" s="40">
        <f t="shared" si="5"/>
        <v>1</v>
      </c>
      <c r="E12" s="42">
        <v>1</v>
      </c>
      <c r="F12" s="40">
        <v>0</v>
      </c>
      <c r="G12" s="40">
        <v>4</v>
      </c>
      <c r="H12" s="40">
        <v>0</v>
      </c>
      <c r="I12" s="40">
        <v>9</v>
      </c>
      <c r="J12" s="40">
        <v>1</v>
      </c>
      <c r="K12" s="41">
        <v>3</v>
      </c>
      <c r="L12" s="43">
        <v>0</v>
      </c>
    </row>
    <row r="13" spans="1:12" ht="13.5">
      <c r="A13" s="37" t="s">
        <v>222</v>
      </c>
      <c r="B13" s="39">
        <f t="shared" si="3"/>
        <v>8</v>
      </c>
      <c r="C13" s="40">
        <f t="shared" si="4"/>
        <v>7</v>
      </c>
      <c r="D13" s="40">
        <f t="shared" si="5"/>
        <v>1</v>
      </c>
      <c r="E13" s="42">
        <v>2</v>
      </c>
      <c r="F13" s="40">
        <v>0</v>
      </c>
      <c r="G13" s="40">
        <v>3</v>
      </c>
      <c r="H13" s="40">
        <v>1</v>
      </c>
      <c r="I13" s="40">
        <v>1</v>
      </c>
      <c r="J13" s="40">
        <v>0</v>
      </c>
      <c r="K13" s="41">
        <v>1</v>
      </c>
      <c r="L13" s="43">
        <v>0</v>
      </c>
    </row>
    <row r="14" spans="1:12" ht="13.5">
      <c r="A14" s="37" t="s">
        <v>223</v>
      </c>
      <c r="B14" s="39">
        <f t="shared" si="3"/>
        <v>3</v>
      </c>
      <c r="C14" s="40">
        <f t="shared" si="4"/>
        <v>2</v>
      </c>
      <c r="D14" s="40">
        <f t="shared" si="5"/>
        <v>1</v>
      </c>
      <c r="E14" s="42">
        <v>0</v>
      </c>
      <c r="F14" s="40">
        <v>1</v>
      </c>
      <c r="G14" s="40">
        <v>0</v>
      </c>
      <c r="H14" s="40">
        <v>0</v>
      </c>
      <c r="I14" s="40">
        <v>2</v>
      </c>
      <c r="J14" s="41">
        <v>0</v>
      </c>
      <c r="K14" s="41">
        <v>0</v>
      </c>
      <c r="L14" s="43">
        <v>0</v>
      </c>
    </row>
    <row r="15" spans="1:12" ht="13.5">
      <c r="A15" s="37" t="s">
        <v>224</v>
      </c>
      <c r="B15" s="39">
        <f t="shared" si="3"/>
        <v>5</v>
      </c>
      <c r="C15" s="40">
        <f t="shared" si="4"/>
        <v>2</v>
      </c>
      <c r="D15" s="40">
        <f t="shared" si="5"/>
        <v>3</v>
      </c>
      <c r="E15" s="42">
        <v>1</v>
      </c>
      <c r="F15" s="40">
        <v>0</v>
      </c>
      <c r="G15" s="40">
        <v>1</v>
      </c>
      <c r="H15" s="41">
        <v>2</v>
      </c>
      <c r="I15" s="40">
        <v>0</v>
      </c>
      <c r="J15" s="41">
        <v>1</v>
      </c>
      <c r="K15" s="40">
        <v>0</v>
      </c>
      <c r="L15" s="43">
        <v>0</v>
      </c>
    </row>
    <row r="16" spans="1:12" ht="13.5">
      <c r="A16" s="37" t="s">
        <v>225</v>
      </c>
      <c r="B16" s="39">
        <f t="shared" si="3"/>
        <v>13</v>
      </c>
      <c r="C16" s="40">
        <f t="shared" si="4"/>
        <v>11</v>
      </c>
      <c r="D16" s="40">
        <f t="shared" si="5"/>
        <v>2</v>
      </c>
      <c r="E16" s="42">
        <v>1</v>
      </c>
      <c r="F16" s="40">
        <v>0</v>
      </c>
      <c r="G16" s="40">
        <v>8</v>
      </c>
      <c r="H16" s="43">
        <v>1</v>
      </c>
      <c r="I16" s="40">
        <v>2</v>
      </c>
      <c r="J16" s="41">
        <v>1</v>
      </c>
      <c r="K16" s="40">
        <v>0</v>
      </c>
      <c r="L16" s="43">
        <v>0</v>
      </c>
    </row>
    <row r="17" spans="1:12" ht="13.5">
      <c r="A17" s="37" t="s">
        <v>226</v>
      </c>
      <c r="B17" s="39">
        <f t="shared" si="3"/>
        <v>4</v>
      </c>
      <c r="C17" s="40">
        <f t="shared" si="4"/>
        <v>3</v>
      </c>
      <c r="D17" s="40">
        <f t="shared" si="5"/>
        <v>1</v>
      </c>
      <c r="E17" s="42">
        <v>0</v>
      </c>
      <c r="F17" s="40">
        <v>0</v>
      </c>
      <c r="G17" s="40">
        <v>2</v>
      </c>
      <c r="H17" s="40">
        <v>1</v>
      </c>
      <c r="I17" s="40">
        <v>1</v>
      </c>
      <c r="J17" s="40">
        <v>0</v>
      </c>
      <c r="K17" s="40">
        <v>0</v>
      </c>
      <c r="L17" s="43">
        <v>0</v>
      </c>
    </row>
    <row r="18" spans="1:12" ht="13.5">
      <c r="A18" s="37" t="s">
        <v>227</v>
      </c>
      <c r="B18" s="39">
        <f t="shared" si="3"/>
        <v>1</v>
      </c>
      <c r="C18" s="40">
        <f t="shared" si="4"/>
        <v>1</v>
      </c>
      <c r="D18" s="40">
        <f t="shared" si="5"/>
        <v>0</v>
      </c>
      <c r="E18" s="42">
        <v>0</v>
      </c>
      <c r="F18" s="41">
        <v>0</v>
      </c>
      <c r="G18" s="40">
        <v>0</v>
      </c>
      <c r="H18" s="43">
        <v>0</v>
      </c>
      <c r="I18" s="43">
        <v>1</v>
      </c>
      <c r="J18" s="40">
        <v>0</v>
      </c>
      <c r="K18" s="40">
        <v>0</v>
      </c>
      <c r="L18" s="43">
        <v>0</v>
      </c>
    </row>
    <row r="19" spans="1:12" ht="13.5">
      <c r="A19" s="37" t="s">
        <v>228</v>
      </c>
      <c r="B19" s="39">
        <f t="shared" si="3"/>
        <v>3</v>
      </c>
      <c r="C19" s="40">
        <f t="shared" si="4"/>
        <v>2</v>
      </c>
      <c r="D19" s="40">
        <f t="shared" si="5"/>
        <v>1</v>
      </c>
      <c r="E19" s="42">
        <v>1</v>
      </c>
      <c r="F19" s="41">
        <v>0</v>
      </c>
      <c r="G19" s="40">
        <v>1</v>
      </c>
      <c r="H19" s="43">
        <v>0</v>
      </c>
      <c r="I19" s="40">
        <v>0</v>
      </c>
      <c r="J19" s="41">
        <v>1</v>
      </c>
      <c r="K19" s="41">
        <v>0</v>
      </c>
      <c r="L19" s="43">
        <v>0</v>
      </c>
    </row>
    <row r="20" spans="2:12" ht="13.5">
      <c r="B20" s="44"/>
      <c r="C20" s="43"/>
      <c r="D20" s="43"/>
      <c r="E20" s="44"/>
      <c r="F20" s="43"/>
      <c r="G20" s="43"/>
      <c r="H20" s="43"/>
      <c r="I20" s="43"/>
      <c r="J20" s="43"/>
      <c r="K20" s="43"/>
      <c r="L20" s="43"/>
    </row>
    <row r="21" spans="1:12" ht="13.5">
      <c r="A21" s="77" t="s">
        <v>274</v>
      </c>
      <c r="B21" s="39">
        <f aca="true" t="shared" si="6" ref="B21:L21">SUM(B22:B24)</f>
        <v>6</v>
      </c>
      <c r="C21" s="45">
        <f t="shared" si="6"/>
        <v>6</v>
      </c>
      <c r="D21" s="45">
        <f t="shared" si="6"/>
        <v>0</v>
      </c>
      <c r="E21" s="39">
        <f t="shared" si="6"/>
        <v>2</v>
      </c>
      <c r="F21" s="45">
        <f t="shared" si="6"/>
        <v>0</v>
      </c>
      <c r="G21" s="45">
        <f t="shared" si="6"/>
        <v>2</v>
      </c>
      <c r="H21" s="45">
        <f t="shared" si="6"/>
        <v>0</v>
      </c>
      <c r="I21" s="45">
        <f t="shared" si="6"/>
        <v>1</v>
      </c>
      <c r="J21" s="45">
        <f t="shared" si="6"/>
        <v>0</v>
      </c>
      <c r="K21" s="45">
        <f t="shared" si="6"/>
        <v>1</v>
      </c>
      <c r="L21" s="45">
        <f t="shared" si="6"/>
        <v>0</v>
      </c>
    </row>
    <row r="22" spans="1:12" ht="13.5">
      <c r="A22" s="37" t="s">
        <v>229</v>
      </c>
      <c r="B22" s="39">
        <f>SUM(E22:L22)</f>
        <v>2</v>
      </c>
      <c r="C22" s="40">
        <f aca="true" t="shared" si="7" ref="C22:D24">SUM(E22,G22,I22,K22)</f>
        <v>2</v>
      </c>
      <c r="D22" s="40">
        <f t="shared" si="7"/>
        <v>0</v>
      </c>
      <c r="E22" s="39">
        <v>0</v>
      </c>
      <c r="F22" s="41">
        <v>0</v>
      </c>
      <c r="G22" s="43">
        <v>0</v>
      </c>
      <c r="H22" s="43">
        <v>0</v>
      </c>
      <c r="I22" s="40">
        <v>1</v>
      </c>
      <c r="J22" s="40">
        <v>0</v>
      </c>
      <c r="K22" s="41">
        <v>1</v>
      </c>
      <c r="L22" s="41">
        <v>0</v>
      </c>
    </row>
    <row r="23" spans="1:12" ht="13.5">
      <c r="A23" s="37" t="s">
        <v>230</v>
      </c>
      <c r="B23" s="39">
        <f>SUM(E23:L23)</f>
        <v>3</v>
      </c>
      <c r="C23" s="40">
        <f t="shared" si="7"/>
        <v>3</v>
      </c>
      <c r="D23" s="40">
        <f t="shared" si="7"/>
        <v>0</v>
      </c>
      <c r="E23" s="42">
        <v>2</v>
      </c>
      <c r="F23" s="41">
        <v>0</v>
      </c>
      <c r="G23" s="40">
        <v>1</v>
      </c>
      <c r="H23" s="40">
        <v>0</v>
      </c>
      <c r="I23" s="40">
        <v>0</v>
      </c>
      <c r="J23" s="40">
        <v>0</v>
      </c>
      <c r="K23" s="41">
        <v>0</v>
      </c>
      <c r="L23" s="41">
        <v>0</v>
      </c>
    </row>
    <row r="24" spans="1:12" ht="13.5">
      <c r="A24" s="37" t="s">
        <v>231</v>
      </c>
      <c r="B24" s="39">
        <f>SUM(E24:L24)</f>
        <v>1</v>
      </c>
      <c r="C24" s="40">
        <f t="shared" si="7"/>
        <v>1</v>
      </c>
      <c r="D24" s="40">
        <f t="shared" si="7"/>
        <v>0</v>
      </c>
      <c r="E24" s="42">
        <v>0</v>
      </c>
      <c r="F24" s="41">
        <v>0</v>
      </c>
      <c r="G24" s="40">
        <v>1</v>
      </c>
      <c r="H24" s="43">
        <v>0</v>
      </c>
      <c r="I24" s="40">
        <v>0</v>
      </c>
      <c r="J24" s="40">
        <v>0</v>
      </c>
      <c r="K24" s="41">
        <v>0</v>
      </c>
      <c r="L24" s="43">
        <v>0</v>
      </c>
    </row>
    <row r="25" spans="2:12" ht="13.5">
      <c r="B25" s="44"/>
      <c r="C25" s="43"/>
      <c r="D25" s="43"/>
      <c r="E25" s="44"/>
      <c r="F25" s="43"/>
      <c r="G25" s="43"/>
      <c r="H25" s="43"/>
      <c r="I25" s="43"/>
      <c r="J25" s="43"/>
      <c r="K25" s="43"/>
      <c r="L25" s="43"/>
    </row>
    <row r="26" spans="1:12" ht="13.5">
      <c r="A26" s="77" t="s">
        <v>275</v>
      </c>
      <c r="B26" s="39">
        <f aca="true" t="shared" si="8" ref="B26:L26">SUM(B27:B28)</f>
        <v>2</v>
      </c>
      <c r="C26" s="45">
        <f t="shared" si="8"/>
        <v>2</v>
      </c>
      <c r="D26" s="45">
        <f t="shared" si="8"/>
        <v>0</v>
      </c>
      <c r="E26" s="39">
        <f t="shared" si="8"/>
        <v>0</v>
      </c>
      <c r="F26" s="45">
        <f t="shared" si="8"/>
        <v>0</v>
      </c>
      <c r="G26" s="45">
        <f t="shared" si="8"/>
        <v>0</v>
      </c>
      <c r="H26" s="45">
        <f t="shared" si="8"/>
        <v>0</v>
      </c>
      <c r="I26" s="45">
        <f t="shared" si="8"/>
        <v>2</v>
      </c>
      <c r="J26" s="45">
        <f t="shared" si="8"/>
        <v>0</v>
      </c>
      <c r="K26" s="45">
        <f t="shared" si="8"/>
        <v>0</v>
      </c>
      <c r="L26" s="45">
        <f t="shared" si="8"/>
        <v>0</v>
      </c>
    </row>
    <row r="27" spans="1:12" ht="13.5">
      <c r="A27" s="37" t="s">
        <v>232</v>
      </c>
      <c r="B27" s="39">
        <f>SUM(E27:L27)</f>
        <v>1</v>
      </c>
      <c r="C27" s="40">
        <f>SUM(E27,G27,I27,K27)</f>
        <v>1</v>
      </c>
      <c r="D27" s="40">
        <f>SUM(F27,H27,J27,L27)</f>
        <v>0</v>
      </c>
      <c r="E27" s="42">
        <v>0</v>
      </c>
      <c r="F27" s="41">
        <v>0</v>
      </c>
      <c r="G27" s="43">
        <v>0</v>
      </c>
      <c r="H27" s="43">
        <v>0</v>
      </c>
      <c r="I27" s="40">
        <v>1</v>
      </c>
      <c r="J27" s="41">
        <v>0</v>
      </c>
      <c r="K27" s="41">
        <v>0</v>
      </c>
      <c r="L27" s="41">
        <v>0</v>
      </c>
    </row>
    <row r="28" spans="1:12" ht="13.5">
      <c r="A28" s="37" t="s">
        <v>233</v>
      </c>
      <c r="B28" s="39">
        <f>SUM(E28:L28)</f>
        <v>1</v>
      </c>
      <c r="C28" s="40">
        <f>SUM(E28,G28,I28,K28)</f>
        <v>1</v>
      </c>
      <c r="D28" s="40">
        <f>SUM(F28,H28,J28,L28)</f>
        <v>0</v>
      </c>
      <c r="E28" s="44">
        <v>0</v>
      </c>
      <c r="F28" s="41">
        <v>0</v>
      </c>
      <c r="G28" s="43">
        <v>0</v>
      </c>
      <c r="H28" s="40">
        <v>0</v>
      </c>
      <c r="I28" s="40">
        <v>1</v>
      </c>
      <c r="J28" s="43">
        <v>0</v>
      </c>
      <c r="K28" s="41">
        <v>0</v>
      </c>
      <c r="L28" s="43">
        <v>0</v>
      </c>
    </row>
    <row r="29" spans="2:12" ht="13.5">
      <c r="B29" s="44"/>
      <c r="C29" s="43"/>
      <c r="D29" s="43"/>
      <c r="E29" s="44"/>
      <c r="F29" s="43"/>
      <c r="G29" s="43"/>
      <c r="H29" s="43"/>
      <c r="I29" s="43"/>
      <c r="J29" s="43"/>
      <c r="K29" s="43"/>
      <c r="L29" s="43"/>
    </row>
    <row r="30" spans="1:12" ht="13.5">
      <c r="A30" s="77" t="s">
        <v>276</v>
      </c>
      <c r="B30" s="39">
        <f aca="true" t="shared" si="9" ref="B30:L30">SUM(B31:B35)</f>
        <v>6</v>
      </c>
      <c r="C30" s="45">
        <f t="shared" si="9"/>
        <v>4</v>
      </c>
      <c r="D30" s="45">
        <f t="shared" si="9"/>
        <v>2</v>
      </c>
      <c r="E30" s="39">
        <f t="shared" si="9"/>
        <v>2</v>
      </c>
      <c r="F30" s="45">
        <f t="shared" si="9"/>
        <v>0</v>
      </c>
      <c r="G30" s="45">
        <f t="shared" si="9"/>
        <v>1</v>
      </c>
      <c r="H30" s="45">
        <f t="shared" si="9"/>
        <v>0</v>
      </c>
      <c r="I30" s="45">
        <f t="shared" si="9"/>
        <v>1</v>
      </c>
      <c r="J30" s="45">
        <f t="shared" si="9"/>
        <v>0</v>
      </c>
      <c r="K30" s="45">
        <f t="shared" si="9"/>
        <v>0</v>
      </c>
      <c r="L30" s="45">
        <f t="shared" si="9"/>
        <v>2</v>
      </c>
    </row>
    <row r="31" spans="1:12" ht="13.5">
      <c r="A31" s="37" t="s">
        <v>234</v>
      </c>
      <c r="B31" s="39">
        <f>SUM(E31:L31)</f>
        <v>2</v>
      </c>
      <c r="C31" s="40">
        <f aca="true" t="shared" si="10" ref="C31:D35">SUM(E31,G31,I31,K31)</f>
        <v>0</v>
      </c>
      <c r="D31" s="40">
        <f t="shared" si="10"/>
        <v>2</v>
      </c>
      <c r="E31" s="44">
        <v>0</v>
      </c>
      <c r="F31" s="41">
        <v>0</v>
      </c>
      <c r="G31" s="40">
        <v>0</v>
      </c>
      <c r="H31" s="41">
        <v>0</v>
      </c>
      <c r="I31" s="43">
        <v>0</v>
      </c>
      <c r="J31" s="43">
        <v>0</v>
      </c>
      <c r="K31" s="43">
        <v>0</v>
      </c>
      <c r="L31" s="43">
        <v>2</v>
      </c>
    </row>
    <row r="32" spans="1:12" ht="13.5">
      <c r="A32" s="37" t="s">
        <v>235</v>
      </c>
      <c r="B32" s="39">
        <f>SUM(E32:L32)</f>
        <v>0</v>
      </c>
      <c r="C32" s="40">
        <f t="shared" si="10"/>
        <v>0</v>
      </c>
      <c r="D32" s="40">
        <f t="shared" si="10"/>
        <v>0</v>
      </c>
      <c r="E32" s="42">
        <v>0</v>
      </c>
      <c r="F32" s="41">
        <v>0</v>
      </c>
      <c r="G32" s="43">
        <v>0</v>
      </c>
      <c r="H32" s="41">
        <v>0</v>
      </c>
      <c r="I32" s="43">
        <v>0</v>
      </c>
      <c r="J32" s="40">
        <v>0</v>
      </c>
      <c r="K32" s="41">
        <v>0</v>
      </c>
      <c r="L32" s="43">
        <v>0</v>
      </c>
    </row>
    <row r="33" spans="1:12" ht="13.5">
      <c r="A33" s="37" t="s">
        <v>236</v>
      </c>
      <c r="B33" s="39">
        <f>SUM(E33:L33)</f>
        <v>3</v>
      </c>
      <c r="C33" s="40">
        <f t="shared" si="10"/>
        <v>3</v>
      </c>
      <c r="D33" s="40">
        <f t="shared" si="10"/>
        <v>0</v>
      </c>
      <c r="E33" s="42">
        <v>2</v>
      </c>
      <c r="F33" s="41">
        <v>0</v>
      </c>
      <c r="G33" s="43">
        <v>1</v>
      </c>
      <c r="H33" s="41">
        <v>0</v>
      </c>
      <c r="I33" s="43">
        <v>0</v>
      </c>
      <c r="J33" s="40">
        <v>0</v>
      </c>
      <c r="K33" s="41">
        <v>0</v>
      </c>
      <c r="L33" s="43">
        <v>0</v>
      </c>
    </row>
    <row r="34" spans="1:12" ht="13.5">
      <c r="A34" s="37" t="s">
        <v>237</v>
      </c>
      <c r="B34" s="39">
        <f>SUM(E34:L34)</f>
        <v>0</v>
      </c>
      <c r="C34" s="40">
        <f t="shared" si="10"/>
        <v>0</v>
      </c>
      <c r="D34" s="40">
        <f t="shared" si="10"/>
        <v>0</v>
      </c>
      <c r="E34" s="42">
        <v>0</v>
      </c>
      <c r="F34" s="41">
        <v>0</v>
      </c>
      <c r="G34" s="43">
        <v>0</v>
      </c>
      <c r="H34" s="41">
        <v>0</v>
      </c>
      <c r="I34" s="43">
        <v>0</v>
      </c>
      <c r="J34" s="41">
        <v>0</v>
      </c>
      <c r="K34" s="41">
        <v>0</v>
      </c>
      <c r="L34" s="43">
        <v>0</v>
      </c>
    </row>
    <row r="35" spans="1:12" ht="13.5">
      <c r="A35" s="37" t="s">
        <v>238</v>
      </c>
      <c r="B35" s="39">
        <f>SUM(E35:L35)</f>
        <v>1</v>
      </c>
      <c r="C35" s="40">
        <f t="shared" si="10"/>
        <v>1</v>
      </c>
      <c r="D35" s="40">
        <f t="shared" si="10"/>
        <v>0</v>
      </c>
      <c r="E35" s="44">
        <v>0</v>
      </c>
      <c r="F35" s="41">
        <v>0</v>
      </c>
      <c r="G35" s="43">
        <v>0</v>
      </c>
      <c r="H35" s="41">
        <v>0</v>
      </c>
      <c r="I35" s="43">
        <v>1</v>
      </c>
      <c r="J35" s="43">
        <v>0</v>
      </c>
      <c r="K35" s="40">
        <v>0</v>
      </c>
      <c r="L35" s="43">
        <v>0</v>
      </c>
    </row>
    <row r="36" spans="2:12" ht="13.5">
      <c r="B36" s="44"/>
      <c r="C36" s="43"/>
      <c r="D36" s="43"/>
      <c r="E36" s="44"/>
      <c r="F36" s="43"/>
      <c r="G36" s="43"/>
      <c r="H36" s="43"/>
      <c r="I36" s="43"/>
      <c r="J36" s="43"/>
      <c r="K36" s="43"/>
      <c r="L36" s="43"/>
    </row>
    <row r="37" spans="1:12" ht="13.5">
      <c r="A37" s="77" t="s">
        <v>277</v>
      </c>
      <c r="B37" s="39">
        <f aca="true" t="shared" si="11" ref="B37:L37">SUM(B38:B40)</f>
        <v>6</v>
      </c>
      <c r="C37" s="45">
        <f t="shared" si="11"/>
        <v>5</v>
      </c>
      <c r="D37" s="45">
        <f t="shared" si="11"/>
        <v>1</v>
      </c>
      <c r="E37" s="39">
        <f t="shared" si="11"/>
        <v>0</v>
      </c>
      <c r="F37" s="45">
        <f t="shared" si="11"/>
        <v>0</v>
      </c>
      <c r="G37" s="45">
        <f t="shared" si="11"/>
        <v>1</v>
      </c>
      <c r="H37" s="45">
        <f t="shared" si="11"/>
        <v>1</v>
      </c>
      <c r="I37" s="45">
        <f t="shared" si="11"/>
        <v>4</v>
      </c>
      <c r="J37" s="45">
        <f t="shared" si="11"/>
        <v>0</v>
      </c>
      <c r="K37" s="45">
        <f t="shared" si="11"/>
        <v>0</v>
      </c>
      <c r="L37" s="45">
        <f t="shared" si="11"/>
        <v>0</v>
      </c>
    </row>
    <row r="38" spans="1:12" ht="13.5">
      <c r="A38" s="37" t="s">
        <v>239</v>
      </c>
      <c r="B38" s="39">
        <f>SUM(E38:L38)</f>
        <v>5</v>
      </c>
      <c r="C38" s="40">
        <f aca="true" t="shared" si="12" ref="C38:D40">SUM(E38,G38,I38,K38)</f>
        <v>4</v>
      </c>
      <c r="D38" s="40">
        <f t="shared" si="12"/>
        <v>1</v>
      </c>
      <c r="E38" s="44">
        <v>0</v>
      </c>
      <c r="F38" s="41">
        <v>0</v>
      </c>
      <c r="G38" s="43">
        <v>1</v>
      </c>
      <c r="H38" s="40">
        <v>1</v>
      </c>
      <c r="I38" s="43">
        <v>3</v>
      </c>
      <c r="J38" s="40">
        <v>0</v>
      </c>
      <c r="K38" s="40">
        <v>0</v>
      </c>
      <c r="L38" s="41">
        <v>0</v>
      </c>
    </row>
    <row r="39" spans="1:12" ht="13.5">
      <c r="A39" s="37" t="s">
        <v>240</v>
      </c>
      <c r="B39" s="39">
        <f>SUM(E39:L39)</f>
        <v>1</v>
      </c>
      <c r="C39" s="40">
        <f t="shared" si="12"/>
        <v>1</v>
      </c>
      <c r="D39" s="40">
        <f t="shared" si="12"/>
        <v>0</v>
      </c>
      <c r="E39" s="42">
        <v>0</v>
      </c>
      <c r="F39" s="41">
        <v>0</v>
      </c>
      <c r="G39" s="40">
        <v>0</v>
      </c>
      <c r="H39" s="40">
        <v>0</v>
      </c>
      <c r="I39" s="43">
        <v>1</v>
      </c>
      <c r="J39" s="40">
        <v>0</v>
      </c>
      <c r="K39" s="41">
        <v>0</v>
      </c>
      <c r="L39" s="41">
        <v>0</v>
      </c>
    </row>
    <row r="40" spans="1:12" ht="13.5">
      <c r="A40" s="37" t="s">
        <v>241</v>
      </c>
      <c r="B40" s="39">
        <f>SUM(E40:L40)</f>
        <v>0</v>
      </c>
      <c r="C40" s="40">
        <f t="shared" si="12"/>
        <v>0</v>
      </c>
      <c r="D40" s="40">
        <f t="shared" si="12"/>
        <v>0</v>
      </c>
      <c r="E40" s="42">
        <v>0</v>
      </c>
      <c r="F40" s="41">
        <v>0</v>
      </c>
      <c r="G40" s="43">
        <v>0</v>
      </c>
      <c r="H40" s="43">
        <v>0</v>
      </c>
      <c r="I40" s="41">
        <v>0</v>
      </c>
      <c r="J40" s="41">
        <v>0</v>
      </c>
      <c r="K40" s="41">
        <v>0</v>
      </c>
      <c r="L40" s="41">
        <v>0</v>
      </c>
    </row>
    <row r="41" spans="2:12" ht="13.5">
      <c r="B41" s="44"/>
      <c r="C41" s="43"/>
      <c r="D41" s="43"/>
      <c r="E41" s="44"/>
      <c r="F41" s="43"/>
      <c r="G41" s="43"/>
      <c r="H41" s="43"/>
      <c r="I41" s="43"/>
      <c r="J41" s="43"/>
      <c r="K41" s="43"/>
      <c r="L41" s="43"/>
    </row>
    <row r="42" spans="1:12" ht="13.5">
      <c r="A42" s="77" t="s">
        <v>278</v>
      </c>
      <c r="B42" s="39">
        <f aca="true" t="shared" si="13" ref="B42:L42">SUM(B43:B45)</f>
        <v>4</v>
      </c>
      <c r="C42" s="45">
        <f t="shared" si="13"/>
        <v>3</v>
      </c>
      <c r="D42" s="45">
        <f t="shared" si="13"/>
        <v>1</v>
      </c>
      <c r="E42" s="39">
        <f t="shared" si="13"/>
        <v>0</v>
      </c>
      <c r="F42" s="45">
        <f t="shared" si="13"/>
        <v>0</v>
      </c>
      <c r="G42" s="45">
        <f t="shared" si="13"/>
        <v>2</v>
      </c>
      <c r="H42" s="45">
        <f t="shared" si="13"/>
        <v>0</v>
      </c>
      <c r="I42" s="45">
        <f t="shared" si="13"/>
        <v>1</v>
      </c>
      <c r="J42" s="45">
        <f t="shared" si="13"/>
        <v>1</v>
      </c>
      <c r="K42" s="45">
        <f t="shared" si="13"/>
        <v>0</v>
      </c>
      <c r="L42" s="45">
        <f t="shared" si="13"/>
        <v>0</v>
      </c>
    </row>
    <row r="43" spans="1:12" ht="13.5">
      <c r="A43" s="37" t="s">
        <v>242</v>
      </c>
      <c r="B43" s="39">
        <f>SUM(E43:L43)</f>
        <v>3</v>
      </c>
      <c r="C43" s="40">
        <f aca="true" t="shared" si="14" ref="C43:D45">SUM(E43,G43,I43,K43)</f>
        <v>2</v>
      </c>
      <c r="D43" s="40">
        <f t="shared" si="14"/>
        <v>1</v>
      </c>
      <c r="E43" s="44">
        <v>0</v>
      </c>
      <c r="F43" s="40">
        <v>0</v>
      </c>
      <c r="G43" s="40">
        <v>2</v>
      </c>
      <c r="H43" s="43">
        <v>0</v>
      </c>
      <c r="I43" s="43">
        <v>0</v>
      </c>
      <c r="J43" s="43">
        <v>1</v>
      </c>
      <c r="K43" s="41">
        <v>0</v>
      </c>
      <c r="L43" s="40">
        <v>0</v>
      </c>
    </row>
    <row r="44" spans="1:12" ht="13.5">
      <c r="A44" s="37" t="s">
        <v>243</v>
      </c>
      <c r="B44" s="39">
        <f>SUM(E44:L44)</f>
        <v>1</v>
      </c>
      <c r="C44" s="40">
        <f t="shared" si="14"/>
        <v>1</v>
      </c>
      <c r="D44" s="40">
        <f t="shared" si="14"/>
        <v>0</v>
      </c>
      <c r="E44" s="42">
        <v>0</v>
      </c>
      <c r="F44" s="41">
        <v>0</v>
      </c>
      <c r="G44" s="40">
        <v>0</v>
      </c>
      <c r="H44" s="43">
        <v>0</v>
      </c>
      <c r="I44" s="43">
        <v>1</v>
      </c>
      <c r="J44" s="43">
        <v>0</v>
      </c>
      <c r="K44" s="40">
        <v>0</v>
      </c>
      <c r="L44" s="40">
        <v>0</v>
      </c>
    </row>
    <row r="45" spans="1:12" ht="13.5">
      <c r="A45" s="37" t="s">
        <v>244</v>
      </c>
      <c r="B45" s="39">
        <f>SUM(E45:L45)</f>
        <v>0</v>
      </c>
      <c r="C45" s="40">
        <f t="shared" si="14"/>
        <v>0</v>
      </c>
      <c r="D45" s="40">
        <f t="shared" si="14"/>
        <v>0</v>
      </c>
      <c r="E45" s="42">
        <v>0</v>
      </c>
      <c r="F45" s="41">
        <v>0</v>
      </c>
      <c r="G45" s="40">
        <v>0</v>
      </c>
      <c r="H45" s="40">
        <v>0</v>
      </c>
      <c r="I45" s="43">
        <v>0</v>
      </c>
      <c r="J45" s="41">
        <v>0</v>
      </c>
      <c r="K45" s="41">
        <v>0</v>
      </c>
      <c r="L45" s="43">
        <v>0</v>
      </c>
    </row>
    <row r="46" spans="2:12" ht="13.5">
      <c r="B46" s="44"/>
      <c r="C46" s="43"/>
      <c r="D46" s="43"/>
      <c r="E46" s="44"/>
      <c r="F46" s="43"/>
      <c r="G46" s="43"/>
      <c r="H46" s="43"/>
      <c r="I46" s="43"/>
      <c r="J46" s="43"/>
      <c r="K46" s="43"/>
      <c r="L46" s="43"/>
    </row>
    <row r="47" spans="1:12" ht="13.5">
      <c r="A47" s="77" t="s">
        <v>280</v>
      </c>
      <c r="B47" s="39">
        <f aca="true" t="shared" si="15" ref="B47:L47">SUM(B48:B53)</f>
        <v>21</v>
      </c>
      <c r="C47" s="45">
        <f t="shared" si="15"/>
        <v>16</v>
      </c>
      <c r="D47" s="45">
        <f t="shared" si="15"/>
        <v>5</v>
      </c>
      <c r="E47" s="39">
        <f t="shared" si="15"/>
        <v>3</v>
      </c>
      <c r="F47" s="45">
        <f t="shared" si="15"/>
        <v>0</v>
      </c>
      <c r="G47" s="45">
        <f t="shared" si="15"/>
        <v>5</v>
      </c>
      <c r="H47" s="45">
        <f t="shared" si="15"/>
        <v>2</v>
      </c>
      <c r="I47" s="45">
        <f t="shared" si="15"/>
        <v>8</v>
      </c>
      <c r="J47" s="45">
        <f t="shared" si="15"/>
        <v>3</v>
      </c>
      <c r="K47" s="45">
        <f t="shared" si="15"/>
        <v>0</v>
      </c>
      <c r="L47" s="45">
        <f t="shared" si="15"/>
        <v>0</v>
      </c>
    </row>
    <row r="48" spans="1:12" ht="13.5">
      <c r="A48" s="37" t="s">
        <v>245</v>
      </c>
      <c r="B48" s="39">
        <f aca="true" t="shared" si="16" ref="B48:B53">SUM(E48:L48)</f>
        <v>4</v>
      </c>
      <c r="C48" s="40">
        <f aca="true" t="shared" si="17" ref="C48:D53">SUM(E48,G48,I48,K48)</f>
        <v>2</v>
      </c>
      <c r="D48" s="40">
        <f t="shared" si="17"/>
        <v>2</v>
      </c>
      <c r="E48" s="42">
        <v>1</v>
      </c>
      <c r="F48" s="41">
        <v>0</v>
      </c>
      <c r="G48" s="43">
        <v>1</v>
      </c>
      <c r="H48" s="43">
        <v>1</v>
      </c>
      <c r="I48" s="43">
        <v>0</v>
      </c>
      <c r="J48" s="40">
        <v>1</v>
      </c>
      <c r="K48" s="43">
        <v>0</v>
      </c>
      <c r="L48" s="41">
        <v>0</v>
      </c>
    </row>
    <row r="49" spans="1:12" ht="13.5">
      <c r="A49" s="37" t="s">
        <v>246</v>
      </c>
      <c r="B49" s="39">
        <f t="shared" si="16"/>
        <v>4</v>
      </c>
      <c r="C49" s="40">
        <f t="shared" si="17"/>
        <v>4</v>
      </c>
      <c r="D49" s="40">
        <f t="shared" si="17"/>
        <v>0</v>
      </c>
      <c r="E49" s="42">
        <v>1</v>
      </c>
      <c r="F49" s="41">
        <v>0</v>
      </c>
      <c r="G49" s="43">
        <v>3</v>
      </c>
      <c r="H49" s="43">
        <v>0</v>
      </c>
      <c r="I49" s="40">
        <v>0</v>
      </c>
      <c r="J49" s="43">
        <v>0</v>
      </c>
      <c r="K49" s="41">
        <v>0</v>
      </c>
      <c r="L49" s="41">
        <v>0</v>
      </c>
    </row>
    <row r="50" spans="1:12" ht="13.5">
      <c r="A50" s="37" t="s">
        <v>247</v>
      </c>
      <c r="B50" s="39">
        <f t="shared" si="16"/>
        <v>0</v>
      </c>
      <c r="C50" s="40">
        <f t="shared" si="17"/>
        <v>0</v>
      </c>
      <c r="D50" s="40">
        <f t="shared" si="17"/>
        <v>0</v>
      </c>
      <c r="E50" s="42">
        <v>0</v>
      </c>
      <c r="F50" s="41">
        <v>0</v>
      </c>
      <c r="G50" s="43">
        <v>0</v>
      </c>
      <c r="H50" s="43">
        <v>0</v>
      </c>
      <c r="I50" s="41">
        <v>0</v>
      </c>
      <c r="J50" s="41">
        <v>0</v>
      </c>
      <c r="K50" s="41">
        <v>0</v>
      </c>
      <c r="L50" s="41">
        <v>0</v>
      </c>
    </row>
    <row r="51" spans="1:12" ht="13.5">
      <c r="A51" s="37" t="s">
        <v>248</v>
      </c>
      <c r="B51" s="39">
        <f t="shared" si="16"/>
        <v>1</v>
      </c>
      <c r="C51" s="40">
        <f t="shared" si="17"/>
        <v>1</v>
      </c>
      <c r="D51" s="40">
        <f t="shared" si="17"/>
        <v>0</v>
      </c>
      <c r="E51" s="42">
        <v>0</v>
      </c>
      <c r="F51" s="41">
        <v>0</v>
      </c>
      <c r="G51" s="43">
        <v>0</v>
      </c>
      <c r="H51" s="43">
        <v>0</v>
      </c>
      <c r="I51" s="40">
        <v>1</v>
      </c>
      <c r="J51" s="43">
        <v>0</v>
      </c>
      <c r="K51" s="41">
        <v>0</v>
      </c>
      <c r="L51" s="41">
        <v>0</v>
      </c>
    </row>
    <row r="52" spans="1:12" ht="13.5">
      <c r="A52" s="37" t="s">
        <v>249</v>
      </c>
      <c r="B52" s="39">
        <f t="shared" si="16"/>
        <v>8</v>
      </c>
      <c r="C52" s="40">
        <f t="shared" si="17"/>
        <v>6</v>
      </c>
      <c r="D52" s="40">
        <f t="shared" si="17"/>
        <v>2</v>
      </c>
      <c r="E52" s="42">
        <v>1</v>
      </c>
      <c r="F52" s="41">
        <v>0</v>
      </c>
      <c r="G52" s="43">
        <v>0</v>
      </c>
      <c r="H52" s="40">
        <v>0</v>
      </c>
      <c r="I52" s="43">
        <v>5</v>
      </c>
      <c r="J52" s="43">
        <v>2</v>
      </c>
      <c r="K52" s="41">
        <v>0</v>
      </c>
      <c r="L52" s="43">
        <v>0</v>
      </c>
    </row>
    <row r="53" spans="1:12" ht="13.5">
      <c r="A53" s="37" t="s">
        <v>250</v>
      </c>
      <c r="B53" s="39">
        <f t="shared" si="16"/>
        <v>4</v>
      </c>
      <c r="C53" s="40">
        <f t="shared" si="17"/>
        <v>3</v>
      </c>
      <c r="D53" s="40">
        <f t="shared" si="17"/>
        <v>1</v>
      </c>
      <c r="E53" s="44">
        <v>0</v>
      </c>
      <c r="F53" s="41">
        <v>0</v>
      </c>
      <c r="G53" s="43">
        <v>1</v>
      </c>
      <c r="H53" s="40">
        <v>1</v>
      </c>
      <c r="I53" s="43">
        <v>2</v>
      </c>
      <c r="J53" s="40">
        <v>0</v>
      </c>
      <c r="K53" s="41">
        <v>0</v>
      </c>
      <c r="L53" s="43">
        <v>0</v>
      </c>
    </row>
    <row r="54" spans="2:12" ht="13.5">
      <c r="B54" s="44"/>
      <c r="C54" s="43"/>
      <c r="D54" s="43"/>
      <c r="E54" s="44"/>
      <c r="F54" s="43"/>
      <c r="G54" s="43"/>
      <c r="H54" s="43"/>
      <c r="I54" s="43"/>
      <c r="J54" s="43"/>
      <c r="K54" s="43"/>
      <c r="L54" s="43"/>
    </row>
    <row r="55" spans="1:12" ht="13.5">
      <c r="A55" s="77" t="s">
        <v>279</v>
      </c>
      <c r="B55" s="39">
        <f aca="true" t="shared" si="18" ref="B55:L55">SUM(B56:B65)</f>
        <v>3</v>
      </c>
      <c r="C55" s="45">
        <f t="shared" si="18"/>
        <v>2</v>
      </c>
      <c r="D55" s="45">
        <f t="shared" si="18"/>
        <v>1</v>
      </c>
      <c r="E55" s="39">
        <f t="shared" si="18"/>
        <v>1</v>
      </c>
      <c r="F55" s="45">
        <f t="shared" si="18"/>
        <v>1</v>
      </c>
      <c r="G55" s="45">
        <f t="shared" si="18"/>
        <v>1</v>
      </c>
      <c r="H55" s="45">
        <f t="shared" si="18"/>
        <v>0</v>
      </c>
      <c r="I55" s="45">
        <f t="shared" si="18"/>
        <v>0</v>
      </c>
      <c r="J55" s="45">
        <f t="shared" si="18"/>
        <v>0</v>
      </c>
      <c r="K55" s="45">
        <f t="shared" si="18"/>
        <v>0</v>
      </c>
      <c r="L55" s="45">
        <f t="shared" si="18"/>
        <v>0</v>
      </c>
    </row>
    <row r="56" spans="1:12" ht="13.5">
      <c r="A56" s="37" t="s">
        <v>251</v>
      </c>
      <c r="B56" s="39">
        <f aca="true" t="shared" si="19" ref="B56:B65">SUM(E56:L56)</f>
        <v>0</v>
      </c>
      <c r="C56" s="40">
        <f aca="true" t="shared" si="20" ref="C56:C65">SUM(E56,G56,I56,K56)</f>
        <v>0</v>
      </c>
      <c r="D56" s="40">
        <f aca="true" t="shared" si="21" ref="D56:D65">SUM(F56,H56,J56,L56)</f>
        <v>0</v>
      </c>
      <c r="E56" s="44">
        <v>0</v>
      </c>
      <c r="F56" s="41">
        <v>0</v>
      </c>
      <c r="G56" s="40">
        <v>0</v>
      </c>
      <c r="H56" s="43">
        <v>0</v>
      </c>
      <c r="I56" s="40">
        <v>0</v>
      </c>
      <c r="J56" s="40">
        <v>0</v>
      </c>
      <c r="K56" s="41">
        <v>0</v>
      </c>
      <c r="L56" s="41">
        <v>0</v>
      </c>
    </row>
    <row r="57" spans="1:12" ht="13.5">
      <c r="A57" s="37" t="s">
        <v>252</v>
      </c>
      <c r="B57" s="39">
        <f t="shared" si="19"/>
        <v>0</v>
      </c>
      <c r="C57" s="40">
        <f t="shared" si="20"/>
        <v>0</v>
      </c>
      <c r="D57" s="40">
        <f t="shared" si="21"/>
        <v>0</v>
      </c>
      <c r="E57" s="44">
        <v>0</v>
      </c>
      <c r="F57" s="41">
        <v>0</v>
      </c>
      <c r="G57" s="40">
        <v>0</v>
      </c>
      <c r="H57" s="43">
        <v>0</v>
      </c>
      <c r="I57" s="41">
        <v>0</v>
      </c>
      <c r="J57" s="41">
        <v>0</v>
      </c>
      <c r="K57" s="41">
        <v>0</v>
      </c>
      <c r="L57" s="41">
        <v>0</v>
      </c>
    </row>
    <row r="58" spans="1:12" ht="13.5">
      <c r="A58" s="37" t="s">
        <v>253</v>
      </c>
      <c r="B58" s="39">
        <f t="shared" si="19"/>
        <v>0</v>
      </c>
      <c r="C58" s="40">
        <f t="shared" si="20"/>
        <v>0</v>
      </c>
      <c r="D58" s="40">
        <f t="shared" si="21"/>
        <v>0</v>
      </c>
      <c r="E58" s="42">
        <v>0</v>
      </c>
      <c r="F58" s="41">
        <v>0</v>
      </c>
      <c r="G58" s="43">
        <v>0</v>
      </c>
      <c r="H58" s="43">
        <v>0</v>
      </c>
      <c r="I58" s="41">
        <v>0</v>
      </c>
      <c r="J58" s="43">
        <v>0</v>
      </c>
      <c r="K58" s="41">
        <v>0</v>
      </c>
      <c r="L58" s="41">
        <v>0</v>
      </c>
    </row>
    <row r="59" spans="1:12" ht="13.5">
      <c r="A59" s="37" t="s">
        <v>254</v>
      </c>
      <c r="B59" s="39">
        <f t="shared" si="19"/>
        <v>0</v>
      </c>
      <c r="C59" s="40">
        <f t="shared" si="20"/>
        <v>0</v>
      </c>
      <c r="D59" s="40">
        <f t="shared" si="21"/>
        <v>0</v>
      </c>
      <c r="E59" s="42">
        <v>0</v>
      </c>
      <c r="F59" s="41">
        <v>0</v>
      </c>
      <c r="G59" s="41">
        <v>0</v>
      </c>
      <c r="H59" s="43">
        <v>0</v>
      </c>
      <c r="I59" s="41">
        <v>0</v>
      </c>
      <c r="J59" s="41">
        <v>0</v>
      </c>
      <c r="K59" s="41">
        <v>0</v>
      </c>
      <c r="L59" s="41">
        <v>0</v>
      </c>
    </row>
    <row r="60" spans="1:12" ht="13.5">
      <c r="A60" s="37" t="s">
        <v>255</v>
      </c>
      <c r="B60" s="39">
        <f t="shared" si="19"/>
        <v>0</v>
      </c>
      <c r="C60" s="40">
        <f t="shared" si="20"/>
        <v>0</v>
      </c>
      <c r="D60" s="40">
        <f t="shared" si="21"/>
        <v>0</v>
      </c>
      <c r="E60" s="44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</row>
    <row r="61" spans="1:12" ht="13.5">
      <c r="A61" s="37" t="s">
        <v>256</v>
      </c>
      <c r="B61" s="39">
        <f t="shared" si="19"/>
        <v>0</v>
      </c>
      <c r="C61" s="40">
        <f t="shared" si="20"/>
        <v>0</v>
      </c>
      <c r="D61" s="40">
        <f t="shared" si="21"/>
        <v>0</v>
      </c>
      <c r="E61" s="42">
        <v>0</v>
      </c>
      <c r="F61" s="41">
        <v>0</v>
      </c>
      <c r="G61" s="41">
        <v>0</v>
      </c>
      <c r="H61" s="43">
        <v>0</v>
      </c>
      <c r="I61" s="41">
        <v>0</v>
      </c>
      <c r="J61" s="43">
        <v>0</v>
      </c>
      <c r="K61" s="41">
        <v>0</v>
      </c>
      <c r="L61" s="41">
        <v>0</v>
      </c>
    </row>
    <row r="62" spans="1:12" ht="13.5">
      <c r="A62" s="37" t="s">
        <v>257</v>
      </c>
      <c r="B62" s="39">
        <f t="shared" si="19"/>
        <v>0</v>
      </c>
      <c r="C62" s="40">
        <f t="shared" si="20"/>
        <v>0</v>
      </c>
      <c r="D62" s="40">
        <f t="shared" si="21"/>
        <v>0</v>
      </c>
      <c r="E62" s="44">
        <v>0</v>
      </c>
      <c r="F62" s="41">
        <v>0</v>
      </c>
      <c r="G62" s="40">
        <v>0</v>
      </c>
      <c r="H62" s="43">
        <v>0</v>
      </c>
      <c r="I62" s="41">
        <v>0</v>
      </c>
      <c r="J62" s="41">
        <v>0</v>
      </c>
      <c r="K62" s="41">
        <v>0</v>
      </c>
      <c r="L62" s="41">
        <v>0</v>
      </c>
    </row>
    <row r="63" spans="1:12" ht="13.5">
      <c r="A63" s="37" t="s">
        <v>258</v>
      </c>
      <c r="B63" s="39">
        <f t="shared" si="19"/>
        <v>2</v>
      </c>
      <c r="C63" s="40">
        <f t="shared" si="20"/>
        <v>2</v>
      </c>
      <c r="D63" s="40">
        <f t="shared" si="21"/>
        <v>0</v>
      </c>
      <c r="E63" s="44">
        <v>1</v>
      </c>
      <c r="F63" s="41">
        <v>0</v>
      </c>
      <c r="G63" s="43">
        <v>1</v>
      </c>
      <c r="H63" s="41">
        <v>0</v>
      </c>
      <c r="I63" s="41">
        <v>0</v>
      </c>
      <c r="J63" s="43">
        <v>0</v>
      </c>
      <c r="K63" s="41">
        <v>0</v>
      </c>
      <c r="L63" s="43">
        <v>0</v>
      </c>
    </row>
    <row r="64" spans="1:12" ht="13.5">
      <c r="A64" s="37" t="s">
        <v>259</v>
      </c>
      <c r="B64" s="39">
        <f t="shared" si="19"/>
        <v>0</v>
      </c>
      <c r="C64" s="40">
        <f t="shared" si="20"/>
        <v>0</v>
      </c>
      <c r="D64" s="40">
        <f t="shared" si="21"/>
        <v>0</v>
      </c>
      <c r="E64" s="42">
        <v>0</v>
      </c>
      <c r="F64" s="41">
        <v>0</v>
      </c>
      <c r="G64" s="41">
        <v>0</v>
      </c>
      <c r="H64" s="43">
        <v>0</v>
      </c>
      <c r="I64" s="41">
        <v>0</v>
      </c>
      <c r="J64" s="41">
        <v>0</v>
      </c>
      <c r="K64" s="41">
        <v>0</v>
      </c>
      <c r="L64" s="41">
        <v>0</v>
      </c>
    </row>
    <row r="65" spans="1:12" ht="13.5">
      <c r="A65" s="37" t="s">
        <v>260</v>
      </c>
      <c r="B65" s="39">
        <f t="shared" si="19"/>
        <v>1</v>
      </c>
      <c r="C65" s="40">
        <f t="shared" si="20"/>
        <v>0</v>
      </c>
      <c r="D65" s="40">
        <f t="shared" si="21"/>
        <v>1</v>
      </c>
      <c r="E65" s="42">
        <v>0</v>
      </c>
      <c r="F65" s="41">
        <v>1</v>
      </c>
      <c r="G65" s="43">
        <v>0</v>
      </c>
      <c r="H65" s="41">
        <v>0</v>
      </c>
      <c r="I65" s="43">
        <v>0</v>
      </c>
      <c r="J65" s="43">
        <v>0</v>
      </c>
      <c r="K65" s="41">
        <v>0</v>
      </c>
      <c r="L65" s="41">
        <v>0</v>
      </c>
    </row>
    <row r="66" spans="2:12" ht="13.5">
      <c r="B66" s="44"/>
      <c r="C66" s="43"/>
      <c r="D66" s="43"/>
      <c r="E66" s="44"/>
      <c r="F66" s="43"/>
      <c r="G66" s="43"/>
      <c r="H66" s="43"/>
      <c r="I66" s="43"/>
      <c r="J66" s="43"/>
      <c r="K66" s="43"/>
      <c r="L66" s="43"/>
    </row>
    <row r="67" spans="1:12" ht="13.5">
      <c r="A67" s="77" t="s">
        <v>272</v>
      </c>
      <c r="B67" s="39">
        <f aca="true" t="shared" si="22" ref="B67:L67">SUM(B68:B70)</f>
        <v>2</v>
      </c>
      <c r="C67" s="45">
        <f t="shared" si="22"/>
        <v>2</v>
      </c>
      <c r="D67" s="45">
        <f t="shared" si="22"/>
        <v>0</v>
      </c>
      <c r="E67" s="39">
        <f t="shared" si="22"/>
        <v>0</v>
      </c>
      <c r="F67" s="45">
        <f t="shared" si="22"/>
        <v>0</v>
      </c>
      <c r="G67" s="45">
        <f t="shared" si="22"/>
        <v>1</v>
      </c>
      <c r="H67" s="45">
        <f t="shared" si="22"/>
        <v>0</v>
      </c>
      <c r="I67" s="45">
        <f t="shared" si="22"/>
        <v>1</v>
      </c>
      <c r="J67" s="45">
        <f t="shared" si="22"/>
        <v>0</v>
      </c>
      <c r="K67" s="45">
        <f t="shared" si="22"/>
        <v>0</v>
      </c>
      <c r="L67" s="45">
        <f t="shared" si="22"/>
        <v>0</v>
      </c>
    </row>
    <row r="68" spans="1:12" ht="13.5">
      <c r="A68" s="37" t="s">
        <v>261</v>
      </c>
      <c r="B68" s="39">
        <f>SUM(E68:L68)</f>
        <v>2</v>
      </c>
      <c r="C68" s="40">
        <f aca="true" t="shared" si="23" ref="C68:D70">SUM(E68,G68,I68,K68)</f>
        <v>2</v>
      </c>
      <c r="D68" s="40">
        <f t="shared" si="23"/>
        <v>0</v>
      </c>
      <c r="E68" s="44">
        <v>0</v>
      </c>
      <c r="F68" s="41">
        <v>0</v>
      </c>
      <c r="G68" s="41">
        <v>1</v>
      </c>
      <c r="H68" s="40">
        <v>0</v>
      </c>
      <c r="I68" s="41">
        <v>1</v>
      </c>
      <c r="J68" s="40">
        <v>0</v>
      </c>
      <c r="K68" s="41">
        <v>0</v>
      </c>
      <c r="L68" s="43">
        <v>0</v>
      </c>
    </row>
    <row r="69" spans="1:12" ht="13.5">
      <c r="A69" s="37" t="s">
        <v>262</v>
      </c>
      <c r="B69" s="39">
        <f>SUM(E69:L69)</f>
        <v>0</v>
      </c>
      <c r="C69" s="40">
        <f t="shared" si="23"/>
        <v>0</v>
      </c>
      <c r="D69" s="40">
        <f t="shared" si="23"/>
        <v>0</v>
      </c>
      <c r="E69" s="44">
        <v>0</v>
      </c>
      <c r="F69" s="41">
        <v>0</v>
      </c>
      <c r="G69" s="41">
        <v>0</v>
      </c>
      <c r="H69" s="40">
        <v>0</v>
      </c>
      <c r="I69" s="40">
        <v>0</v>
      </c>
      <c r="J69" s="41">
        <v>0</v>
      </c>
      <c r="K69" s="41">
        <v>0</v>
      </c>
      <c r="L69" s="41">
        <v>0</v>
      </c>
    </row>
    <row r="70" spans="1:12" ht="13.5">
      <c r="A70" s="38" t="s">
        <v>263</v>
      </c>
      <c r="B70" s="46">
        <f>SUM(E70:L70)</f>
        <v>0</v>
      </c>
      <c r="C70" s="51">
        <f t="shared" si="23"/>
        <v>0</v>
      </c>
      <c r="D70" s="52">
        <f t="shared" si="23"/>
        <v>0</v>
      </c>
      <c r="E70" s="47">
        <v>0</v>
      </c>
      <c r="F70" s="48">
        <v>0</v>
      </c>
      <c r="G70" s="49">
        <v>0</v>
      </c>
      <c r="H70" s="50">
        <v>0</v>
      </c>
      <c r="I70" s="50">
        <v>0</v>
      </c>
      <c r="J70" s="48">
        <v>0</v>
      </c>
      <c r="K70" s="48">
        <v>0</v>
      </c>
      <c r="L70" s="48">
        <v>0</v>
      </c>
    </row>
  </sheetData>
  <mergeCells count="10">
    <mergeCell ref="K2:L2"/>
    <mergeCell ref="K3:L3"/>
    <mergeCell ref="I2:J2"/>
    <mergeCell ref="I3:J3"/>
    <mergeCell ref="A2:A4"/>
    <mergeCell ref="B2:D3"/>
    <mergeCell ref="G2:H2"/>
    <mergeCell ref="G3:H3"/>
    <mergeCell ref="E2:F2"/>
    <mergeCell ref="E3:F3"/>
  </mergeCells>
  <printOptions/>
  <pageMargins left="1.1811023622047245" right="1.04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2001-11-29T05:50:31Z</cp:lastPrinted>
  <dcterms:created xsi:type="dcterms:W3CDTF">1997-08-01T07:48:21Z</dcterms:created>
  <dcterms:modified xsi:type="dcterms:W3CDTF">2002-11-14T01:46:17Z</dcterms:modified>
  <cp:category/>
  <cp:version/>
  <cp:contentType/>
  <cp:contentStatus/>
</cp:coreProperties>
</file>