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１４表" sheetId="1" r:id="rId1"/>
    <sheet name="第１５表" sheetId="2" r:id="rId2"/>
    <sheet name="第１６表" sheetId="3" r:id="rId3"/>
    <sheet name="第１７表" sheetId="4" r:id="rId4"/>
    <sheet name="第１８表" sheetId="5" r:id="rId5"/>
    <sheet name="第１９表" sheetId="6" r:id="rId6"/>
    <sheet name="第２０表" sheetId="7" r:id="rId7"/>
    <sheet name="第２１表" sheetId="8" r:id="rId8"/>
    <sheet name="第２２表" sheetId="9" r:id="rId9"/>
    <sheet name="第２３・２４表" sheetId="10" r:id="rId10"/>
  </sheets>
  <definedNames>
    <definedName name="_xlnm.Print_Area" localSheetId="2">'第１６表'!$A$1:$AH$38</definedName>
    <definedName name="_xlnm.Print_Area" localSheetId="3">'第１７表'!$A$1:$AA$71</definedName>
    <definedName name="_xlnm.Print_Area" localSheetId="4">'第１８表'!$A$1:$G$45</definedName>
    <definedName name="_xlnm.Print_Area" localSheetId="5">'第１９表'!$A$1:$F$69</definedName>
    <definedName name="_xlnm.Print_Area" localSheetId="6">'第２０表'!$A$1:$N$69</definedName>
  </definedNames>
  <calcPr fullCalcOnLoad="1"/>
</workbook>
</file>

<file path=xl/sharedStrings.xml><?xml version="1.0" encoding="utf-8"?>
<sst xmlns="http://schemas.openxmlformats.org/spreadsheetml/2006/main" count="669" uniqueCount="422">
  <si>
    <t>計</t>
  </si>
  <si>
    <t>全</t>
  </si>
  <si>
    <t>定</t>
  </si>
  <si>
    <t>併</t>
  </si>
  <si>
    <t>日</t>
  </si>
  <si>
    <t>時</t>
  </si>
  <si>
    <t>制</t>
  </si>
  <si>
    <t>置</t>
  </si>
  <si>
    <t xml:space="preserve"> </t>
  </si>
  <si>
    <t xml:space="preserve"> 1　宮崎市</t>
  </si>
  <si>
    <t xml:space="preserve"> 2　都城市</t>
  </si>
  <si>
    <t xml:space="preserve"> 3　延岡市</t>
  </si>
  <si>
    <t xml:space="preserve"> 4　日南市</t>
  </si>
  <si>
    <t xml:space="preserve"> 5　小林市</t>
  </si>
  <si>
    <t xml:space="preserve"> 6　日向市</t>
  </si>
  <si>
    <t xml:space="preserve"> 7　串間市</t>
  </si>
  <si>
    <t xml:space="preserve"> 8　西都市</t>
  </si>
  <si>
    <t xml:space="preserve"> 9　えびの市</t>
  </si>
  <si>
    <t>10　田野町</t>
  </si>
  <si>
    <t>11　佐土原町</t>
  </si>
  <si>
    <t>12　南郷町</t>
  </si>
  <si>
    <t>13　三股町</t>
  </si>
  <si>
    <t>14　高城町</t>
  </si>
  <si>
    <t>15　高原町</t>
  </si>
  <si>
    <t>16　国富町</t>
  </si>
  <si>
    <t>17　高鍋町</t>
  </si>
  <si>
    <t>18　都農町</t>
  </si>
  <si>
    <t>19　門川町</t>
  </si>
  <si>
    <t>20　高千穂町</t>
  </si>
  <si>
    <t>全日制</t>
  </si>
  <si>
    <t>定時制</t>
  </si>
  <si>
    <t xml:space="preserve"> 1　普通科</t>
  </si>
  <si>
    <t xml:space="preserve"> 2　農業科</t>
  </si>
  <si>
    <t xml:space="preserve"> 3　工業科</t>
  </si>
  <si>
    <t xml:space="preserve"> 4　商業科</t>
  </si>
  <si>
    <t xml:space="preserve"> 5　水産科</t>
  </si>
  <si>
    <t xml:space="preserve"> 6　家庭科</t>
  </si>
  <si>
    <t xml:space="preserve"> 7　看護科</t>
  </si>
  <si>
    <t xml:space="preserve"> 8　その他</t>
  </si>
  <si>
    <t xml:space="preserve"> 9　総合学科</t>
  </si>
  <si>
    <t>男</t>
  </si>
  <si>
    <t xml:space="preserve"> 女</t>
  </si>
  <si>
    <t xml:space="preserve">  女</t>
  </si>
  <si>
    <t>公　　立</t>
  </si>
  <si>
    <t>私　　立</t>
  </si>
  <si>
    <t>入学定員</t>
  </si>
  <si>
    <t>入学志願者</t>
  </si>
  <si>
    <t>他県所在の</t>
  </si>
  <si>
    <t>中学校卒業者</t>
  </si>
  <si>
    <t>女</t>
  </si>
  <si>
    <t>校長</t>
  </si>
  <si>
    <t>教頭</t>
  </si>
  <si>
    <t>助</t>
  </si>
  <si>
    <t>養護</t>
  </si>
  <si>
    <t>養　護</t>
  </si>
  <si>
    <t>講師</t>
  </si>
  <si>
    <t>教諭</t>
  </si>
  <si>
    <t>助教諭</t>
  </si>
  <si>
    <t>全　日　制</t>
  </si>
  <si>
    <t>定　時　制</t>
  </si>
  <si>
    <t>公　　　立</t>
  </si>
  <si>
    <t>　全日制</t>
  </si>
  <si>
    <t>　定時制</t>
  </si>
  <si>
    <t>私　　　立</t>
  </si>
  <si>
    <t>図書館</t>
  </si>
  <si>
    <t>用務員</t>
  </si>
  <si>
    <t>その他</t>
  </si>
  <si>
    <t>吏員相当者</t>
  </si>
  <si>
    <t>事務員</t>
  </si>
  <si>
    <t>相当者</t>
  </si>
  <si>
    <t>に準ずる者</t>
  </si>
  <si>
    <t xml:space="preserve">  </t>
  </si>
  <si>
    <t>平成１４年度</t>
  </si>
  <si>
    <t>第１４表　学校数</t>
  </si>
  <si>
    <t>区　　　分</t>
  </si>
  <si>
    <t>総　　　　　　数</t>
  </si>
  <si>
    <t>公　　　　　　立</t>
  </si>
  <si>
    <t>私　　　　　　立</t>
  </si>
  <si>
    <t>本　　校</t>
  </si>
  <si>
    <t>分　　校</t>
  </si>
  <si>
    <t>第１５表　学科数</t>
  </si>
  <si>
    <t>区　　　分</t>
  </si>
  <si>
    <t>総　数</t>
  </si>
  <si>
    <t>公　　　　立</t>
  </si>
  <si>
    <t xml:space="preserve"> 私　　　　立</t>
  </si>
  <si>
    <t>本　　　　校</t>
  </si>
  <si>
    <t>本　　校</t>
  </si>
  <si>
    <t>分　校</t>
  </si>
  <si>
    <t>併　置</t>
  </si>
  <si>
    <t>農業科</t>
  </si>
  <si>
    <t>区　　分</t>
  </si>
  <si>
    <t>総　　　　数</t>
  </si>
  <si>
    <t>本　　　　　　　　　　　　　　　　　　　　　　　　　科</t>
  </si>
  <si>
    <t>専攻科</t>
  </si>
  <si>
    <t>区　分</t>
  </si>
  <si>
    <t>全日制</t>
  </si>
  <si>
    <t>定時制</t>
  </si>
  <si>
    <t>計</t>
  </si>
  <si>
    <t>男</t>
  </si>
  <si>
    <t>女</t>
  </si>
  <si>
    <t>計</t>
  </si>
  <si>
    <t>１　学　年</t>
  </si>
  <si>
    <t>２　学　年</t>
  </si>
  <si>
    <t>３　学　年</t>
  </si>
  <si>
    <t>４　学　年</t>
  </si>
  <si>
    <t>男</t>
  </si>
  <si>
    <t>女</t>
  </si>
  <si>
    <t>男</t>
  </si>
  <si>
    <t>女</t>
  </si>
  <si>
    <t>普通科</t>
  </si>
  <si>
    <t>農業科</t>
  </si>
  <si>
    <t>工業科</t>
  </si>
  <si>
    <t>商業科</t>
  </si>
  <si>
    <t>水産科</t>
  </si>
  <si>
    <t>家庭科</t>
  </si>
  <si>
    <t>看護科</t>
  </si>
  <si>
    <t>その他</t>
  </si>
  <si>
    <t>総合学科</t>
  </si>
  <si>
    <t>公　　　立</t>
  </si>
  <si>
    <t>私　　　立</t>
  </si>
  <si>
    <t xml:space="preserve"> 1 宮  崎  市</t>
  </si>
  <si>
    <t xml:space="preserve"> 2 都  城  市</t>
  </si>
  <si>
    <t xml:space="preserve"> 3 延　岡　市</t>
  </si>
  <si>
    <t xml:space="preserve"> 4 日  南  市</t>
  </si>
  <si>
    <t xml:space="preserve"> 5 小  林  市</t>
  </si>
  <si>
    <t xml:space="preserve"> 6 日  向  市</t>
  </si>
  <si>
    <t xml:space="preserve"> 7 串  間  市</t>
  </si>
  <si>
    <t xml:space="preserve"> 8 西  都  市</t>
  </si>
  <si>
    <t>10 清  武  町</t>
  </si>
  <si>
    <t>11 田  野  町</t>
  </si>
  <si>
    <t>13 北  郷  町</t>
  </si>
  <si>
    <t>14 南  郷  町</t>
  </si>
  <si>
    <t>15 三  股  町</t>
  </si>
  <si>
    <t>17 高  城  町</t>
  </si>
  <si>
    <t>18 山  田  町</t>
  </si>
  <si>
    <t>19 高  崎  町</t>
  </si>
  <si>
    <t>20 高  原  町</t>
  </si>
  <si>
    <t>21 野  尻  町</t>
  </si>
  <si>
    <t>22 須  木  村</t>
  </si>
  <si>
    <t>23 高  岡  町</t>
  </si>
  <si>
    <t>24 国  富  町</t>
  </si>
  <si>
    <t>26 高  鍋  町</t>
  </si>
  <si>
    <t>27 新  富  町</t>
  </si>
  <si>
    <t>29 木  城  町</t>
  </si>
  <si>
    <t>30 川  南  町</t>
  </si>
  <si>
    <t>31 都  農  町</t>
  </si>
  <si>
    <t>32 門  川  町</t>
  </si>
  <si>
    <t>33 東  郷  町</t>
  </si>
  <si>
    <t>34 南  郷  村</t>
  </si>
  <si>
    <t>35 西  郷  村</t>
  </si>
  <si>
    <t>36 北  郷  村</t>
  </si>
  <si>
    <t>37 北  方  町</t>
  </si>
  <si>
    <t>38 北  川  町</t>
  </si>
  <si>
    <t>39 北  浦  町</t>
  </si>
  <si>
    <t>40 諸  塚  村</t>
  </si>
  <si>
    <t>41 椎  葉  村</t>
  </si>
  <si>
    <t>第１７表　学年別生徒数</t>
  </si>
  <si>
    <t>計</t>
  </si>
  <si>
    <t>男</t>
  </si>
  <si>
    <t>女</t>
  </si>
  <si>
    <t>男</t>
  </si>
  <si>
    <t>女</t>
  </si>
  <si>
    <t>平成１４年度</t>
  </si>
  <si>
    <t>１４</t>
  </si>
  <si>
    <t>公　　立</t>
  </si>
  <si>
    <t>公</t>
  </si>
  <si>
    <t>私　　立</t>
  </si>
  <si>
    <t>私</t>
  </si>
  <si>
    <t>市　計</t>
  </si>
  <si>
    <t>市</t>
  </si>
  <si>
    <t>１</t>
  </si>
  <si>
    <t>２</t>
  </si>
  <si>
    <t>３</t>
  </si>
  <si>
    <t>４</t>
  </si>
  <si>
    <t>５</t>
  </si>
  <si>
    <t>６</t>
  </si>
  <si>
    <t>７</t>
  </si>
  <si>
    <t>８</t>
  </si>
  <si>
    <t xml:space="preserve"> 9 えびの市</t>
  </si>
  <si>
    <t>９</t>
  </si>
  <si>
    <t>宮　崎　郡</t>
  </si>
  <si>
    <t>宮　崎</t>
  </si>
  <si>
    <t>１０</t>
  </si>
  <si>
    <t>１１</t>
  </si>
  <si>
    <t>12 佐土原町</t>
  </si>
  <si>
    <t>１２</t>
  </si>
  <si>
    <t>南那珂郡</t>
  </si>
  <si>
    <t>南那珂</t>
  </si>
  <si>
    <t>１３</t>
  </si>
  <si>
    <t>１４</t>
  </si>
  <si>
    <t>北諸県郡</t>
  </si>
  <si>
    <t>北諸県</t>
  </si>
  <si>
    <t>１５</t>
  </si>
  <si>
    <t>16 山之口町</t>
  </si>
  <si>
    <t>１６</t>
  </si>
  <si>
    <t>１７</t>
  </si>
  <si>
    <t>１８</t>
  </si>
  <si>
    <t>１９</t>
  </si>
  <si>
    <t>西諸県郡</t>
  </si>
  <si>
    <t>西諸県</t>
  </si>
  <si>
    <t>２０</t>
  </si>
  <si>
    <t>２１</t>
  </si>
  <si>
    <t>２２</t>
  </si>
  <si>
    <t>東諸県郡</t>
  </si>
  <si>
    <t>東諸県</t>
  </si>
  <si>
    <t>２３</t>
  </si>
  <si>
    <t>２４</t>
  </si>
  <si>
    <t>25 綾       町</t>
  </si>
  <si>
    <t>２５</t>
  </si>
  <si>
    <t>児　湯　郡</t>
  </si>
  <si>
    <t>児　湯</t>
  </si>
  <si>
    <t>２６</t>
  </si>
  <si>
    <t>２７</t>
  </si>
  <si>
    <t>28 西米良村</t>
  </si>
  <si>
    <t>２８</t>
  </si>
  <si>
    <t>２９</t>
  </si>
  <si>
    <t>３０</t>
  </si>
  <si>
    <t>３１</t>
  </si>
  <si>
    <t>東臼杵郡</t>
  </si>
  <si>
    <t>東臼杵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</si>
  <si>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</si>
  <si>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</si>
  <si>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</si>
  <si>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</si>
  <si>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</si>
  <si>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</si>
  <si>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</si>
  <si>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</si>
  <si>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</si>
  <si>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</si>
  <si>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西臼杵郡</t>
  </si>
  <si>
    <t>西臼杵</t>
  </si>
  <si>
    <t>42 高千穂町</t>
  </si>
  <si>
    <t>４２</t>
  </si>
  <si>
    <t>43 日之影町</t>
  </si>
  <si>
    <t>４３</t>
  </si>
  <si>
    <t>44 五ケ瀬町</t>
  </si>
  <si>
    <t>４４</t>
  </si>
  <si>
    <t>区　　分</t>
  </si>
  <si>
    <t>入学志願者数</t>
  </si>
  <si>
    <t>入　学　者　数</t>
  </si>
  <si>
    <t>総　数</t>
  </si>
  <si>
    <t>（全 日 制）</t>
  </si>
  <si>
    <t>普通科</t>
  </si>
  <si>
    <t xml:space="preserve"> 工業科</t>
  </si>
  <si>
    <t xml:space="preserve"> 商業科</t>
  </si>
  <si>
    <t xml:space="preserve"> 水産科</t>
  </si>
  <si>
    <t xml:space="preserve"> 家庭科</t>
  </si>
  <si>
    <t xml:space="preserve"> 看護科</t>
  </si>
  <si>
    <t xml:space="preserve"> その他</t>
  </si>
  <si>
    <t xml:space="preserve"> 総合学科</t>
  </si>
  <si>
    <t>（定 時 制）</t>
  </si>
  <si>
    <t xml:space="preserve"> 普通科</t>
  </si>
  <si>
    <t>（全 日 制）</t>
  </si>
  <si>
    <t xml:space="preserve"> 普通科</t>
  </si>
  <si>
    <t xml:space="preserve"> 農業科</t>
  </si>
  <si>
    <t xml:space="preserve"> 工業科</t>
  </si>
  <si>
    <t xml:space="preserve"> 商業科</t>
  </si>
  <si>
    <t xml:space="preserve"> 水産科</t>
  </si>
  <si>
    <t xml:space="preserve"> 家庭科</t>
  </si>
  <si>
    <t xml:space="preserve"> その他</t>
  </si>
  <si>
    <t xml:space="preserve"> 総合学科</t>
  </si>
  <si>
    <t>（定 時 制）</t>
  </si>
  <si>
    <t xml:space="preserve"> 看護科</t>
  </si>
  <si>
    <t>区　　　分</t>
  </si>
  <si>
    <t>入　学　者</t>
  </si>
  <si>
    <t>過　年　度</t>
  </si>
  <si>
    <t>卒　業　者</t>
  </si>
  <si>
    <t>平成 １４ 年度</t>
  </si>
  <si>
    <t xml:space="preserve">  公　　　立</t>
  </si>
  <si>
    <t xml:space="preserve">  私　　　立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</si>
  <si>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</si>
  <si>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</si>
  <si>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</si>
  <si>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</si>
  <si>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</si>
  <si>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</si>
  <si>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</si>
  <si>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</si>
  <si>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 xml:space="preserve"> 9　えびの市</t>
  </si>
  <si>
    <t>10　清　武　町</t>
  </si>
  <si>
    <t>11　田　野　町</t>
  </si>
  <si>
    <t>12　佐土原町</t>
  </si>
  <si>
    <t>13　北　郷　町</t>
  </si>
  <si>
    <t>14　南　郷　町</t>
  </si>
  <si>
    <t>15　三　股　町</t>
  </si>
  <si>
    <t>16　山之口町</t>
  </si>
  <si>
    <t>17　高　城　町</t>
  </si>
  <si>
    <t>18　山　田　町</t>
  </si>
  <si>
    <t>19　高　崎　町</t>
  </si>
  <si>
    <t>20　高　原　町</t>
  </si>
  <si>
    <t>21　野　尻　町</t>
  </si>
  <si>
    <t>22　須　木　村</t>
  </si>
  <si>
    <t>23　高　岡　町</t>
  </si>
  <si>
    <t>24　国　富　町</t>
  </si>
  <si>
    <r>
      <t>25　綾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町</t>
    </r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</si>
  <si>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</si>
  <si>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</si>
  <si>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</si>
  <si>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</si>
  <si>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</si>
  <si>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</si>
  <si>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</si>
  <si>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</si>
  <si>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</si>
  <si>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</si>
  <si>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</si>
  <si>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</si>
  <si>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</si>
  <si>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</si>
  <si>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</si>
  <si>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</si>
  <si>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42　高千穂町</t>
  </si>
  <si>
    <t>43　日之影町</t>
  </si>
  <si>
    <t>44　五ケ瀬町</t>
  </si>
  <si>
    <t>第２０表　教職員数（本務者）</t>
  </si>
  <si>
    <t>区　　　分</t>
  </si>
  <si>
    <t>教　員　数</t>
  </si>
  <si>
    <t>教員数再掲（職名別内訳）</t>
  </si>
  <si>
    <t>職　員　数</t>
  </si>
  <si>
    <t>教　諭</t>
  </si>
  <si>
    <t>平成 １４ 年度</t>
  </si>
  <si>
    <t xml:space="preserve">  公　　　立</t>
  </si>
  <si>
    <t xml:space="preserve">  私　　　立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</si>
  <si>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</si>
  <si>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</si>
  <si>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</si>
  <si>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</si>
  <si>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</si>
  <si>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</si>
  <si>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</si>
  <si>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</si>
  <si>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 xml:space="preserve"> 9　えびの市</t>
  </si>
  <si>
    <t>10　清　武　町</t>
  </si>
  <si>
    <t>11　田　野　町</t>
  </si>
  <si>
    <t>12　佐土原町</t>
  </si>
  <si>
    <t>13　北　郷　町</t>
  </si>
  <si>
    <t>14　南　郷　町</t>
  </si>
  <si>
    <t>15　三　股　町</t>
  </si>
  <si>
    <t>16　山之口町</t>
  </si>
  <si>
    <t>17　高　城　町</t>
  </si>
  <si>
    <t>18　山　田　町</t>
  </si>
  <si>
    <t>19　高　崎　町</t>
  </si>
  <si>
    <t>20　高　原　町</t>
  </si>
  <si>
    <t>21　野　尻　町</t>
  </si>
  <si>
    <t>22　須　木　村</t>
  </si>
  <si>
    <t>23　高　岡　町</t>
  </si>
  <si>
    <t>24　国　富　町</t>
  </si>
  <si>
    <t>25　綾　　 　町</t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</si>
  <si>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</si>
  <si>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</si>
  <si>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</si>
  <si>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</si>
  <si>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</si>
  <si>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</si>
  <si>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</si>
  <si>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</si>
  <si>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</si>
  <si>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</si>
  <si>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</si>
  <si>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</si>
  <si>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</si>
  <si>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</si>
  <si>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</si>
  <si>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</si>
  <si>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42　高千穂町</t>
  </si>
  <si>
    <t>43　日之影町</t>
  </si>
  <si>
    <t>44　五ケ瀬町</t>
  </si>
  <si>
    <t>職員数</t>
  </si>
  <si>
    <t>市　計</t>
  </si>
  <si>
    <t>宮　崎　郡</t>
  </si>
  <si>
    <t>南那珂郡</t>
  </si>
  <si>
    <t>北諸県郡</t>
  </si>
  <si>
    <t>西諸県郡</t>
  </si>
  <si>
    <t>東諸県郡</t>
  </si>
  <si>
    <t>児　湯　郡</t>
  </si>
  <si>
    <t>東臼杵郡</t>
  </si>
  <si>
    <t>西臼杵郡</t>
  </si>
  <si>
    <t>市　計</t>
  </si>
  <si>
    <t>宮　崎　郡</t>
  </si>
  <si>
    <t>南那珂郡</t>
  </si>
  <si>
    <t>北諸県郡</t>
  </si>
  <si>
    <t>西諸県郡</t>
  </si>
  <si>
    <t>東諸県郡</t>
  </si>
  <si>
    <t>児　湯　郡</t>
  </si>
  <si>
    <t>東臼杵郡</t>
  </si>
  <si>
    <t>高等学校（全日制・定時制）</t>
  </si>
  <si>
    <t>高等学校（全日制・定時制）</t>
  </si>
  <si>
    <t>第１６表　課程別、学科別、学年別生徒数</t>
  </si>
  <si>
    <t>高等学校（全日制・定時制）</t>
  </si>
  <si>
    <t>１４年度</t>
  </si>
  <si>
    <t>(注）専攻科は全日制のみである。</t>
  </si>
  <si>
    <t>第２１表　課程別教員数（本務者）</t>
  </si>
  <si>
    <t>区　　　分</t>
  </si>
  <si>
    <t>総　　　数</t>
  </si>
  <si>
    <t>校　　長</t>
  </si>
  <si>
    <t>教　　頭</t>
  </si>
  <si>
    <t>教　　諭</t>
  </si>
  <si>
    <t>助教諭</t>
  </si>
  <si>
    <t>養　護</t>
  </si>
  <si>
    <t>講　　師</t>
  </si>
  <si>
    <t>平成１４年度</t>
  </si>
  <si>
    <t>第２２表　課程別職員数（本務者）</t>
  </si>
  <si>
    <t>事　務　職　員</t>
  </si>
  <si>
    <t>技　術</t>
  </si>
  <si>
    <t>実　習</t>
  </si>
  <si>
    <t>吏　員</t>
  </si>
  <si>
    <t>職　員</t>
  </si>
  <si>
    <t>助　手</t>
  </si>
  <si>
    <t>第２３表 通信制課程生徒数</t>
  </si>
  <si>
    <t>第２４表 通信制課程教職員数（本務者）</t>
  </si>
  <si>
    <t>区　　　　分</t>
  </si>
  <si>
    <t>区　分</t>
  </si>
  <si>
    <t>教　員　数</t>
  </si>
  <si>
    <t>平成１４年度生徒数</t>
  </si>
  <si>
    <t>平成１４年度入学者数</t>
  </si>
  <si>
    <t>平成１３年度間卒業者数</t>
  </si>
  <si>
    <t>高等学校（通信制）</t>
  </si>
  <si>
    <t>計</t>
  </si>
  <si>
    <t>第１９表　市町村別入学状況</t>
  </si>
  <si>
    <t>高等学校（全日制・定時制の本科）</t>
  </si>
  <si>
    <t>第１８表　学科別入学状況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</si>
</sst>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 ;[Red]\-#,##0\ 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6">
    <xf numFmtId="0" fontId="0" fillId="0" borderId="0" xfId="0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2" xfId="0" applyNumberFormat="1" applyFont="1" applyBorder="1" applyAlignment="1" applyProtection="1">
      <alignment horizontal="center"/>
      <protection/>
    </xf>
    <xf numFmtId="41" fontId="0" fillId="0" borderId="3" xfId="0" applyNumberFormat="1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left"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1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>
      <alignment/>
    </xf>
    <xf numFmtId="41" fontId="0" fillId="0" borderId="2" xfId="0" applyNumberFormat="1" applyFont="1" applyBorder="1" applyAlignment="1" applyProtection="1">
      <alignment horizontal="left"/>
      <protection/>
    </xf>
    <xf numFmtId="41" fontId="0" fillId="0" borderId="3" xfId="0" applyNumberFormat="1" applyFont="1" applyBorder="1" applyAlignment="1" applyProtection="1">
      <alignment horizontal="left"/>
      <protection/>
    </xf>
    <xf numFmtId="41" fontId="0" fillId="0" borderId="0" xfId="0" applyNumberFormat="1" applyFont="1" applyAlignment="1">
      <alignment horizontal="center"/>
    </xf>
    <xf numFmtId="41" fontId="0" fillId="0" borderId="1" xfId="24" applyNumberFormat="1" applyFont="1" applyBorder="1" applyAlignment="1" applyProtection="1">
      <alignment horizontal="left"/>
      <protection/>
    </xf>
    <xf numFmtId="41" fontId="0" fillId="0" borderId="1" xfId="24" applyNumberFormat="1" applyFont="1" applyBorder="1">
      <alignment/>
      <protection/>
    </xf>
    <xf numFmtId="0" fontId="5" fillId="0" borderId="0" xfId="20">
      <alignment/>
      <protection/>
    </xf>
    <xf numFmtId="41" fontId="0" fillId="0" borderId="2" xfId="24" applyNumberFormat="1" applyFont="1" applyBorder="1" applyAlignment="1" applyProtection="1">
      <alignment horizontal="center"/>
      <protection/>
    </xf>
    <xf numFmtId="41" fontId="0" fillId="0" borderId="2" xfId="24" applyNumberFormat="1" applyFont="1" applyBorder="1" applyAlignment="1">
      <alignment horizontal="center"/>
      <protection/>
    </xf>
    <xf numFmtId="41" fontId="0" fillId="0" borderId="3" xfId="24" applyNumberFormat="1" applyFont="1" applyBorder="1" applyAlignment="1" applyProtection="1">
      <alignment horizontal="center"/>
      <protection/>
    </xf>
    <xf numFmtId="41" fontId="0" fillId="0" borderId="0" xfId="24" applyNumberFormat="1" applyFont="1" applyAlignment="1" applyProtection="1">
      <alignment horizontal="center"/>
      <protection/>
    </xf>
    <xf numFmtId="41" fontId="0" fillId="0" borderId="0" xfId="24" applyNumberFormat="1" applyFont="1" applyAlignment="1" applyProtection="1">
      <alignment horizontal="left"/>
      <protection/>
    </xf>
    <xf numFmtId="41" fontId="0" fillId="0" borderId="0" xfId="24" applyNumberFormat="1" applyFont="1" applyAlignment="1" applyProtection="1">
      <alignment/>
      <protection/>
    </xf>
    <xf numFmtId="41" fontId="0" fillId="0" borderId="1" xfId="25" applyNumberFormat="1" applyFont="1" applyBorder="1" applyAlignment="1" applyProtection="1">
      <alignment horizontal="left"/>
      <protection/>
    </xf>
    <xf numFmtId="41" fontId="0" fillId="0" borderId="1" xfId="25" applyNumberFormat="1" applyFont="1" applyBorder="1">
      <alignment/>
      <protection/>
    </xf>
    <xf numFmtId="41" fontId="0" fillId="0" borderId="0" xfId="25" applyNumberFormat="1" applyFont="1">
      <alignment/>
      <protection/>
    </xf>
    <xf numFmtId="41" fontId="0" fillId="0" borderId="0" xfId="25" applyNumberFormat="1" applyFont="1" applyAlignment="1" applyProtection="1">
      <alignment horizontal="center"/>
      <protection/>
    </xf>
    <xf numFmtId="41" fontId="0" fillId="0" borderId="0" xfId="25" applyNumberFormat="1" applyFont="1" applyAlignment="1" applyProtection="1">
      <alignment/>
      <protection/>
    </xf>
    <xf numFmtId="41" fontId="0" fillId="0" borderId="0" xfId="25" applyNumberFormat="1" applyFont="1" applyBorder="1" applyAlignment="1" applyProtection="1">
      <alignment/>
      <protection/>
    </xf>
    <xf numFmtId="41" fontId="0" fillId="0" borderId="1" xfId="25" applyNumberFormat="1" applyFont="1" applyBorder="1" applyAlignment="1">
      <alignment/>
      <protection/>
    </xf>
    <xf numFmtId="0" fontId="0" fillId="0" borderId="1" xfId="20" applyFont="1" applyBorder="1" applyAlignment="1" applyProtection="1">
      <alignment horizontal="left"/>
      <protection/>
    </xf>
    <xf numFmtId="0" fontId="0" fillId="0" borderId="1" xfId="20" applyFont="1" applyBorder="1">
      <alignment/>
      <protection/>
    </xf>
    <xf numFmtId="0" fontId="0" fillId="0" borderId="4" xfId="20" applyFont="1" applyBorder="1" applyAlignment="1">
      <alignment horizontal="center" vertical="center"/>
      <protection/>
    </xf>
    <xf numFmtId="0" fontId="1" fillId="0" borderId="0" xfId="20" applyFont="1">
      <alignment/>
      <protection/>
    </xf>
    <xf numFmtId="0" fontId="10" fillId="0" borderId="0" xfId="20" applyFont="1" applyAlignment="1">
      <alignment horizontal="right"/>
      <protection/>
    </xf>
    <xf numFmtId="0" fontId="10" fillId="0" borderId="0" xfId="20" applyFont="1" applyAlignment="1">
      <alignment horizontal="left"/>
      <protection/>
    </xf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0" fontId="11" fillId="0" borderId="0" xfId="20" applyFont="1" applyAlignment="1">
      <alignment horizontal="right"/>
      <protection/>
    </xf>
    <xf numFmtId="38" fontId="5" fillId="0" borderId="0" xfId="16" applyAlignment="1">
      <alignment/>
    </xf>
    <xf numFmtId="0" fontId="10" fillId="0" borderId="1" xfId="20" applyFont="1" applyBorder="1" applyAlignment="1">
      <alignment horizontal="right"/>
      <protection/>
    </xf>
    <xf numFmtId="0" fontId="10" fillId="0" borderId="1" xfId="20" applyFont="1" applyBorder="1" applyAlignment="1">
      <alignment horizontal="left"/>
      <protection/>
    </xf>
    <xf numFmtId="0" fontId="0" fillId="0" borderId="0" xfId="20" applyFont="1">
      <alignment/>
      <protection/>
    </xf>
    <xf numFmtId="0" fontId="0" fillId="0" borderId="1" xfId="23" applyFont="1" applyBorder="1" applyAlignment="1" applyProtection="1">
      <alignment horizontal="left"/>
      <protection/>
    </xf>
    <xf numFmtId="0" fontId="0" fillId="0" borderId="1" xfId="23" applyFont="1" applyBorder="1">
      <alignment/>
      <protection/>
    </xf>
    <xf numFmtId="0" fontId="5" fillId="0" borderId="0" xfId="23">
      <alignment/>
      <protection/>
    </xf>
    <xf numFmtId="0" fontId="0" fillId="0" borderId="4" xfId="23" applyFont="1" applyBorder="1" applyAlignment="1">
      <alignment horizontal="center" vertical="center"/>
      <protection/>
    </xf>
    <xf numFmtId="0" fontId="0" fillId="0" borderId="0" xfId="23" applyFont="1" applyAlignment="1" applyProtection="1">
      <alignment horizontal="center"/>
      <protection/>
    </xf>
    <xf numFmtId="0" fontId="0" fillId="0" borderId="2" xfId="23" applyFont="1" applyBorder="1" applyAlignment="1" applyProtection="1" quotePrefix="1">
      <alignment horizontal="center"/>
      <protection/>
    </xf>
    <xf numFmtId="0" fontId="0" fillId="0" borderId="2" xfId="23" applyFont="1" applyBorder="1" applyAlignment="1" applyProtection="1">
      <alignment horizontal="center"/>
      <protection/>
    </xf>
    <xf numFmtId="0" fontId="0" fillId="0" borderId="0" xfId="23" applyFont="1">
      <alignment/>
      <protection/>
    </xf>
    <xf numFmtId="0" fontId="0" fillId="0" borderId="2" xfId="23" applyFont="1" applyBorder="1">
      <alignment/>
      <protection/>
    </xf>
    <xf numFmtId="0" fontId="1" fillId="0" borderId="0" xfId="23" applyFont="1" applyAlignment="1" applyProtection="1">
      <alignment horizontal="center"/>
      <protection/>
    </xf>
    <xf numFmtId="0" fontId="0" fillId="0" borderId="0" xfId="23" applyFont="1" applyAlignment="1" applyProtection="1">
      <alignment horizontal="left"/>
      <protection/>
    </xf>
    <xf numFmtId="0" fontId="0" fillId="0" borderId="0" xfId="23" applyFont="1" applyAlignment="1" applyProtection="1">
      <alignment/>
      <protection/>
    </xf>
    <xf numFmtId="0" fontId="0" fillId="0" borderId="2" xfId="23" applyFont="1" applyBorder="1" quotePrefix="1">
      <alignment/>
      <protection/>
    </xf>
    <xf numFmtId="0" fontId="0" fillId="0" borderId="3" xfId="23" applyFont="1" applyBorder="1" applyAlignment="1" applyProtection="1" quotePrefix="1">
      <alignment horizontal="center"/>
      <protection/>
    </xf>
    <xf numFmtId="41" fontId="1" fillId="0" borderId="0" xfId="0" applyNumberFormat="1" applyFont="1" applyAlignment="1" applyProtection="1">
      <alignment horizontal="left"/>
      <protection/>
    </xf>
    <xf numFmtId="41" fontId="1" fillId="0" borderId="0" xfId="0" applyNumberFormat="1" applyFont="1" applyAlignment="1" applyProtection="1">
      <alignment/>
      <protection/>
    </xf>
    <xf numFmtId="41" fontId="0" fillId="0" borderId="1" xfId="0" applyNumberFormat="1" applyFont="1" applyBorder="1" applyAlignment="1">
      <alignment horizontal="right"/>
    </xf>
    <xf numFmtId="41" fontId="0" fillId="0" borderId="1" xfId="21" applyNumberFormat="1" applyFont="1" applyBorder="1" applyAlignment="1" applyProtection="1">
      <alignment horizontal="left"/>
      <protection/>
    </xf>
    <xf numFmtId="41" fontId="0" fillId="0" borderId="1" xfId="21" applyNumberFormat="1" applyFont="1" applyBorder="1">
      <alignment/>
      <protection/>
    </xf>
    <xf numFmtId="41" fontId="0" fillId="0" borderId="0" xfId="21" applyNumberFormat="1" applyFont="1">
      <alignment/>
      <protection/>
    </xf>
    <xf numFmtId="41" fontId="0" fillId="0" borderId="0" xfId="21" applyNumberFormat="1" applyFont="1" applyAlignment="1" applyProtection="1">
      <alignment horizontal="center"/>
      <protection/>
    </xf>
    <xf numFmtId="41" fontId="0" fillId="0" borderId="0" xfId="21" applyNumberFormat="1" applyFont="1" applyAlignment="1" applyProtection="1">
      <alignment horizontal="left"/>
      <protection/>
    </xf>
    <xf numFmtId="0" fontId="8" fillId="0" borderId="0" xfId="22" applyFont="1">
      <alignment/>
      <protection/>
    </xf>
    <xf numFmtId="41" fontId="7" fillId="0" borderId="0" xfId="22" applyNumberFormat="1" applyFont="1" applyAlignment="1">
      <alignment horizontal="left"/>
      <protection/>
    </xf>
    <xf numFmtId="41" fontId="0" fillId="0" borderId="1" xfId="22" applyNumberFormat="1" applyFont="1" applyBorder="1">
      <alignment/>
      <protection/>
    </xf>
    <xf numFmtId="41" fontId="0" fillId="0" borderId="0" xfId="22" applyNumberFormat="1" applyFont="1">
      <alignment/>
      <protection/>
    </xf>
    <xf numFmtId="0" fontId="7" fillId="0" borderId="0" xfId="22" applyFont="1">
      <alignment/>
      <protection/>
    </xf>
    <xf numFmtId="41" fontId="0" fillId="0" borderId="2" xfId="24" applyNumberFormat="1" applyFont="1" applyFill="1" applyBorder="1" applyProtection="1">
      <alignment/>
      <protection/>
    </xf>
    <xf numFmtId="41" fontId="0" fillId="0" borderId="0" xfId="24" applyNumberFormat="1" applyFont="1" applyFill="1" applyBorder="1" applyProtection="1">
      <alignment/>
      <protection/>
    </xf>
    <xf numFmtId="41" fontId="0" fillId="0" borderId="0" xfId="24" applyNumberFormat="1" applyFont="1" applyFill="1" applyProtection="1">
      <alignment/>
      <protection/>
    </xf>
    <xf numFmtId="41" fontId="0" fillId="0" borderId="0" xfId="24" applyNumberFormat="1" applyFont="1" applyFill="1" applyAlignment="1" applyProtection="1">
      <alignment horizontal="right"/>
      <protection/>
    </xf>
    <xf numFmtId="41" fontId="0" fillId="0" borderId="3" xfId="24" applyNumberFormat="1" applyFont="1" applyFill="1" applyBorder="1" applyProtection="1">
      <alignment/>
      <protection/>
    </xf>
    <xf numFmtId="41" fontId="0" fillId="0" borderId="1" xfId="24" applyNumberFormat="1" applyFont="1" applyFill="1" applyBorder="1" applyProtection="1">
      <alignment/>
      <protection/>
    </xf>
    <xf numFmtId="41" fontId="0" fillId="0" borderId="1" xfId="24" applyNumberFormat="1" applyFont="1" applyFill="1" applyBorder="1" applyAlignment="1" applyProtection="1">
      <alignment horizontal="right"/>
      <protection/>
    </xf>
    <xf numFmtId="41" fontId="0" fillId="0" borderId="1" xfId="24" applyNumberFormat="1" applyFont="1" applyFill="1" applyAlignment="1" applyProtection="1">
      <alignment horizontal="right"/>
      <protection/>
    </xf>
    <xf numFmtId="41" fontId="0" fillId="0" borderId="2" xfId="25" applyNumberFormat="1" applyFont="1" applyFill="1" applyBorder="1" applyProtection="1">
      <alignment/>
      <protection/>
    </xf>
    <xf numFmtId="41" fontId="0" fillId="0" borderId="0" xfId="25" applyNumberFormat="1" applyFont="1" applyFill="1" applyBorder="1" applyProtection="1">
      <alignment/>
      <protection/>
    </xf>
    <xf numFmtId="41" fontId="0" fillId="0" borderId="0" xfId="25" applyNumberFormat="1" applyFont="1" applyFill="1" applyProtection="1">
      <alignment/>
      <protection/>
    </xf>
    <xf numFmtId="41" fontId="0" fillId="0" borderId="0" xfId="25" applyNumberFormat="1" applyFont="1" applyFill="1">
      <alignment/>
      <protection/>
    </xf>
    <xf numFmtId="41" fontId="0" fillId="0" borderId="2" xfId="25" applyNumberFormat="1" applyFont="1" applyFill="1" applyBorder="1">
      <alignment/>
      <protection/>
    </xf>
    <xf numFmtId="41" fontId="0" fillId="0" borderId="0" xfId="25" applyNumberFormat="1" applyFont="1" applyFill="1" applyBorder="1">
      <alignment/>
      <protection/>
    </xf>
    <xf numFmtId="41" fontId="0" fillId="0" borderId="4" xfId="25" applyNumberFormat="1" applyFont="1" applyFill="1" applyBorder="1" applyProtection="1">
      <alignment/>
      <protection/>
    </xf>
    <xf numFmtId="41" fontId="0" fillId="0" borderId="3" xfId="25" applyNumberFormat="1" applyFont="1" applyFill="1" applyBorder="1">
      <alignment/>
      <protection/>
    </xf>
    <xf numFmtId="41" fontId="0" fillId="0" borderId="1" xfId="25" applyNumberFormat="1" applyFont="1" applyFill="1" applyBorder="1">
      <alignment/>
      <protection/>
    </xf>
    <xf numFmtId="41" fontId="0" fillId="0" borderId="5" xfId="16" applyNumberFormat="1" applyFont="1" applyFill="1" applyBorder="1" applyAlignment="1">
      <alignment/>
    </xf>
    <xf numFmtId="41" fontId="0" fillId="0" borderId="0" xfId="16" applyNumberFormat="1" applyFont="1" applyFill="1" applyAlignment="1">
      <alignment/>
    </xf>
    <xf numFmtId="41" fontId="0" fillId="0" borderId="6" xfId="16" applyNumberFormat="1" applyFont="1" applyFill="1" applyBorder="1" applyAlignment="1">
      <alignment/>
    </xf>
    <xf numFmtId="41" fontId="0" fillId="0" borderId="7" xfId="16" applyNumberFormat="1" applyFont="1" applyFill="1" applyBorder="1" applyAlignment="1">
      <alignment/>
    </xf>
    <xf numFmtId="41" fontId="0" fillId="0" borderId="2" xfId="16" applyNumberFormat="1" applyFont="1" applyFill="1" applyBorder="1" applyAlignment="1">
      <alignment/>
    </xf>
    <xf numFmtId="41" fontId="0" fillId="0" borderId="3" xfId="16" applyNumberFormat="1" applyFont="1" applyFill="1" applyBorder="1" applyAlignment="1">
      <alignment/>
    </xf>
    <xf numFmtId="41" fontId="0" fillId="0" borderId="1" xfId="16" applyNumberFormat="1" applyFont="1" applyFill="1" applyBorder="1" applyAlignment="1">
      <alignment/>
    </xf>
    <xf numFmtId="41" fontId="0" fillId="0" borderId="8" xfId="16" applyNumberFormat="1" applyFont="1" applyFill="1" applyBorder="1" applyAlignment="1">
      <alignment/>
    </xf>
    <xf numFmtId="38" fontId="7" fillId="0" borderId="5" xfId="16" applyFont="1" applyFill="1" applyBorder="1" applyAlignment="1">
      <alignment/>
    </xf>
    <xf numFmtId="38" fontId="7" fillId="0" borderId="9" xfId="16" applyFont="1" applyFill="1" applyBorder="1" applyAlignment="1">
      <alignment/>
    </xf>
    <xf numFmtId="38" fontId="7" fillId="0" borderId="7" xfId="16" applyFont="1" applyFill="1" applyBorder="1" applyAlignment="1">
      <alignment/>
    </xf>
    <xf numFmtId="41" fontId="7" fillId="0" borderId="9" xfId="16" applyNumberFormat="1" applyFont="1" applyFill="1" applyBorder="1" applyAlignment="1">
      <alignment/>
    </xf>
    <xf numFmtId="41" fontId="7" fillId="0" borderId="7" xfId="16" applyNumberFormat="1" applyFont="1" applyFill="1" applyBorder="1" applyAlignment="1">
      <alignment/>
    </xf>
    <xf numFmtId="38" fontId="7" fillId="0" borderId="2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6" xfId="16" applyFont="1" applyFill="1" applyBorder="1" applyAlignment="1">
      <alignment/>
    </xf>
    <xf numFmtId="41" fontId="7" fillId="0" borderId="0" xfId="16" applyNumberFormat="1" applyFont="1" applyFill="1" applyBorder="1" applyAlignment="1">
      <alignment/>
    </xf>
    <xf numFmtId="41" fontId="0" fillId="0" borderId="0" xfId="23" applyNumberFormat="1" applyFont="1" applyFill="1" applyBorder="1">
      <alignment/>
      <protection/>
    </xf>
    <xf numFmtId="41" fontId="7" fillId="0" borderId="6" xfId="16" applyNumberFormat="1" applyFont="1" applyFill="1" applyBorder="1" applyAlignment="1">
      <alignment/>
    </xf>
    <xf numFmtId="41" fontId="0" fillId="0" borderId="6" xfId="23" applyNumberFormat="1" applyFont="1" applyFill="1" applyBorder="1">
      <alignment/>
      <protection/>
    </xf>
    <xf numFmtId="41" fontId="0" fillId="0" borderId="1" xfId="23" applyNumberFormat="1" applyFont="1" applyFill="1" applyBorder="1">
      <alignment/>
      <protection/>
    </xf>
    <xf numFmtId="41" fontId="0" fillId="0" borderId="8" xfId="23" applyNumberFormat="1" applyFont="1" applyFill="1" applyBorder="1">
      <alignment/>
      <protection/>
    </xf>
    <xf numFmtId="41" fontId="0" fillId="0" borderId="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 horizontal="right"/>
      <protection/>
    </xf>
    <xf numFmtId="41" fontId="0" fillId="0" borderId="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3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Alignment="1">
      <alignment/>
    </xf>
    <xf numFmtId="41" fontId="0" fillId="0" borderId="3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2" xfId="21" applyNumberFormat="1" applyFont="1" applyFill="1" applyBorder="1" applyProtection="1">
      <alignment/>
      <protection/>
    </xf>
    <xf numFmtId="41" fontId="0" fillId="0" borderId="0" xfId="21" applyNumberFormat="1" applyFont="1" applyFill="1" applyProtection="1">
      <alignment/>
      <protection/>
    </xf>
    <xf numFmtId="41" fontId="0" fillId="0" borderId="0" xfId="21" applyNumberFormat="1" applyFont="1" applyFill="1">
      <alignment/>
      <protection/>
    </xf>
    <xf numFmtId="41" fontId="0" fillId="0" borderId="2" xfId="21" applyNumberFormat="1" applyFont="1" applyFill="1" applyBorder="1">
      <alignment/>
      <protection/>
    </xf>
    <xf numFmtId="41" fontId="0" fillId="0" borderId="0" xfId="21" applyNumberFormat="1" applyFont="1" applyFill="1" applyBorder="1" applyProtection="1">
      <alignment/>
      <protection/>
    </xf>
    <xf numFmtId="41" fontId="0" fillId="0" borderId="3" xfId="21" applyNumberFormat="1" applyFont="1" applyFill="1" applyBorder="1" applyProtection="1">
      <alignment/>
      <protection/>
    </xf>
    <xf numFmtId="41" fontId="0" fillId="0" borderId="1" xfId="21" applyNumberFormat="1" applyFont="1" applyFill="1">
      <alignment/>
      <protection/>
    </xf>
    <xf numFmtId="41" fontId="0" fillId="0" borderId="3" xfId="21" applyNumberFormat="1" applyFont="1" applyFill="1" applyBorder="1">
      <alignment/>
      <protection/>
    </xf>
    <xf numFmtId="41" fontId="0" fillId="0" borderId="1" xfId="21" applyNumberFormat="1" applyFont="1" applyFill="1" applyBorder="1">
      <alignment/>
      <protection/>
    </xf>
    <xf numFmtId="41" fontId="1" fillId="0" borderId="0" xfId="0" applyNumberFormat="1" applyFont="1" applyAlignment="1" applyProtection="1">
      <alignment horizontal="center"/>
      <protection/>
    </xf>
    <xf numFmtId="41" fontId="1" fillId="0" borderId="0" xfId="21" applyNumberFormat="1" applyFont="1" applyAlignment="1" applyProtection="1">
      <alignment horizontal="center"/>
      <protection/>
    </xf>
    <xf numFmtId="41" fontId="0" fillId="0" borderId="2" xfId="22" applyNumberFormat="1" applyFont="1" applyFill="1" applyBorder="1" applyProtection="1">
      <alignment/>
      <protection/>
    </xf>
    <xf numFmtId="41" fontId="0" fillId="0" borderId="0" xfId="22" applyNumberFormat="1" applyFont="1" applyFill="1" applyProtection="1">
      <alignment/>
      <protection/>
    </xf>
    <xf numFmtId="41" fontId="0" fillId="0" borderId="0" xfId="22" applyNumberFormat="1" applyFont="1" applyFill="1" applyBorder="1" applyProtection="1">
      <alignment/>
      <protection/>
    </xf>
    <xf numFmtId="41" fontId="0" fillId="0" borderId="2" xfId="22" applyNumberFormat="1" applyFont="1" applyFill="1" applyBorder="1">
      <alignment/>
      <protection/>
    </xf>
    <xf numFmtId="41" fontId="0" fillId="0" borderId="0" xfId="22" applyNumberFormat="1" applyFont="1" applyFill="1">
      <alignment/>
      <protection/>
    </xf>
    <xf numFmtId="41" fontId="0" fillId="0" borderId="3" xfId="22" applyNumberFormat="1" applyFont="1" applyFill="1" applyBorder="1" applyProtection="1">
      <alignment/>
      <protection/>
    </xf>
    <xf numFmtId="41" fontId="0" fillId="0" borderId="1" xfId="22" applyNumberFormat="1" applyFont="1" applyFill="1" applyBorder="1">
      <alignment/>
      <protection/>
    </xf>
    <xf numFmtId="41" fontId="0" fillId="0" borderId="3" xfId="22" applyNumberFormat="1" applyFont="1" applyFill="1" applyBorder="1">
      <alignment/>
      <protection/>
    </xf>
    <xf numFmtId="41" fontId="7" fillId="0" borderId="5" xfId="16" applyNumberFormat="1" applyFont="1" applyFill="1" applyBorder="1" applyAlignment="1">
      <alignment/>
    </xf>
    <xf numFmtId="41" fontId="7" fillId="0" borderId="2" xfId="16" applyNumberFormat="1" applyFont="1" applyFill="1" applyBorder="1" applyAlignment="1">
      <alignment/>
    </xf>
    <xf numFmtId="41" fontId="0" fillId="0" borderId="2" xfId="23" applyNumberFormat="1" applyFont="1" applyFill="1" applyBorder="1">
      <alignment/>
      <protection/>
    </xf>
    <xf numFmtId="41" fontId="0" fillId="0" borderId="3" xfId="23" applyNumberFormat="1" applyFont="1" applyFill="1" applyBorder="1">
      <alignment/>
      <protection/>
    </xf>
    <xf numFmtId="0" fontId="0" fillId="0" borderId="3" xfId="20" applyFont="1" applyBorder="1" applyAlignment="1" applyProtection="1">
      <alignment horizontal="center" vertical="center"/>
      <protection/>
    </xf>
    <xf numFmtId="0" fontId="0" fillId="0" borderId="1" xfId="20" applyFont="1" applyBorder="1" applyAlignment="1" applyProtection="1">
      <alignment horizontal="center" vertical="center"/>
      <protection/>
    </xf>
    <xf numFmtId="0" fontId="0" fillId="0" borderId="4" xfId="20" applyFont="1" applyBorder="1" applyAlignment="1" applyProtection="1">
      <alignment horizontal="center" vertical="center"/>
      <protection/>
    </xf>
    <xf numFmtId="0" fontId="0" fillId="0" borderId="3" xfId="23" applyFont="1" applyBorder="1" applyAlignment="1" applyProtection="1">
      <alignment horizontal="center" vertical="center"/>
      <protection/>
    </xf>
    <xf numFmtId="0" fontId="0" fillId="0" borderId="1" xfId="23" applyFont="1" applyBorder="1" applyAlignment="1" applyProtection="1">
      <alignment horizontal="center" vertical="center"/>
      <protection/>
    </xf>
    <xf numFmtId="0" fontId="0" fillId="0" borderId="4" xfId="23" applyFont="1" applyBorder="1" applyAlignment="1" applyProtection="1">
      <alignment horizontal="center" vertical="center"/>
      <protection/>
    </xf>
    <xf numFmtId="41" fontId="0" fillId="0" borderId="3" xfId="0" applyNumberFormat="1" applyFont="1" applyBorder="1" applyAlignment="1" applyProtection="1">
      <alignment horizontal="center" vertical="center"/>
      <protection/>
    </xf>
    <xf numFmtId="41" fontId="0" fillId="0" borderId="3" xfId="21" applyNumberFormat="1" applyFont="1" applyBorder="1" applyAlignment="1" applyProtection="1">
      <alignment horizontal="center" vertical="center"/>
      <protection/>
    </xf>
    <xf numFmtId="41" fontId="0" fillId="0" borderId="10" xfId="22" applyNumberFormat="1" applyFont="1" applyBorder="1" applyAlignment="1" applyProtection="1">
      <alignment horizontal="center" vertical="center"/>
      <protection/>
    </xf>
    <xf numFmtId="41" fontId="0" fillId="0" borderId="4" xfId="22" applyNumberFormat="1" applyFont="1" applyBorder="1" applyAlignment="1" applyProtection="1">
      <alignment horizontal="center" vertical="center"/>
      <protection/>
    </xf>
    <xf numFmtId="41" fontId="0" fillId="0" borderId="2" xfId="22" applyNumberFormat="1" applyFont="1" applyBorder="1" applyAlignment="1" applyProtection="1">
      <alignment horizontal="center" vertical="center"/>
      <protection/>
    </xf>
    <xf numFmtId="41" fontId="0" fillId="0" borderId="3" xfId="22" applyNumberFormat="1" applyFont="1" applyBorder="1" applyAlignment="1" applyProtection="1">
      <alignment horizontal="center" vertical="center"/>
      <protection/>
    </xf>
    <xf numFmtId="0" fontId="0" fillId="0" borderId="11" xfId="20" applyFont="1" applyBorder="1" applyAlignment="1" applyProtection="1">
      <alignment horizontal="center" vertical="center"/>
      <protection/>
    </xf>
    <xf numFmtId="0" fontId="0" fillId="0" borderId="12" xfId="20" applyFont="1" applyBorder="1" applyAlignment="1" applyProtection="1">
      <alignment horizontal="center" vertical="center"/>
      <protection/>
    </xf>
    <xf numFmtId="41" fontId="0" fillId="0" borderId="13" xfId="25" applyNumberFormat="1" applyFont="1" applyBorder="1" applyAlignment="1" applyProtection="1">
      <alignment horizontal="center" vertical="center"/>
      <protection/>
    </xf>
    <xf numFmtId="41" fontId="0" fillId="0" borderId="11" xfId="25" applyNumberFormat="1" applyFont="1" applyBorder="1" applyAlignment="1" applyProtection="1">
      <alignment horizontal="center" vertical="center"/>
      <protection/>
    </xf>
    <xf numFmtId="41" fontId="0" fillId="0" borderId="12" xfId="25" applyNumberFormat="1" applyFont="1" applyBorder="1" applyAlignment="1" applyProtection="1">
      <alignment horizontal="center" vertical="center"/>
      <protection/>
    </xf>
    <xf numFmtId="41" fontId="0" fillId="0" borderId="7" xfId="25" applyNumberFormat="1" applyFont="1" applyBorder="1" applyAlignment="1" applyProtection="1">
      <alignment horizontal="center" vertical="center"/>
      <protection/>
    </xf>
    <xf numFmtId="41" fontId="0" fillId="0" borderId="6" xfId="25" applyNumberFormat="1" applyFont="1" applyBorder="1" applyAlignment="1" applyProtection="1">
      <alignment horizontal="center" vertical="center"/>
      <protection/>
    </xf>
    <xf numFmtId="41" fontId="0" fillId="0" borderId="8" xfId="25" applyNumberFormat="1" applyFont="1" applyBorder="1" applyAlignment="1" applyProtection="1">
      <alignment horizontal="center" vertical="center"/>
      <protection/>
    </xf>
    <xf numFmtId="41" fontId="0" fillId="0" borderId="10" xfId="25" applyNumberFormat="1" applyFont="1" applyBorder="1" applyAlignment="1" applyProtection="1">
      <alignment horizontal="center" vertical="center"/>
      <protection/>
    </xf>
    <xf numFmtId="41" fontId="0" fillId="0" borderId="14" xfId="25" applyNumberFormat="1" applyFont="1" applyBorder="1" applyAlignment="1" applyProtection="1">
      <alignment horizontal="center" vertical="center"/>
      <protection/>
    </xf>
    <xf numFmtId="41" fontId="0" fillId="0" borderId="4" xfId="25" applyNumberFormat="1" applyFont="1" applyBorder="1" applyAlignment="1" applyProtection="1">
      <alignment horizontal="center" vertical="center"/>
      <protection/>
    </xf>
    <xf numFmtId="41" fontId="0" fillId="0" borderId="3" xfId="25" applyNumberFormat="1" applyFont="1" applyBorder="1" applyAlignment="1" applyProtection="1">
      <alignment horizontal="center" vertical="center"/>
      <protection/>
    </xf>
    <xf numFmtId="0" fontId="0" fillId="0" borderId="11" xfId="20" applyFont="1" applyBorder="1" applyAlignment="1" applyProtection="1">
      <alignment horizontal="center" vertical="center"/>
      <protection/>
    </xf>
    <xf numFmtId="0" fontId="1" fillId="0" borderId="0" xfId="20" applyFont="1" applyAlignment="1">
      <alignment horizontal="center"/>
      <protection/>
    </xf>
    <xf numFmtId="41" fontId="7" fillId="0" borderId="3" xfId="16" applyNumberFormat="1" applyFont="1" applyFill="1" applyBorder="1" applyAlignment="1">
      <alignment/>
    </xf>
    <xf numFmtId="41" fontId="7" fillId="0" borderId="1" xfId="16" applyNumberFormat="1" applyFont="1" applyFill="1" applyBorder="1" applyAlignment="1">
      <alignment/>
    </xf>
    <xf numFmtId="41" fontId="7" fillId="0" borderId="8" xfId="16" applyNumberFormat="1" applyFont="1" applyFill="1" applyBorder="1" applyAlignment="1">
      <alignment/>
    </xf>
    <xf numFmtId="41" fontId="0" fillId="0" borderId="2" xfId="21" applyNumberFormat="1" applyFont="1" applyBorder="1" applyAlignment="1" applyProtection="1">
      <alignment horizontal="center" vertical="center"/>
      <protection/>
    </xf>
    <xf numFmtId="41" fontId="0" fillId="0" borderId="1" xfId="22" applyNumberFormat="1" applyFont="1" applyBorder="1" applyAlignment="1" applyProtection="1">
      <alignment horizontal="left"/>
      <protection/>
    </xf>
    <xf numFmtId="41" fontId="0" fillId="0" borderId="1" xfId="22" applyNumberFormat="1" applyFont="1" applyBorder="1" applyAlignment="1">
      <alignment horizontal="left"/>
      <protection/>
    </xf>
    <xf numFmtId="41" fontId="0" fillId="0" borderId="12" xfId="24" applyNumberFormat="1" applyFont="1" applyBorder="1" applyAlignment="1" applyProtection="1">
      <alignment horizontal="center"/>
      <protection/>
    </xf>
    <xf numFmtId="41" fontId="0" fillId="0" borderId="1" xfId="25" applyNumberFormat="1" applyFont="1" applyBorder="1" applyAlignment="1" applyProtection="1">
      <alignment horizontal="right"/>
      <protection/>
    </xf>
    <xf numFmtId="41" fontId="0" fillId="0" borderId="0" xfId="22" applyNumberFormat="1" applyFont="1" applyAlignment="1" applyProtection="1">
      <alignment horizontal="center"/>
      <protection/>
    </xf>
    <xf numFmtId="41" fontId="0" fillId="0" borderId="2" xfId="22" applyNumberFormat="1" applyFont="1" applyFill="1" applyBorder="1" applyAlignment="1" applyProtection="1">
      <alignment horizontal="left"/>
      <protection/>
    </xf>
    <xf numFmtId="41" fontId="0" fillId="0" borderId="0" xfId="22" applyNumberFormat="1" applyFont="1" applyFill="1" applyAlignment="1" applyProtection="1">
      <alignment horizontal="left"/>
      <protection/>
    </xf>
    <xf numFmtId="41" fontId="0" fillId="0" borderId="0" xfId="22" applyNumberFormat="1" applyFont="1" applyAlignment="1">
      <alignment horizontal="left"/>
      <protection/>
    </xf>
    <xf numFmtId="41" fontId="0" fillId="0" borderId="2" xfId="22" applyNumberFormat="1" applyFont="1" applyFill="1" applyBorder="1" applyAlignment="1">
      <alignment horizontal="left"/>
      <protection/>
    </xf>
    <xf numFmtId="41" fontId="0" fillId="0" borderId="0" xfId="22" applyNumberFormat="1" applyFont="1" applyFill="1" applyAlignment="1">
      <alignment horizontal="left"/>
      <protection/>
    </xf>
    <xf numFmtId="41" fontId="1" fillId="0" borderId="0" xfId="22" applyNumberFormat="1" applyFont="1" applyAlignment="1" applyProtection="1">
      <alignment horizontal="left"/>
      <protection/>
    </xf>
    <xf numFmtId="41" fontId="0" fillId="0" borderId="0" xfId="22" applyNumberFormat="1" applyFont="1" applyAlignment="1" applyProtection="1">
      <alignment/>
      <protection/>
    </xf>
    <xf numFmtId="41" fontId="0" fillId="0" borderId="0" xfId="22" applyNumberFormat="1" applyFont="1" applyBorder="1" applyAlignment="1" applyProtection="1">
      <alignment/>
      <protection/>
    </xf>
    <xf numFmtId="41" fontId="0" fillId="0" borderId="1" xfId="22" applyNumberFormat="1" applyFont="1" applyBorder="1" applyAlignment="1" applyProtection="1">
      <alignment/>
      <protection/>
    </xf>
    <xf numFmtId="41" fontId="0" fillId="0" borderId="3" xfId="22" applyNumberFormat="1" applyFont="1" applyFill="1" applyBorder="1" applyAlignment="1" applyProtection="1">
      <alignment horizontal="left"/>
      <protection/>
    </xf>
    <xf numFmtId="41" fontId="0" fillId="0" borderId="1" xfId="22" applyNumberFormat="1" applyFont="1" applyFill="1" applyBorder="1" applyAlignment="1" applyProtection="1">
      <alignment horizontal="left"/>
      <protection/>
    </xf>
    <xf numFmtId="41" fontId="0" fillId="0" borderId="3" xfId="22" applyNumberFormat="1" applyFont="1" applyFill="1" applyBorder="1" applyAlignment="1">
      <alignment horizontal="left"/>
      <protection/>
    </xf>
    <xf numFmtId="41" fontId="0" fillId="0" borderId="1" xfId="22" applyNumberFormat="1" applyFont="1" applyFill="1" applyBorder="1" applyAlignment="1">
      <alignment horizontal="left"/>
      <protection/>
    </xf>
    <xf numFmtId="41" fontId="1" fillId="0" borderId="0" xfId="22" applyNumberFormat="1" applyFont="1" applyAlignment="1" applyProtection="1">
      <alignment horizontal="center"/>
      <protection/>
    </xf>
    <xf numFmtId="41" fontId="0" fillId="0" borderId="3" xfId="22" applyNumberFormat="1" applyFont="1" applyBorder="1" applyAlignment="1">
      <alignment horizontal="center" vertical="center"/>
      <protection/>
    </xf>
    <xf numFmtId="41" fontId="0" fillId="0" borderId="14" xfId="22" applyNumberFormat="1" applyFont="1" applyBorder="1">
      <alignment/>
      <protection/>
    </xf>
    <xf numFmtId="0" fontId="0" fillId="0" borderId="1" xfId="22" applyFont="1" applyBorder="1" applyAlignment="1" applyProtection="1">
      <alignment horizontal="left"/>
      <protection/>
    </xf>
    <xf numFmtId="0" fontId="0" fillId="0" borderId="1" xfId="22" applyFont="1" applyBorder="1">
      <alignment/>
      <protection/>
    </xf>
    <xf numFmtId="0" fontId="0" fillId="0" borderId="1" xfId="22" applyFont="1" applyBorder="1" applyAlignment="1" applyProtection="1">
      <alignment horizontal="right"/>
      <protection/>
    </xf>
    <xf numFmtId="0" fontId="0" fillId="0" borderId="0" xfId="22" applyFont="1">
      <alignment/>
      <protection/>
    </xf>
    <xf numFmtId="41" fontId="0" fillId="0" borderId="11" xfId="24" applyNumberFormat="1" applyFont="1" applyBorder="1" applyAlignment="1" applyProtection="1">
      <alignment horizontal="center"/>
      <protection/>
    </xf>
    <xf numFmtId="0" fontId="0" fillId="0" borderId="3" xfId="22" applyFont="1" applyBorder="1" applyAlignment="1" applyProtection="1">
      <alignment horizontal="center"/>
      <protection/>
    </xf>
    <xf numFmtId="0" fontId="0" fillId="0" borderId="0" xfId="22" applyFont="1" applyAlignment="1" applyProtection="1">
      <alignment horizontal="left"/>
      <protection/>
    </xf>
    <xf numFmtId="38" fontId="0" fillId="0" borderId="2" xfId="16" applyFont="1" applyFill="1" applyBorder="1" applyAlignment="1" applyProtection="1">
      <alignment/>
      <protection/>
    </xf>
    <xf numFmtId="38" fontId="0" fillId="0" borderId="0" xfId="16" applyFont="1" applyFill="1" applyAlignment="1" applyProtection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 applyProtection="1">
      <alignment horizontal="center"/>
      <protection/>
    </xf>
    <xf numFmtId="38" fontId="0" fillId="0" borderId="2" xfId="16" applyFont="1" applyFill="1" applyBorder="1" applyAlignment="1">
      <alignment/>
    </xf>
    <xf numFmtId="38" fontId="0" fillId="0" borderId="0" xfId="16" applyFont="1" applyFill="1" applyAlignment="1">
      <alignment/>
    </xf>
    <xf numFmtId="38" fontId="0" fillId="0" borderId="3" xfId="16" applyFont="1" applyFill="1" applyBorder="1" applyAlignment="1" applyProtection="1">
      <alignment/>
      <protection/>
    </xf>
    <xf numFmtId="38" fontId="0" fillId="0" borderId="1" xfId="16" applyFont="1" applyFill="1" applyBorder="1" applyAlignment="1" applyProtection="1">
      <alignment/>
      <protection/>
    </xf>
    <xf numFmtId="0" fontId="0" fillId="0" borderId="1" xfId="22" applyFont="1" applyFill="1" applyBorder="1" applyAlignment="1" applyProtection="1">
      <alignment horizontal="center"/>
      <protection/>
    </xf>
    <xf numFmtId="41" fontId="0" fillId="0" borderId="1" xfId="22" applyNumberFormat="1" applyFont="1" applyFill="1" applyBorder="1" applyProtection="1">
      <alignment/>
      <protection/>
    </xf>
    <xf numFmtId="41" fontId="0" fillId="0" borderId="0" xfId="22" applyNumberFormat="1" applyFont="1" applyFill="1" applyBorder="1">
      <alignment/>
      <protection/>
    </xf>
    <xf numFmtId="0" fontId="0" fillId="0" borderId="2" xfId="22" applyFont="1" applyFill="1" applyBorder="1" applyAlignment="1" applyProtection="1">
      <alignment horizontal="center"/>
      <protection/>
    </xf>
    <xf numFmtId="0" fontId="0" fillId="0" borderId="15" xfId="22" applyFont="1" applyBorder="1" applyAlignment="1">
      <alignment horizontal="center" vertical="center"/>
      <protection/>
    </xf>
    <xf numFmtId="41" fontId="0" fillId="0" borderId="2" xfId="22" applyNumberFormat="1" applyFont="1" applyFill="1" applyBorder="1" applyAlignment="1" applyProtection="1">
      <alignment horizontal="center"/>
      <protection/>
    </xf>
    <xf numFmtId="41" fontId="0" fillId="0" borderId="3" xfId="22" applyNumberFormat="1" applyFont="1" applyFill="1" applyBorder="1" applyAlignment="1" applyProtection="1">
      <alignment horizontal="center"/>
      <protection/>
    </xf>
    <xf numFmtId="41" fontId="0" fillId="0" borderId="1" xfId="24" applyNumberFormat="1" applyFont="1" applyBorder="1" applyAlignment="1" applyProtection="1">
      <alignment horizontal="right"/>
      <protection/>
    </xf>
    <xf numFmtId="41" fontId="0" fillId="0" borderId="13" xfId="24" applyNumberFormat="1" applyFont="1" applyBorder="1" applyAlignment="1">
      <alignment horizontal="center"/>
      <protection/>
    </xf>
    <xf numFmtId="41" fontId="0" fillId="0" borderId="11" xfId="24" applyNumberFormat="1" applyFont="1" applyBorder="1" applyAlignment="1">
      <alignment horizontal="center"/>
      <protection/>
    </xf>
    <xf numFmtId="41" fontId="0" fillId="0" borderId="12" xfId="24" applyNumberFormat="1" applyFont="1" applyBorder="1" applyAlignment="1">
      <alignment horizontal="center"/>
      <protection/>
    </xf>
    <xf numFmtId="41" fontId="0" fillId="0" borderId="10" xfId="24" applyNumberFormat="1" applyFont="1" applyBorder="1" applyAlignment="1" applyProtection="1">
      <alignment horizontal="center" vertical="center"/>
      <protection/>
    </xf>
    <xf numFmtId="41" fontId="0" fillId="0" borderId="14" xfId="24" applyNumberFormat="1" applyFont="1" applyBorder="1" applyAlignment="1" applyProtection="1">
      <alignment horizontal="center" vertical="center"/>
      <protection/>
    </xf>
    <xf numFmtId="41" fontId="0" fillId="0" borderId="4" xfId="24" applyNumberFormat="1" applyFont="1" applyBorder="1" applyAlignment="1" applyProtection="1">
      <alignment horizontal="center" vertical="center"/>
      <protection/>
    </xf>
    <xf numFmtId="41" fontId="0" fillId="0" borderId="7" xfId="24" applyNumberFormat="1" applyFont="1" applyBorder="1" applyAlignment="1" applyProtection="1">
      <alignment horizontal="center" vertical="center"/>
      <protection/>
    </xf>
    <xf numFmtId="41" fontId="0" fillId="0" borderId="6" xfId="24" applyNumberFormat="1" applyFont="1" applyBorder="1" applyAlignment="1" applyProtection="1">
      <alignment horizontal="center" vertical="center"/>
      <protection/>
    </xf>
    <xf numFmtId="41" fontId="0" fillId="0" borderId="8" xfId="24" applyNumberFormat="1" applyFont="1" applyBorder="1" applyAlignment="1" applyProtection="1">
      <alignment horizontal="center" vertical="center"/>
      <protection/>
    </xf>
    <xf numFmtId="41" fontId="0" fillId="0" borderId="13" xfId="24" applyNumberFormat="1" applyFont="1" applyBorder="1" applyAlignment="1" applyProtection="1">
      <alignment horizontal="center"/>
      <protection/>
    </xf>
    <xf numFmtId="0" fontId="0" fillId="0" borderId="13" xfId="20" applyFont="1" applyBorder="1" applyAlignment="1" applyProtection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right"/>
      <protection/>
    </xf>
    <xf numFmtId="0" fontId="0" fillId="0" borderId="5" xfId="20" applyFont="1" applyBorder="1" applyAlignment="1" applyProtection="1">
      <alignment horizontal="center" vertical="center"/>
      <protection/>
    </xf>
    <xf numFmtId="0" fontId="0" fillId="0" borderId="9" xfId="20" applyFont="1" applyBorder="1" applyAlignment="1" applyProtection="1">
      <alignment horizontal="center" vertical="center"/>
      <protection/>
    </xf>
    <xf numFmtId="0" fontId="0" fillId="0" borderId="7" xfId="20" applyFont="1" applyBorder="1" applyAlignment="1" applyProtection="1">
      <alignment horizontal="center" vertical="center"/>
      <protection/>
    </xf>
    <xf numFmtId="0" fontId="0" fillId="0" borderId="3" xfId="20" applyFont="1" applyBorder="1" applyAlignment="1" applyProtection="1">
      <alignment horizontal="center" vertical="center"/>
      <protection/>
    </xf>
    <xf numFmtId="0" fontId="0" fillId="0" borderId="1" xfId="20" applyFont="1" applyBorder="1" applyAlignment="1" applyProtection="1">
      <alignment horizontal="center" vertical="center"/>
      <protection/>
    </xf>
    <xf numFmtId="0" fontId="0" fillId="0" borderId="8" xfId="20" applyFont="1" applyBorder="1" applyAlignment="1" applyProtection="1">
      <alignment horizontal="center" vertical="center"/>
      <protection/>
    </xf>
    <xf numFmtId="0" fontId="0" fillId="0" borderId="10" xfId="20" applyFont="1" applyBorder="1" applyAlignment="1" applyProtection="1">
      <alignment horizontal="center" vertical="center"/>
      <protection/>
    </xf>
    <xf numFmtId="0" fontId="0" fillId="0" borderId="4" xfId="20" applyFont="1" applyBorder="1" applyAlignment="1" applyProtection="1">
      <alignment horizontal="center" vertical="center"/>
      <protection/>
    </xf>
    <xf numFmtId="0" fontId="0" fillId="0" borderId="11" xfId="23" applyFont="1" applyBorder="1" applyAlignment="1" applyProtection="1">
      <alignment horizontal="center" vertical="center"/>
      <protection/>
    </xf>
    <xf numFmtId="0" fontId="0" fillId="0" borderId="12" xfId="23" applyFont="1" applyBorder="1" applyAlignment="1" applyProtection="1">
      <alignment horizontal="center" vertical="center"/>
      <protection/>
    </xf>
    <xf numFmtId="0" fontId="0" fillId="0" borderId="13" xfId="23" applyFont="1" applyBorder="1" applyAlignment="1" applyProtection="1">
      <alignment horizontal="center" vertical="center"/>
      <protection/>
    </xf>
    <xf numFmtId="0" fontId="0" fillId="0" borderId="5" xfId="23" applyFont="1" applyBorder="1" applyAlignment="1">
      <alignment horizontal="center" vertical="center"/>
      <protection/>
    </xf>
    <xf numFmtId="0" fontId="0" fillId="0" borderId="7" xfId="23" applyFont="1" applyBorder="1" applyAlignment="1">
      <alignment horizontal="center" vertical="center"/>
      <protection/>
    </xf>
    <xf numFmtId="0" fontId="0" fillId="0" borderId="2" xfId="23" applyFont="1" applyBorder="1" applyAlignment="1">
      <alignment horizontal="center" vertical="center"/>
      <protection/>
    </xf>
    <xf numFmtId="0" fontId="0" fillId="0" borderId="6" xfId="23" applyFont="1" applyBorder="1" applyAlignment="1">
      <alignment horizontal="center" vertical="center"/>
      <protection/>
    </xf>
    <xf numFmtId="0" fontId="0" fillId="0" borderId="3" xfId="23" applyFont="1" applyBorder="1" applyAlignment="1">
      <alignment horizontal="center" vertical="center"/>
      <protection/>
    </xf>
    <xf numFmtId="0" fontId="0" fillId="0" borderId="8" xfId="23" applyFont="1" applyBorder="1" applyAlignment="1">
      <alignment horizontal="center" vertical="center"/>
      <protection/>
    </xf>
    <xf numFmtId="0" fontId="0" fillId="0" borderId="13" xfId="23" applyFont="1" applyBorder="1" applyAlignment="1">
      <alignment horizontal="center" vertical="center"/>
      <protection/>
    </xf>
    <xf numFmtId="0" fontId="0" fillId="0" borderId="11" xfId="23" applyFont="1" applyBorder="1" applyAlignment="1">
      <alignment horizontal="center" vertical="center"/>
      <protection/>
    </xf>
    <xf numFmtId="0" fontId="0" fillId="0" borderId="1" xfId="23" applyFont="1" applyBorder="1" applyAlignment="1">
      <alignment horizontal="right"/>
      <protection/>
    </xf>
    <xf numFmtId="0" fontId="0" fillId="0" borderId="5" xfId="23" applyFont="1" applyBorder="1" applyAlignment="1" applyProtection="1">
      <alignment horizontal="center" vertical="center"/>
      <protection/>
    </xf>
    <xf numFmtId="0" fontId="0" fillId="0" borderId="9" xfId="23" applyFont="1" applyBorder="1" applyAlignment="1" applyProtection="1">
      <alignment horizontal="center" vertical="center"/>
      <protection/>
    </xf>
    <xf numFmtId="0" fontId="0" fillId="0" borderId="7" xfId="23" applyFont="1" applyBorder="1" applyAlignment="1" applyProtection="1">
      <alignment horizontal="center" vertical="center"/>
      <protection/>
    </xf>
    <xf numFmtId="0" fontId="0" fillId="0" borderId="3" xfId="23" applyFont="1" applyBorder="1" applyAlignment="1" applyProtection="1">
      <alignment horizontal="center" vertical="center"/>
      <protection/>
    </xf>
    <xf numFmtId="0" fontId="0" fillId="0" borderId="1" xfId="23" applyFont="1" applyBorder="1" applyAlignment="1" applyProtection="1">
      <alignment horizontal="center" vertical="center"/>
      <protection/>
    </xf>
    <xf numFmtId="0" fontId="0" fillId="0" borderId="8" xfId="23" applyFont="1" applyBorder="1" applyAlignment="1" applyProtection="1">
      <alignment horizontal="center" vertical="center"/>
      <protection/>
    </xf>
    <xf numFmtId="0" fontId="0" fillId="0" borderId="10" xfId="23" applyFont="1" applyBorder="1" applyAlignment="1" applyProtection="1">
      <alignment horizontal="center" vertical="center"/>
      <protection/>
    </xf>
    <xf numFmtId="0" fontId="0" fillId="0" borderId="4" xfId="23" applyFont="1" applyBorder="1" applyAlignment="1" applyProtection="1">
      <alignment horizontal="center" vertical="center"/>
      <protection/>
    </xf>
    <xf numFmtId="41" fontId="0" fillId="0" borderId="13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 horizontal="center" vertical="center"/>
      <protection/>
    </xf>
    <xf numFmtId="41" fontId="0" fillId="0" borderId="12" xfId="0" applyNumberFormat="1" applyFont="1" applyBorder="1" applyAlignment="1" applyProtection="1">
      <alignment horizontal="center" vertic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41" fontId="0" fillId="0" borderId="8" xfId="0" applyNumberFormat="1" applyFont="1" applyBorder="1" applyAlignment="1" applyProtection="1">
      <alignment horizontal="center" vertical="center"/>
      <protection/>
    </xf>
    <xf numFmtId="41" fontId="0" fillId="0" borderId="1" xfId="0" applyNumberFormat="1" applyFont="1" applyBorder="1" applyAlignment="1" applyProtection="1">
      <alignment horizontal="right"/>
      <protection/>
    </xf>
    <xf numFmtId="41" fontId="0" fillId="0" borderId="6" xfId="0" applyNumberFormat="1" applyFont="1" applyBorder="1" applyAlignment="1" applyProtection="1">
      <alignment horizontal="center" vertical="center"/>
      <protection/>
    </xf>
    <xf numFmtId="41" fontId="0" fillId="0" borderId="10" xfId="0" applyNumberFormat="1" applyFont="1" applyBorder="1" applyAlignment="1" applyProtection="1">
      <alignment horizontal="center" vertical="center"/>
      <protection/>
    </xf>
    <xf numFmtId="41" fontId="0" fillId="0" borderId="14" xfId="0" applyNumberFormat="1" applyFont="1" applyBorder="1" applyAlignment="1" applyProtection="1">
      <alignment horizontal="center" vertical="center"/>
      <protection/>
    </xf>
    <xf numFmtId="41" fontId="0" fillId="0" borderId="4" xfId="0" applyNumberFormat="1" applyFont="1" applyBorder="1" applyAlignment="1" applyProtection="1">
      <alignment horizontal="center" vertical="center"/>
      <protection/>
    </xf>
    <xf numFmtId="41" fontId="0" fillId="0" borderId="5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Font="1" applyBorder="1" applyAlignment="1" applyProtection="1">
      <alignment horizontal="center" vertical="center"/>
      <protection/>
    </xf>
    <xf numFmtId="41" fontId="0" fillId="0" borderId="3" xfId="0" applyNumberFormat="1" applyFont="1" applyBorder="1" applyAlignment="1" applyProtection="1">
      <alignment horizontal="center" vertical="center"/>
      <protection/>
    </xf>
    <xf numFmtId="41" fontId="0" fillId="0" borderId="1" xfId="21" applyNumberFormat="1" applyFont="1" applyBorder="1" applyAlignment="1" applyProtection="1">
      <alignment horizontal="right"/>
      <protection/>
    </xf>
    <xf numFmtId="41" fontId="0" fillId="0" borderId="7" xfId="21" applyNumberFormat="1" applyFont="1" applyBorder="1" applyAlignment="1" applyProtection="1">
      <alignment horizontal="center" vertical="center"/>
      <protection/>
    </xf>
    <xf numFmtId="41" fontId="0" fillId="0" borderId="6" xfId="21" applyNumberFormat="1" applyFont="1" applyBorder="1" applyAlignment="1" applyProtection="1">
      <alignment horizontal="center" vertical="center"/>
      <protection/>
    </xf>
    <xf numFmtId="41" fontId="0" fillId="0" borderId="8" xfId="21" applyNumberFormat="1" applyFont="1" applyBorder="1" applyAlignment="1" applyProtection="1">
      <alignment horizontal="center" vertical="center"/>
      <protection/>
    </xf>
    <xf numFmtId="41" fontId="0" fillId="0" borderId="10" xfId="21" applyNumberFormat="1" applyFont="1" applyBorder="1" applyAlignment="1" applyProtection="1">
      <alignment horizontal="center" vertical="center"/>
      <protection/>
    </xf>
    <xf numFmtId="41" fontId="0" fillId="0" borderId="4" xfId="21" applyNumberFormat="1" applyFont="1" applyBorder="1" applyAlignment="1" applyProtection="1">
      <alignment horizontal="center" vertical="center"/>
      <protection/>
    </xf>
    <xf numFmtId="41" fontId="0" fillId="0" borderId="13" xfId="21" applyNumberFormat="1" applyFont="1" applyBorder="1" applyAlignment="1" applyProtection="1">
      <alignment horizontal="center" vertical="center"/>
      <protection/>
    </xf>
    <xf numFmtId="41" fontId="0" fillId="0" borderId="11" xfId="21" applyNumberFormat="1" applyFont="1" applyBorder="1" applyAlignment="1" applyProtection="1">
      <alignment horizontal="center" vertical="center"/>
      <protection/>
    </xf>
    <xf numFmtId="41" fontId="0" fillId="0" borderId="12" xfId="21" applyNumberFormat="1" applyFont="1" applyBorder="1" applyAlignment="1" applyProtection="1">
      <alignment horizontal="center" vertical="center"/>
      <protection/>
    </xf>
    <xf numFmtId="41" fontId="0" fillId="0" borderId="5" xfId="21" applyNumberFormat="1" applyFont="1" applyBorder="1" applyAlignment="1" applyProtection="1">
      <alignment horizontal="center" vertical="center"/>
      <protection/>
    </xf>
    <xf numFmtId="41" fontId="0" fillId="0" borderId="3" xfId="21" applyNumberFormat="1" applyFont="1" applyBorder="1" applyAlignment="1" applyProtection="1">
      <alignment horizontal="center" vertical="center"/>
      <protection/>
    </xf>
    <xf numFmtId="41" fontId="0" fillId="0" borderId="5" xfId="22" applyNumberFormat="1" applyFont="1" applyBorder="1" applyAlignment="1" applyProtection="1">
      <alignment horizontal="center" vertical="center"/>
      <protection/>
    </xf>
    <xf numFmtId="41" fontId="0" fillId="0" borderId="7" xfId="22" applyNumberFormat="1" applyFont="1" applyBorder="1" applyAlignment="1" applyProtection="1">
      <alignment horizontal="center" vertical="center"/>
      <protection/>
    </xf>
    <xf numFmtId="41" fontId="0" fillId="0" borderId="3" xfId="22" applyNumberFormat="1" applyFont="1" applyBorder="1" applyAlignment="1" applyProtection="1">
      <alignment horizontal="center" vertical="center"/>
      <protection/>
    </xf>
    <xf numFmtId="41" fontId="0" fillId="0" borderId="8" xfId="22" applyNumberFormat="1" applyFont="1" applyBorder="1" applyAlignment="1" applyProtection="1">
      <alignment horizontal="center" vertical="center"/>
      <protection/>
    </xf>
    <xf numFmtId="41" fontId="0" fillId="0" borderId="9" xfId="22" applyNumberFormat="1" applyFont="1" applyBorder="1" applyAlignment="1" applyProtection="1">
      <alignment horizontal="center" vertical="center"/>
      <protection/>
    </xf>
    <xf numFmtId="41" fontId="0" fillId="0" borderId="1" xfId="22" applyNumberFormat="1" applyFont="1" applyBorder="1" applyAlignment="1" applyProtection="1">
      <alignment horizontal="center" vertical="center"/>
      <protection/>
    </xf>
    <xf numFmtId="41" fontId="0" fillId="0" borderId="1" xfId="22" applyNumberFormat="1" applyFont="1" applyBorder="1" applyAlignment="1" applyProtection="1">
      <alignment horizontal="right"/>
      <protection/>
    </xf>
    <xf numFmtId="41" fontId="0" fillId="0" borderId="6" xfId="22" applyNumberFormat="1" applyFont="1" applyBorder="1" applyAlignment="1" applyProtection="1">
      <alignment horizontal="center" vertical="center"/>
      <protection/>
    </xf>
    <xf numFmtId="41" fontId="0" fillId="0" borderId="10" xfId="22" applyNumberFormat="1" applyFont="1" applyBorder="1" applyAlignment="1" applyProtection="1">
      <alignment horizontal="center" vertical="center"/>
      <protection/>
    </xf>
    <xf numFmtId="41" fontId="0" fillId="0" borderId="4" xfId="22" applyNumberFormat="1" applyFont="1" applyBorder="1" applyAlignment="1" applyProtection="1">
      <alignment horizontal="center" vertical="center"/>
      <protection/>
    </xf>
    <xf numFmtId="41" fontId="0" fillId="0" borderId="13" xfId="22" applyNumberFormat="1" applyFont="1" applyBorder="1" applyAlignment="1" applyProtection="1">
      <alignment horizontal="center" vertical="center"/>
      <protection/>
    </xf>
    <xf numFmtId="41" fontId="0" fillId="0" borderId="11" xfId="22" applyNumberFormat="1" applyFont="1" applyBorder="1" applyAlignment="1" applyProtection="1">
      <alignment horizontal="center" vertical="center"/>
      <protection/>
    </xf>
    <xf numFmtId="41" fontId="0" fillId="0" borderId="12" xfId="22" applyNumberFormat="1" applyFont="1" applyBorder="1" applyAlignment="1" applyProtection="1">
      <alignment horizontal="center" vertical="center"/>
      <protection/>
    </xf>
    <xf numFmtId="41" fontId="0" fillId="0" borderId="14" xfId="22" applyNumberFormat="1" applyFont="1" applyBorder="1" applyAlignment="1" applyProtection="1">
      <alignment horizontal="center" vertical="center"/>
      <protection/>
    </xf>
    <xf numFmtId="41" fontId="0" fillId="0" borderId="2" xfId="22" applyNumberFormat="1" applyFont="1" applyBorder="1" applyAlignment="1" applyProtection="1">
      <alignment horizontal="center" vertical="center"/>
      <protection/>
    </xf>
    <xf numFmtId="0" fontId="0" fillId="0" borderId="1" xfId="22" applyFont="1" applyBorder="1" applyAlignment="1" applyProtection="1">
      <alignment horizontal="right"/>
      <protection/>
    </xf>
    <xf numFmtId="0" fontId="0" fillId="0" borderId="7" xfId="22" applyFont="1" applyBorder="1" applyAlignment="1" applyProtection="1">
      <alignment horizontal="center" vertical="center"/>
      <protection/>
    </xf>
    <xf numFmtId="0" fontId="0" fillId="0" borderId="8" xfId="22" applyFont="1" applyBorder="1" applyAlignment="1">
      <alignment horizontal="center" vertical="center"/>
      <protection/>
    </xf>
    <xf numFmtId="0" fontId="0" fillId="0" borderId="5" xfId="22" applyFont="1" applyBorder="1" applyAlignment="1" applyProtection="1">
      <alignment horizontal="center" vertical="center"/>
      <protection/>
    </xf>
    <xf numFmtId="0" fontId="0" fillId="0" borderId="3" xfId="22" applyFont="1" applyBorder="1" applyAlignment="1" applyProtection="1">
      <alignment horizontal="center" vertical="center"/>
      <protection/>
    </xf>
    <xf numFmtId="0" fontId="0" fillId="0" borderId="8" xfId="22" applyFont="1" applyBorder="1" applyAlignment="1" applyProtection="1">
      <alignment horizontal="center" vertical="center"/>
      <protection/>
    </xf>
    <xf numFmtId="0" fontId="0" fillId="0" borderId="10" xfId="22" applyFont="1" applyBorder="1" applyAlignment="1" applyProtection="1">
      <alignment horizontal="center" vertical="center"/>
      <protection/>
    </xf>
    <xf numFmtId="0" fontId="0" fillId="0" borderId="4" xfId="22" applyFont="1" applyBorder="1" applyAlignment="1" applyProtection="1">
      <alignment horizontal="center" vertical="center"/>
      <protection/>
    </xf>
    <xf numFmtId="0" fontId="0" fillId="0" borderId="13" xfId="22" applyFont="1" applyBorder="1" applyAlignment="1" applyProtection="1">
      <alignment horizontal="center"/>
      <protection/>
    </xf>
    <xf numFmtId="0" fontId="0" fillId="0" borderId="11" xfId="22" applyFont="1" applyBorder="1" applyAlignment="1" applyProtection="1">
      <alignment horizontal="center"/>
      <protection/>
    </xf>
    <xf numFmtId="0" fontId="0" fillId="0" borderId="12" xfId="22" applyFont="1" applyBorder="1" applyAlignment="1" applyProtection="1">
      <alignment horizontal="center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学校調査　第１４・１５・１６表" xfId="20"/>
    <cellStyle name="標準_学校調査　第２０表" xfId="21"/>
    <cellStyle name="標準_学校調査　第２１-２４表" xfId="22"/>
    <cellStyle name="標準_学校調査　第５・１０・１７・２９表" xfId="23"/>
    <cellStyle name="標準_現状統計表　第１６・１７表　編集" xfId="24"/>
    <cellStyle name="標準_現状統計表　第１７表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showGridLines="0" tabSelected="1" workbookViewId="0" topLeftCell="A1">
      <selection activeCell="A40" sqref="A40"/>
    </sheetView>
  </sheetViews>
  <sheetFormatPr defaultColWidth="9.00390625" defaultRowHeight="13.5"/>
  <cols>
    <col min="1" max="1" width="12.00390625" style="16" customWidth="1"/>
    <col min="2" max="3" width="4.125" style="16" customWidth="1"/>
    <col min="4" max="9" width="3.375" style="16" customWidth="1"/>
    <col min="10" max="11" width="4.125" style="16" customWidth="1"/>
    <col min="12" max="17" width="3.375" style="16" customWidth="1"/>
    <col min="18" max="19" width="4.375" style="16" customWidth="1"/>
    <col min="20" max="25" width="3.375" style="16" customWidth="1"/>
    <col min="26" max="16384" width="11.00390625" style="16" customWidth="1"/>
  </cols>
  <sheetData>
    <row r="1" spans="1:25" ht="14.25" customHeight="1">
      <c r="A1" s="14" t="s">
        <v>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217" t="s">
        <v>386</v>
      </c>
      <c r="T1" s="217"/>
      <c r="U1" s="217"/>
      <c r="V1" s="217"/>
      <c r="W1" s="217"/>
      <c r="X1" s="217"/>
      <c r="Y1" s="217"/>
    </row>
    <row r="2" spans="1:25" ht="13.5" customHeight="1">
      <c r="A2" s="224" t="s">
        <v>74</v>
      </c>
      <c r="B2" s="227" t="s">
        <v>75</v>
      </c>
      <c r="C2" s="199"/>
      <c r="D2" s="199"/>
      <c r="E2" s="199"/>
      <c r="F2" s="199"/>
      <c r="G2" s="199"/>
      <c r="H2" s="199"/>
      <c r="I2" s="176"/>
      <c r="J2" s="218" t="s">
        <v>76</v>
      </c>
      <c r="K2" s="219"/>
      <c r="L2" s="219"/>
      <c r="M2" s="219"/>
      <c r="N2" s="219"/>
      <c r="O2" s="219"/>
      <c r="P2" s="219"/>
      <c r="Q2" s="220"/>
      <c r="R2" s="218" t="s">
        <v>77</v>
      </c>
      <c r="S2" s="219"/>
      <c r="T2" s="219"/>
      <c r="U2" s="219"/>
      <c r="V2" s="219"/>
      <c r="W2" s="219"/>
      <c r="X2" s="219"/>
      <c r="Y2" s="219"/>
    </row>
    <row r="3" spans="1:25" ht="13.5" customHeight="1">
      <c r="A3" s="225"/>
      <c r="B3" s="218" t="s">
        <v>78</v>
      </c>
      <c r="C3" s="219"/>
      <c r="D3" s="219"/>
      <c r="E3" s="220"/>
      <c r="F3" s="218" t="s">
        <v>79</v>
      </c>
      <c r="G3" s="219"/>
      <c r="H3" s="219"/>
      <c r="I3" s="220"/>
      <c r="J3" s="218" t="s">
        <v>78</v>
      </c>
      <c r="K3" s="219"/>
      <c r="L3" s="219"/>
      <c r="M3" s="220"/>
      <c r="N3" s="218" t="s">
        <v>79</v>
      </c>
      <c r="O3" s="219"/>
      <c r="P3" s="219"/>
      <c r="Q3" s="220"/>
      <c r="R3" s="218" t="s">
        <v>78</v>
      </c>
      <c r="S3" s="219"/>
      <c r="T3" s="219"/>
      <c r="U3" s="220"/>
      <c r="V3" s="218" t="s">
        <v>79</v>
      </c>
      <c r="W3" s="219"/>
      <c r="X3" s="219"/>
      <c r="Y3" s="219"/>
    </row>
    <row r="4" spans="1:25" ht="13.5" customHeight="1">
      <c r="A4" s="225"/>
      <c r="B4" s="221" t="s">
        <v>0</v>
      </c>
      <c r="C4" s="17" t="s">
        <v>1</v>
      </c>
      <c r="D4" s="17" t="s">
        <v>2</v>
      </c>
      <c r="E4" s="17" t="s">
        <v>3</v>
      </c>
      <c r="F4" s="221" t="s">
        <v>0</v>
      </c>
      <c r="G4" s="17" t="s">
        <v>1</v>
      </c>
      <c r="H4" s="17" t="s">
        <v>2</v>
      </c>
      <c r="I4" s="17" t="s">
        <v>3</v>
      </c>
      <c r="J4" s="221" t="s">
        <v>0</v>
      </c>
      <c r="K4" s="17" t="s">
        <v>1</v>
      </c>
      <c r="L4" s="17" t="s">
        <v>2</v>
      </c>
      <c r="M4" s="17" t="s">
        <v>3</v>
      </c>
      <c r="N4" s="221" t="s">
        <v>0</v>
      </c>
      <c r="O4" s="17" t="s">
        <v>1</v>
      </c>
      <c r="P4" s="17" t="s">
        <v>2</v>
      </c>
      <c r="Q4" s="17" t="s">
        <v>3</v>
      </c>
      <c r="R4" s="221" t="s">
        <v>0</v>
      </c>
      <c r="S4" s="17" t="s">
        <v>1</v>
      </c>
      <c r="T4" s="17" t="s">
        <v>2</v>
      </c>
      <c r="U4" s="17" t="s">
        <v>3</v>
      </c>
      <c r="V4" s="221" t="s">
        <v>0</v>
      </c>
      <c r="W4" s="17" t="s">
        <v>1</v>
      </c>
      <c r="X4" s="17" t="s">
        <v>2</v>
      </c>
      <c r="Y4" s="17" t="s">
        <v>3</v>
      </c>
    </row>
    <row r="5" spans="1:25" ht="13.5" customHeight="1">
      <c r="A5" s="225"/>
      <c r="B5" s="222"/>
      <c r="C5" s="17" t="s">
        <v>4</v>
      </c>
      <c r="D5" s="17" t="s">
        <v>5</v>
      </c>
      <c r="E5" s="18"/>
      <c r="F5" s="222"/>
      <c r="G5" s="17" t="s">
        <v>4</v>
      </c>
      <c r="H5" s="17" t="s">
        <v>5</v>
      </c>
      <c r="I5" s="18"/>
      <c r="J5" s="222"/>
      <c r="K5" s="17" t="s">
        <v>4</v>
      </c>
      <c r="L5" s="17" t="s">
        <v>5</v>
      </c>
      <c r="M5" s="18"/>
      <c r="N5" s="222"/>
      <c r="O5" s="17" t="s">
        <v>4</v>
      </c>
      <c r="P5" s="17" t="s">
        <v>5</v>
      </c>
      <c r="Q5" s="18"/>
      <c r="R5" s="222"/>
      <c r="S5" s="17" t="s">
        <v>4</v>
      </c>
      <c r="T5" s="17" t="s">
        <v>5</v>
      </c>
      <c r="U5" s="18"/>
      <c r="V5" s="222"/>
      <c r="W5" s="17" t="s">
        <v>4</v>
      </c>
      <c r="X5" s="17" t="s">
        <v>5</v>
      </c>
      <c r="Y5" s="18"/>
    </row>
    <row r="6" spans="1:25" ht="13.5" customHeight="1">
      <c r="A6" s="226"/>
      <c r="B6" s="223"/>
      <c r="C6" s="19" t="s">
        <v>6</v>
      </c>
      <c r="D6" s="19" t="s">
        <v>6</v>
      </c>
      <c r="E6" s="19" t="s">
        <v>7</v>
      </c>
      <c r="F6" s="223"/>
      <c r="G6" s="19" t="s">
        <v>6</v>
      </c>
      <c r="H6" s="19" t="s">
        <v>6</v>
      </c>
      <c r="I6" s="19" t="s">
        <v>7</v>
      </c>
      <c r="J6" s="223"/>
      <c r="K6" s="19" t="s">
        <v>6</v>
      </c>
      <c r="L6" s="19" t="s">
        <v>6</v>
      </c>
      <c r="M6" s="19" t="s">
        <v>7</v>
      </c>
      <c r="N6" s="223"/>
      <c r="O6" s="19" t="s">
        <v>6</v>
      </c>
      <c r="P6" s="19" t="s">
        <v>6</v>
      </c>
      <c r="Q6" s="19" t="s">
        <v>7</v>
      </c>
      <c r="R6" s="223"/>
      <c r="S6" s="19" t="s">
        <v>6</v>
      </c>
      <c r="T6" s="19" t="s">
        <v>6</v>
      </c>
      <c r="U6" s="19" t="s">
        <v>7</v>
      </c>
      <c r="V6" s="223"/>
      <c r="W6" s="19" t="s">
        <v>6</v>
      </c>
      <c r="X6" s="19" t="s">
        <v>6</v>
      </c>
      <c r="Y6" s="19" t="s">
        <v>7</v>
      </c>
    </row>
    <row r="7" spans="1:25" ht="13.5" customHeight="1">
      <c r="A7" s="20" t="s">
        <v>72</v>
      </c>
      <c r="B7" s="70">
        <f aca="true" t="shared" si="0" ref="B7:Y7">SUM(B8:B27)</f>
        <v>57</v>
      </c>
      <c r="C7" s="71">
        <f t="shared" si="0"/>
        <v>51</v>
      </c>
      <c r="D7" s="71">
        <f t="shared" si="0"/>
        <v>2</v>
      </c>
      <c r="E7" s="71">
        <f t="shared" si="0"/>
        <v>4</v>
      </c>
      <c r="F7" s="71">
        <f t="shared" si="0"/>
        <v>1</v>
      </c>
      <c r="G7" s="71">
        <f t="shared" si="0"/>
        <v>1</v>
      </c>
      <c r="H7" s="71">
        <f t="shared" si="0"/>
        <v>0</v>
      </c>
      <c r="I7" s="71">
        <f t="shared" si="0"/>
        <v>0</v>
      </c>
      <c r="J7" s="70">
        <f t="shared" si="0"/>
        <v>43</v>
      </c>
      <c r="K7" s="71">
        <f t="shared" si="0"/>
        <v>38</v>
      </c>
      <c r="L7" s="71">
        <f t="shared" si="0"/>
        <v>2</v>
      </c>
      <c r="M7" s="71">
        <f t="shared" si="0"/>
        <v>3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0">
        <f t="shared" si="0"/>
        <v>14</v>
      </c>
      <c r="S7" s="71">
        <f t="shared" si="0"/>
        <v>13</v>
      </c>
      <c r="T7" s="71">
        <f t="shared" si="0"/>
        <v>0</v>
      </c>
      <c r="U7" s="71">
        <f t="shared" si="0"/>
        <v>1</v>
      </c>
      <c r="V7" s="71">
        <f t="shared" si="0"/>
        <v>1</v>
      </c>
      <c r="W7" s="71">
        <f t="shared" si="0"/>
        <v>1</v>
      </c>
      <c r="X7" s="71">
        <f t="shared" si="0"/>
        <v>0</v>
      </c>
      <c r="Y7" s="71">
        <f t="shared" si="0"/>
        <v>0</v>
      </c>
    </row>
    <row r="8" spans="1:25" ht="13.5" customHeight="1">
      <c r="A8" s="21" t="s">
        <v>9</v>
      </c>
      <c r="B8" s="70">
        <f aca="true" t="shared" si="1" ref="B8:B27">C8+D8+E8</f>
        <v>15</v>
      </c>
      <c r="C8" s="72">
        <f aca="true" t="shared" si="2" ref="C8:C27">K8+S8</f>
        <v>13</v>
      </c>
      <c r="D8" s="72">
        <f aca="true" t="shared" si="3" ref="D8:D27">L8+T8</f>
        <v>1</v>
      </c>
      <c r="E8" s="72">
        <f aca="true" t="shared" si="4" ref="E8:E27">M8+U8</f>
        <v>1</v>
      </c>
      <c r="F8" s="73">
        <f aca="true" t="shared" si="5" ref="F8:F27">G8+H8+I8</f>
        <v>0</v>
      </c>
      <c r="G8" s="73">
        <f aca="true" t="shared" si="6" ref="G8:G27">O8+W8</f>
        <v>0</v>
      </c>
      <c r="H8" s="73">
        <f aca="true" t="shared" si="7" ref="H8:H27">P8+X8</f>
        <v>0</v>
      </c>
      <c r="I8" s="73">
        <f aca="true" t="shared" si="8" ref="I8:I27">Q8+Y8</f>
        <v>0</v>
      </c>
      <c r="J8" s="70">
        <f aca="true" t="shared" si="9" ref="J8:J27">K8+L8+M8</f>
        <v>9</v>
      </c>
      <c r="K8" s="72">
        <v>7</v>
      </c>
      <c r="L8" s="72">
        <v>1</v>
      </c>
      <c r="M8" s="72">
        <v>1</v>
      </c>
      <c r="N8" s="73">
        <f aca="true" t="shared" si="10" ref="N8:N27">O8+P8+Q8</f>
        <v>0</v>
      </c>
      <c r="O8" s="73">
        <v>0</v>
      </c>
      <c r="P8" s="73">
        <v>0</v>
      </c>
      <c r="Q8" s="73">
        <v>0</v>
      </c>
      <c r="R8" s="70">
        <f aca="true" t="shared" si="11" ref="R8:R27">S8+T8+U8</f>
        <v>6</v>
      </c>
      <c r="S8" s="72">
        <v>6</v>
      </c>
      <c r="T8" s="73">
        <v>0</v>
      </c>
      <c r="U8" s="73">
        <v>0</v>
      </c>
      <c r="V8" s="73">
        <f aca="true" t="shared" si="12" ref="V8:V27">W8+X8+Y8</f>
        <v>0</v>
      </c>
      <c r="W8" s="73">
        <v>0</v>
      </c>
      <c r="X8" s="73">
        <v>0</v>
      </c>
      <c r="Y8" s="73">
        <v>0</v>
      </c>
    </row>
    <row r="9" spans="1:25" ht="13.5" customHeight="1">
      <c r="A9" s="21" t="s">
        <v>10</v>
      </c>
      <c r="B9" s="70">
        <f t="shared" si="1"/>
        <v>7</v>
      </c>
      <c r="C9" s="72">
        <f t="shared" si="2"/>
        <v>6</v>
      </c>
      <c r="D9" s="72">
        <f t="shared" si="3"/>
        <v>0</v>
      </c>
      <c r="E9" s="72">
        <f t="shared" si="4"/>
        <v>1</v>
      </c>
      <c r="F9" s="73">
        <f t="shared" si="5"/>
        <v>0</v>
      </c>
      <c r="G9" s="73">
        <f t="shared" si="6"/>
        <v>0</v>
      </c>
      <c r="H9" s="73">
        <f t="shared" si="7"/>
        <v>0</v>
      </c>
      <c r="I9" s="73">
        <f t="shared" si="8"/>
        <v>0</v>
      </c>
      <c r="J9" s="70">
        <f t="shared" si="9"/>
        <v>5</v>
      </c>
      <c r="K9" s="72">
        <v>4</v>
      </c>
      <c r="L9" s="73">
        <v>0</v>
      </c>
      <c r="M9" s="72">
        <v>1</v>
      </c>
      <c r="N9" s="73">
        <f t="shared" si="10"/>
        <v>0</v>
      </c>
      <c r="O9" s="73">
        <v>0</v>
      </c>
      <c r="P9" s="73">
        <v>0</v>
      </c>
      <c r="Q9" s="73">
        <v>0</v>
      </c>
      <c r="R9" s="70">
        <f t="shared" si="11"/>
        <v>2</v>
      </c>
      <c r="S9" s="72">
        <v>2</v>
      </c>
      <c r="T9" s="73">
        <v>0</v>
      </c>
      <c r="U9" s="73">
        <v>0</v>
      </c>
      <c r="V9" s="73">
        <f t="shared" si="12"/>
        <v>0</v>
      </c>
      <c r="W9" s="73">
        <v>0</v>
      </c>
      <c r="X9" s="73">
        <v>0</v>
      </c>
      <c r="Y9" s="73">
        <v>0</v>
      </c>
    </row>
    <row r="10" spans="1:25" ht="13.5" customHeight="1">
      <c r="A10" s="21" t="s">
        <v>11</v>
      </c>
      <c r="B10" s="70">
        <f t="shared" si="1"/>
        <v>8</v>
      </c>
      <c r="C10" s="72">
        <f t="shared" si="2"/>
        <v>7</v>
      </c>
      <c r="D10" s="72">
        <f t="shared" si="3"/>
        <v>1</v>
      </c>
      <c r="E10" s="72">
        <f t="shared" si="4"/>
        <v>0</v>
      </c>
      <c r="F10" s="73">
        <f t="shared" si="5"/>
        <v>0</v>
      </c>
      <c r="G10" s="73">
        <f t="shared" si="6"/>
        <v>0</v>
      </c>
      <c r="H10" s="73">
        <f t="shared" si="7"/>
        <v>0</v>
      </c>
      <c r="I10" s="73">
        <f t="shared" si="8"/>
        <v>0</v>
      </c>
      <c r="J10" s="70">
        <f t="shared" si="9"/>
        <v>6</v>
      </c>
      <c r="K10" s="72">
        <v>5</v>
      </c>
      <c r="L10" s="72">
        <v>1</v>
      </c>
      <c r="M10" s="73">
        <v>0</v>
      </c>
      <c r="N10" s="73">
        <f t="shared" si="10"/>
        <v>0</v>
      </c>
      <c r="O10" s="73">
        <v>0</v>
      </c>
      <c r="P10" s="73">
        <v>0</v>
      </c>
      <c r="Q10" s="73">
        <v>0</v>
      </c>
      <c r="R10" s="70">
        <f t="shared" si="11"/>
        <v>2</v>
      </c>
      <c r="S10" s="72">
        <v>2</v>
      </c>
      <c r="T10" s="73">
        <v>0</v>
      </c>
      <c r="U10" s="73">
        <v>0</v>
      </c>
      <c r="V10" s="73">
        <f t="shared" si="12"/>
        <v>0</v>
      </c>
      <c r="W10" s="73">
        <v>0</v>
      </c>
      <c r="X10" s="73">
        <v>0</v>
      </c>
      <c r="Y10" s="73">
        <v>0</v>
      </c>
    </row>
    <row r="11" spans="1:25" ht="13.5" customHeight="1">
      <c r="A11" s="21" t="s">
        <v>12</v>
      </c>
      <c r="B11" s="70">
        <f t="shared" si="1"/>
        <v>4</v>
      </c>
      <c r="C11" s="72">
        <f t="shared" si="2"/>
        <v>4</v>
      </c>
      <c r="D11" s="72">
        <f t="shared" si="3"/>
        <v>0</v>
      </c>
      <c r="E11" s="72">
        <f t="shared" si="4"/>
        <v>0</v>
      </c>
      <c r="F11" s="73">
        <f t="shared" si="5"/>
        <v>0</v>
      </c>
      <c r="G11" s="73">
        <f t="shared" si="6"/>
        <v>0</v>
      </c>
      <c r="H11" s="73">
        <f t="shared" si="7"/>
        <v>0</v>
      </c>
      <c r="I11" s="73">
        <f t="shared" si="8"/>
        <v>0</v>
      </c>
      <c r="J11" s="70">
        <f t="shared" si="9"/>
        <v>3</v>
      </c>
      <c r="K11" s="72">
        <v>3</v>
      </c>
      <c r="L11" s="73">
        <v>0</v>
      </c>
      <c r="M11" s="73">
        <v>0</v>
      </c>
      <c r="N11" s="73">
        <f t="shared" si="10"/>
        <v>0</v>
      </c>
      <c r="O11" s="73">
        <v>0</v>
      </c>
      <c r="P11" s="73">
        <v>0</v>
      </c>
      <c r="Q11" s="73">
        <v>0</v>
      </c>
      <c r="R11" s="70">
        <f t="shared" si="11"/>
        <v>1</v>
      </c>
      <c r="S11" s="72">
        <v>1</v>
      </c>
      <c r="T11" s="73">
        <v>0</v>
      </c>
      <c r="U11" s="73">
        <v>0</v>
      </c>
      <c r="V11" s="73">
        <f t="shared" si="12"/>
        <v>0</v>
      </c>
      <c r="W11" s="73">
        <v>0</v>
      </c>
      <c r="X11" s="73">
        <v>0</v>
      </c>
      <c r="Y11" s="73">
        <v>0</v>
      </c>
    </row>
    <row r="12" spans="1:25" ht="13.5" customHeight="1">
      <c r="A12" s="21" t="s">
        <v>13</v>
      </c>
      <c r="B12" s="70">
        <f t="shared" si="1"/>
        <v>4</v>
      </c>
      <c r="C12" s="72">
        <f t="shared" si="2"/>
        <v>3</v>
      </c>
      <c r="D12" s="72">
        <f t="shared" si="3"/>
        <v>0</v>
      </c>
      <c r="E12" s="72">
        <f t="shared" si="4"/>
        <v>1</v>
      </c>
      <c r="F12" s="73">
        <f t="shared" si="5"/>
        <v>0</v>
      </c>
      <c r="G12" s="73">
        <f t="shared" si="6"/>
        <v>0</v>
      </c>
      <c r="H12" s="73">
        <f t="shared" si="7"/>
        <v>0</v>
      </c>
      <c r="I12" s="73">
        <f t="shared" si="8"/>
        <v>0</v>
      </c>
      <c r="J12" s="70">
        <f t="shared" si="9"/>
        <v>3</v>
      </c>
      <c r="K12" s="72">
        <v>3</v>
      </c>
      <c r="L12" s="73">
        <v>0</v>
      </c>
      <c r="M12" s="73">
        <v>0</v>
      </c>
      <c r="N12" s="73">
        <f t="shared" si="10"/>
        <v>0</v>
      </c>
      <c r="O12" s="73">
        <v>0</v>
      </c>
      <c r="P12" s="73">
        <v>0</v>
      </c>
      <c r="Q12" s="73">
        <v>0</v>
      </c>
      <c r="R12" s="70">
        <f t="shared" si="11"/>
        <v>1</v>
      </c>
      <c r="S12" s="73">
        <v>0</v>
      </c>
      <c r="T12" s="73">
        <v>0</v>
      </c>
      <c r="U12" s="72">
        <v>1</v>
      </c>
      <c r="V12" s="73">
        <f t="shared" si="12"/>
        <v>0</v>
      </c>
      <c r="W12" s="73">
        <v>0</v>
      </c>
      <c r="X12" s="73">
        <v>0</v>
      </c>
      <c r="Y12" s="73">
        <v>0</v>
      </c>
    </row>
    <row r="13" spans="1:25" ht="13.5" customHeight="1">
      <c r="A13" s="21" t="s">
        <v>14</v>
      </c>
      <c r="B13" s="70">
        <f t="shared" si="1"/>
        <v>3</v>
      </c>
      <c r="C13" s="72">
        <f t="shared" si="2"/>
        <v>2</v>
      </c>
      <c r="D13" s="72">
        <f t="shared" si="3"/>
        <v>0</v>
      </c>
      <c r="E13" s="72">
        <f t="shared" si="4"/>
        <v>1</v>
      </c>
      <c r="F13" s="73">
        <f t="shared" si="5"/>
        <v>0</v>
      </c>
      <c r="G13" s="73">
        <f t="shared" si="6"/>
        <v>0</v>
      </c>
      <c r="H13" s="73">
        <f t="shared" si="7"/>
        <v>0</v>
      </c>
      <c r="I13" s="73">
        <f t="shared" si="8"/>
        <v>0</v>
      </c>
      <c r="J13" s="70">
        <f t="shared" si="9"/>
        <v>3</v>
      </c>
      <c r="K13" s="72">
        <v>2</v>
      </c>
      <c r="L13" s="73">
        <v>0</v>
      </c>
      <c r="M13" s="72">
        <v>1</v>
      </c>
      <c r="N13" s="73">
        <f t="shared" si="10"/>
        <v>0</v>
      </c>
      <c r="O13" s="73">
        <v>0</v>
      </c>
      <c r="P13" s="73">
        <v>0</v>
      </c>
      <c r="Q13" s="73">
        <v>0</v>
      </c>
      <c r="R13" s="70">
        <f t="shared" si="11"/>
        <v>0</v>
      </c>
      <c r="S13" s="73">
        <v>0</v>
      </c>
      <c r="T13" s="73">
        <v>0</v>
      </c>
      <c r="U13" s="73">
        <v>0</v>
      </c>
      <c r="V13" s="73">
        <f t="shared" si="12"/>
        <v>0</v>
      </c>
      <c r="W13" s="73">
        <v>0</v>
      </c>
      <c r="X13" s="73">
        <v>0</v>
      </c>
      <c r="Y13" s="73">
        <v>0</v>
      </c>
    </row>
    <row r="14" spans="1:25" ht="13.5" customHeight="1">
      <c r="A14" s="21" t="s">
        <v>15</v>
      </c>
      <c r="B14" s="70">
        <f t="shared" si="1"/>
        <v>1</v>
      </c>
      <c r="C14" s="72">
        <f t="shared" si="2"/>
        <v>1</v>
      </c>
      <c r="D14" s="72">
        <f t="shared" si="3"/>
        <v>0</v>
      </c>
      <c r="E14" s="72">
        <f t="shared" si="4"/>
        <v>0</v>
      </c>
      <c r="F14" s="73">
        <f t="shared" si="5"/>
        <v>0</v>
      </c>
      <c r="G14" s="73">
        <f t="shared" si="6"/>
        <v>0</v>
      </c>
      <c r="H14" s="73">
        <f t="shared" si="7"/>
        <v>0</v>
      </c>
      <c r="I14" s="73">
        <f t="shared" si="8"/>
        <v>0</v>
      </c>
      <c r="J14" s="70">
        <f t="shared" si="9"/>
        <v>1</v>
      </c>
      <c r="K14" s="72">
        <v>1</v>
      </c>
      <c r="L14" s="73">
        <v>0</v>
      </c>
      <c r="M14" s="73">
        <v>0</v>
      </c>
      <c r="N14" s="73">
        <f t="shared" si="10"/>
        <v>0</v>
      </c>
      <c r="O14" s="73">
        <v>0</v>
      </c>
      <c r="P14" s="73">
        <v>0</v>
      </c>
      <c r="Q14" s="73">
        <v>0</v>
      </c>
      <c r="R14" s="70">
        <f t="shared" si="11"/>
        <v>0</v>
      </c>
      <c r="S14" s="73">
        <v>0</v>
      </c>
      <c r="T14" s="73">
        <v>0</v>
      </c>
      <c r="U14" s="73">
        <v>0</v>
      </c>
      <c r="V14" s="73">
        <f t="shared" si="12"/>
        <v>0</v>
      </c>
      <c r="W14" s="73">
        <v>0</v>
      </c>
      <c r="X14" s="73">
        <v>0</v>
      </c>
      <c r="Y14" s="73">
        <v>0</v>
      </c>
    </row>
    <row r="15" spans="1:25" ht="13.5" customHeight="1">
      <c r="A15" s="21" t="s">
        <v>16</v>
      </c>
      <c r="B15" s="70">
        <f t="shared" si="1"/>
        <v>2</v>
      </c>
      <c r="C15" s="72">
        <f t="shared" si="2"/>
        <v>2</v>
      </c>
      <c r="D15" s="72">
        <f t="shared" si="3"/>
        <v>0</v>
      </c>
      <c r="E15" s="72">
        <f t="shared" si="4"/>
        <v>0</v>
      </c>
      <c r="F15" s="73">
        <f t="shared" si="5"/>
        <v>0</v>
      </c>
      <c r="G15" s="73">
        <f t="shared" si="6"/>
        <v>0</v>
      </c>
      <c r="H15" s="73">
        <f t="shared" si="7"/>
        <v>0</v>
      </c>
      <c r="I15" s="73">
        <f t="shared" si="8"/>
        <v>0</v>
      </c>
      <c r="J15" s="70">
        <f t="shared" si="9"/>
        <v>2</v>
      </c>
      <c r="K15" s="72">
        <v>2</v>
      </c>
      <c r="L15" s="73">
        <v>0</v>
      </c>
      <c r="M15" s="73">
        <v>0</v>
      </c>
      <c r="N15" s="73">
        <f t="shared" si="10"/>
        <v>0</v>
      </c>
      <c r="O15" s="73">
        <v>0</v>
      </c>
      <c r="P15" s="73">
        <v>0</v>
      </c>
      <c r="Q15" s="73">
        <v>0</v>
      </c>
      <c r="R15" s="70">
        <f t="shared" si="11"/>
        <v>0</v>
      </c>
      <c r="S15" s="73">
        <v>0</v>
      </c>
      <c r="T15" s="73">
        <v>0</v>
      </c>
      <c r="U15" s="73">
        <v>0</v>
      </c>
      <c r="V15" s="73">
        <f t="shared" si="12"/>
        <v>0</v>
      </c>
      <c r="W15" s="73">
        <v>0</v>
      </c>
      <c r="X15" s="73">
        <v>0</v>
      </c>
      <c r="Y15" s="73">
        <v>0</v>
      </c>
    </row>
    <row r="16" spans="1:25" ht="13.5" customHeight="1">
      <c r="A16" s="21" t="s">
        <v>17</v>
      </c>
      <c r="B16" s="70">
        <f t="shared" si="1"/>
        <v>2</v>
      </c>
      <c r="C16" s="72">
        <f t="shared" si="2"/>
        <v>2</v>
      </c>
      <c r="D16" s="72">
        <f t="shared" si="3"/>
        <v>0</v>
      </c>
      <c r="E16" s="72">
        <f t="shared" si="4"/>
        <v>0</v>
      </c>
      <c r="F16" s="73">
        <f t="shared" si="5"/>
        <v>0</v>
      </c>
      <c r="G16" s="73">
        <f t="shared" si="6"/>
        <v>0</v>
      </c>
      <c r="H16" s="73">
        <f t="shared" si="7"/>
        <v>0</v>
      </c>
      <c r="I16" s="73">
        <f t="shared" si="8"/>
        <v>0</v>
      </c>
      <c r="J16" s="70">
        <f t="shared" si="9"/>
        <v>1</v>
      </c>
      <c r="K16" s="72">
        <v>1</v>
      </c>
      <c r="L16" s="73">
        <v>0</v>
      </c>
      <c r="M16" s="73">
        <v>0</v>
      </c>
      <c r="N16" s="73">
        <f t="shared" si="10"/>
        <v>0</v>
      </c>
      <c r="O16" s="73">
        <v>0</v>
      </c>
      <c r="P16" s="73">
        <v>0</v>
      </c>
      <c r="Q16" s="73">
        <v>0</v>
      </c>
      <c r="R16" s="70">
        <f t="shared" si="11"/>
        <v>1</v>
      </c>
      <c r="S16" s="72">
        <v>1</v>
      </c>
      <c r="T16" s="73">
        <v>0</v>
      </c>
      <c r="U16" s="73">
        <v>0</v>
      </c>
      <c r="V16" s="73">
        <f t="shared" si="12"/>
        <v>0</v>
      </c>
      <c r="W16" s="73">
        <v>0</v>
      </c>
      <c r="X16" s="73">
        <v>0</v>
      </c>
      <c r="Y16" s="73">
        <v>0</v>
      </c>
    </row>
    <row r="17" spans="1:25" ht="13.5" customHeight="1">
      <c r="A17" s="21" t="s">
        <v>18</v>
      </c>
      <c r="B17" s="70">
        <f t="shared" si="1"/>
        <v>0</v>
      </c>
      <c r="C17" s="72">
        <f t="shared" si="2"/>
        <v>0</v>
      </c>
      <c r="D17" s="72">
        <f t="shared" si="3"/>
        <v>0</v>
      </c>
      <c r="E17" s="72">
        <f t="shared" si="4"/>
        <v>0</v>
      </c>
      <c r="F17" s="73">
        <f t="shared" si="5"/>
        <v>1</v>
      </c>
      <c r="G17" s="73">
        <f t="shared" si="6"/>
        <v>1</v>
      </c>
      <c r="H17" s="73">
        <f t="shared" si="7"/>
        <v>0</v>
      </c>
      <c r="I17" s="73">
        <f t="shared" si="8"/>
        <v>0</v>
      </c>
      <c r="J17" s="70">
        <f t="shared" si="9"/>
        <v>0</v>
      </c>
      <c r="K17" s="73">
        <v>0</v>
      </c>
      <c r="L17" s="73">
        <v>0</v>
      </c>
      <c r="M17" s="73">
        <v>0</v>
      </c>
      <c r="N17" s="73">
        <f t="shared" si="10"/>
        <v>0</v>
      </c>
      <c r="O17" s="73">
        <v>0</v>
      </c>
      <c r="P17" s="73">
        <v>0</v>
      </c>
      <c r="Q17" s="73">
        <v>0</v>
      </c>
      <c r="R17" s="70">
        <f t="shared" si="11"/>
        <v>0</v>
      </c>
      <c r="S17" s="73">
        <v>0</v>
      </c>
      <c r="T17" s="73">
        <v>0</v>
      </c>
      <c r="U17" s="73">
        <v>0</v>
      </c>
      <c r="V17" s="73">
        <f t="shared" si="12"/>
        <v>1</v>
      </c>
      <c r="W17" s="73">
        <v>1</v>
      </c>
      <c r="X17" s="73">
        <v>0</v>
      </c>
      <c r="Y17" s="73">
        <v>0</v>
      </c>
    </row>
    <row r="18" spans="1:25" ht="13.5" customHeight="1">
      <c r="A18" s="22" t="s">
        <v>19</v>
      </c>
      <c r="B18" s="70">
        <f t="shared" si="1"/>
        <v>1</v>
      </c>
      <c r="C18" s="72">
        <f t="shared" si="2"/>
        <v>1</v>
      </c>
      <c r="D18" s="72">
        <f t="shared" si="3"/>
        <v>0</v>
      </c>
      <c r="E18" s="72">
        <f t="shared" si="4"/>
        <v>0</v>
      </c>
      <c r="F18" s="73">
        <f t="shared" si="5"/>
        <v>0</v>
      </c>
      <c r="G18" s="73">
        <f t="shared" si="6"/>
        <v>0</v>
      </c>
      <c r="H18" s="73">
        <f t="shared" si="7"/>
        <v>0</v>
      </c>
      <c r="I18" s="73">
        <f t="shared" si="8"/>
        <v>0</v>
      </c>
      <c r="J18" s="70">
        <f t="shared" si="9"/>
        <v>1</v>
      </c>
      <c r="K18" s="72">
        <v>1</v>
      </c>
      <c r="L18" s="73">
        <v>0</v>
      </c>
      <c r="M18" s="73">
        <v>0</v>
      </c>
      <c r="N18" s="73">
        <f t="shared" si="10"/>
        <v>0</v>
      </c>
      <c r="O18" s="73">
        <v>0</v>
      </c>
      <c r="P18" s="73">
        <v>0</v>
      </c>
      <c r="Q18" s="73">
        <v>0</v>
      </c>
      <c r="R18" s="70">
        <f t="shared" si="11"/>
        <v>0</v>
      </c>
      <c r="S18" s="73">
        <v>0</v>
      </c>
      <c r="T18" s="73">
        <v>0</v>
      </c>
      <c r="U18" s="73">
        <v>0</v>
      </c>
      <c r="V18" s="73">
        <f t="shared" si="12"/>
        <v>0</v>
      </c>
      <c r="W18" s="73">
        <v>0</v>
      </c>
      <c r="X18" s="73">
        <v>0</v>
      </c>
      <c r="Y18" s="73">
        <v>0</v>
      </c>
    </row>
    <row r="19" spans="1:25" ht="13.5" customHeight="1">
      <c r="A19" s="21" t="s">
        <v>20</v>
      </c>
      <c r="B19" s="70">
        <f t="shared" si="1"/>
        <v>1</v>
      </c>
      <c r="C19" s="72">
        <f t="shared" si="2"/>
        <v>1</v>
      </c>
      <c r="D19" s="72">
        <f t="shared" si="3"/>
        <v>0</v>
      </c>
      <c r="E19" s="72">
        <f t="shared" si="4"/>
        <v>0</v>
      </c>
      <c r="F19" s="73">
        <f t="shared" si="5"/>
        <v>0</v>
      </c>
      <c r="G19" s="73">
        <f t="shared" si="6"/>
        <v>0</v>
      </c>
      <c r="H19" s="73">
        <f t="shared" si="7"/>
        <v>0</v>
      </c>
      <c r="I19" s="73">
        <f t="shared" si="8"/>
        <v>0</v>
      </c>
      <c r="J19" s="70">
        <f t="shared" si="9"/>
        <v>1</v>
      </c>
      <c r="K19" s="72">
        <v>1</v>
      </c>
      <c r="L19" s="73">
        <v>0</v>
      </c>
      <c r="M19" s="73">
        <v>0</v>
      </c>
      <c r="N19" s="73">
        <f t="shared" si="10"/>
        <v>0</v>
      </c>
      <c r="O19" s="73">
        <v>0</v>
      </c>
      <c r="P19" s="73">
        <v>0</v>
      </c>
      <c r="Q19" s="73">
        <v>0</v>
      </c>
      <c r="R19" s="70">
        <f t="shared" si="11"/>
        <v>0</v>
      </c>
      <c r="S19" s="73">
        <v>0</v>
      </c>
      <c r="T19" s="73">
        <v>0</v>
      </c>
      <c r="U19" s="73">
        <v>0</v>
      </c>
      <c r="V19" s="73">
        <f t="shared" si="12"/>
        <v>0</v>
      </c>
      <c r="W19" s="73">
        <v>0</v>
      </c>
      <c r="X19" s="73">
        <v>0</v>
      </c>
      <c r="Y19" s="73">
        <v>0</v>
      </c>
    </row>
    <row r="20" spans="1:25" ht="13.5" customHeight="1">
      <c r="A20" s="21" t="s">
        <v>21</v>
      </c>
      <c r="B20" s="70">
        <f t="shared" si="1"/>
        <v>1</v>
      </c>
      <c r="C20" s="72">
        <f t="shared" si="2"/>
        <v>1</v>
      </c>
      <c r="D20" s="72">
        <f t="shared" si="3"/>
        <v>0</v>
      </c>
      <c r="E20" s="72">
        <f t="shared" si="4"/>
        <v>0</v>
      </c>
      <c r="F20" s="73">
        <f t="shared" si="5"/>
        <v>0</v>
      </c>
      <c r="G20" s="73">
        <f t="shared" si="6"/>
        <v>0</v>
      </c>
      <c r="H20" s="73">
        <f t="shared" si="7"/>
        <v>0</v>
      </c>
      <c r="I20" s="73">
        <f t="shared" si="8"/>
        <v>0</v>
      </c>
      <c r="J20" s="70">
        <f t="shared" si="9"/>
        <v>0</v>
      </c>
      <c r="K20" s="73">
        <v>0</v>
      </c>
      <c r="L20" s="73">
        <v>0</v>
      </c>
      <c r="M20" s="73">
        <v>0</v>
      </c>
      <c r="N20" s="73">
        <f t="shared" si="10"/>
        <v>0</v>
      </c>
      <c r="O20" s="73">
        <v>0</v>
      </c>
      <c r="P20" s="73">
        <v>0</v>
      </c>
      <c r="Q20" s="73">
        <v>0</v>
      </c>
      <c r="R20" s="70">
        <f t="shared" si="11"/>
        <v>1</v>
      </c>
      <c r="S20" s="72">
        <v>1</v>
      </c>
      <c r="T20" s="73">
        <v>0</v>
      </c>
      <c r="U20" s="73">
        <v>0</v>
      </c>
      <c r="V20" s="73">
        <f t="shared" si="12"/>
        <v>0</v>
      </c>
      <c r="W20" s="73">
        <v>0</v>
      </c>
      <c r="X20" s="73">
        <v>0</v>
      </c>
      <c r="Y20" s="73">
        <v>0</v>
      </c>
    </row>
    <row r="21" spans="1:25" ht="13.5" customHeight="1">
      <c r="A21" s="21" t="s">
        <v>22</v>
      </c>
      <c r="B21" s="70">
        <f t="shared" si="1"/>
        <v>1</v>
      </c>
      <c r="C21" s="72">
        <f t="shared" si="2"/>
        <v>1</v>
      </c>
      <c r="D21" s="72">
        <f t="shared" si="3"/>
        <v>0</v>
      </c>
      <c r="E21" s="72">
        <f t="shared" si="4"/>
        <v>0</v>
      </c>
      <c r="F21" s="73">
        <f t="shared" si="5"/>
        <v>0</v>
      </c>
      <c r="G21" s="73">
        <f t="shared" si="6"/>
        <v>0</v>
      </c>
      <c r="H21" s="73">
        <f t="shared" si="7"/>
        <v>0</v>
      </c>
      <c r="I21" s="73">
        <f t="shared" si="8"/>
        <v>0</v>
      </c>
      <c r="J21" s="70">
        <f t="shared" si="9"/>
        <v>1</v>
      </c>
      <c r="K21" s="72">
        <v>1</v>
      </c>
      <c r="L21" s="73">
        <v>0</v>
      </c>
      <c r="M21" s="73">
        <v>0</v>
      </c>
      <c r="N21" s="73">
        <f t="shared" si="10"/>
        <v>0</v>
      </c>
      <c r="O21" s="73">
        <v>0</v>
      </c>
      <c r="P21" s="73">
        <v>0</v>
      </c>
      <c r="Q21" s="73">
        <v>0</v>
      </c>
      <c r="R21" s="70">
        <f t="shared" si="11"/>
        <v>0</v>
      </c>
      <c r="S21" s="73">
        <v>0</v>
      </c>
      <c r="T21" s="73">
        <v>0</v>
      </c>
      <c r="U21" s="73">
        <v>0</v>
      </c>
      <c r="V21" s="73">
        <f t="shared" si="12"/>
        <v>0</v>
      </c>
      <c r="W21" s="73">
        <v>0</v>
      </c>
      <c r="X21" s="73">
        <v>0</v>
      </c>
      <c r="Y21" s="73">
        <v>0</v>
      </c>
    </row>
    <row r="22" spans="1:25" ht="13.5" customHeight="1">
      <c r="A22" s="21" t="s">
        <v>23</v>
      </c>
      <c r="B22" s="70">
        <f t="shared" si="1"/>
        <v>1</v>
      </c>
      <c r="C22" s="72">
        <f t="shared" si="2"/>
        <v>1</v>
      </c>
      <c r="D22" s="72">
        <f t="shared" si="3"/>
        <v>0</v>
      </c>
      <c r="E22" s="72">
        <f t="shared" si="4"/>
        <v>0</v>
      </c>
      <c r="F22" s="73">
        <f t="shared" si="5"/>
        <v>0</v>
      </c>
      <c r="G22" s="73">
        <f t="shared" si="6"/>
        <v>0</v>
      </c>
      <c r="H22" s="73">
        <f t="shared" si="7"/>
        <v>0</v>
      </c>
      <c r="I22" s="73">
        <f t="shared" si="8"/>
        <v>0</v>
      </c>
      <c r="J22" s="70">
        <f t="shared" si="9"/>
        <v>1</v>
      </c>
      <c r="K22" s="72">
        <v>1</v>
      </c>
      <c r="L22" s="73">
        <v>0</v>
      </c>
      <c r="M22" s="73">
        <v>0</v>
      </c>
      <c r="N22" s="73">
        <f t="shared" si="10"/>
        <v>0</v>
      </c>
      <c r="O22" s="73">
        <v>0</v>
      </c>
      <c r="P22" s="73">
        <v>0</v>
      </c>
      <c r="Q22" s="73">
        <v>0</v>
      </c>
      <c r="R22" s="70">
        <f t="shared" si="11"/>
        <v>0</v>
      </c>
      <c r="S22" s="73">
        <v>0</v>
      </c>
      <c r="T22" s="73">
        <v>0</v>
      </c>
      <c r="U22" s="73">
        <v>0</v>
      </c>
      <c r="V22" s="73">
        <f t="shared" si="12"/>
        <v>0</v>
      </c>
      <c r="W22" s="73">
        <v>0</v>
      </c>
      <c r="X22" s="73">
        <v>0</v>
      </c>
      <c r="Y22" s="73">
        <v>0</v>
      </c>
    </row>
    <row r="23" spans="1:25" ht="13.5" customHeight="1">
      <c r="A23" s="21" t="s">
        <v>24</v>
      </c>
      <c r="B23" s="70">
        <f t="shared" si="1"/>
        <v>1</v>
      </c>
      <c r="C23" s="72">
        <f t="shared" si="2"/>
        <v>1</v>
      </c>
      <c r="D23" s="72">
        <f t="shared" si="3"/>
        <v>0</v>
      </c>
      <c r="E23" s="72">
        <f t="shared" si="4"/>
        <v>0</v>
      </c>
      <c r="F23" s="73">
        <f t="shared" si="5"/>
        <v>0</v>
      </c>
      <c r="G23" s="73">
        <f t="shared" si="6"/>
        <v>0</v>
      </c>
      <c r="H23" s="73">
        <f t="shared" si="7"/>
        <v>0</v>
      </c>
      <c r="I23" s="73">
        <f t="shared" si="8"/>
        <v>0</v>
      </c>
      <c r="J23" s="70">
        <f t="shared" si="9"/>
        <v>1</v>
      </c>
      <c r="K23" s="72">
        <v>1</v>
      </c>
      <c r="L23" s="73">
        <v>0</v>
      </c>
      <c r="M23" s="73">
        <v>0</v>
      </c>
      <c r="N23" s="73">
        <f t="shared" si="10"/>
        <v>0</v>
      </c>
      <c r="O23" s="73">
        <v>0</v>
      </c>
      <c r="P23" s="73">
        <v>0</v>
      </c>
      <c r="Q23" s="73">
        <v>0</v>
      </c>
      <c r="R23" s="70">
        <f t="shared" si="11"/>
        <v>0</v>
      </c>
      <c r="S23" s="73">
        <v>0</v>
      </c>
      <c r="T23" s="73">
        <v>0</v>
      </c>
      <c r="U23" s="73">
        <v>0</v>
      </c>
      <c r="V23" s="73">
        <f t="shared" si="12"/>
        <v>0</v>
      </c>
      <c r="W23" s="73">
        <v>0</v>
      </c>
      <c r="X23" s="73">
        <v>0</v>
      </c>
      <c r="Y23" s="73">
        <v>0</v>
      </c>
    </row>
    <row r="24" spans="1:25" ht="13.5" customHeight="1">
      <c r="A24" s="21" t="s">
        <v>25</v>
      </c>
      <c r="B24" s="70">
        <f t="shared" si="1"/>
        <v>2</v>
      </c>
      <c r="C24" s="72">
        <f t="shared" si="2"/>
        <v>2</v>
      </c>
      <c r="D24" s="72">
        <f t="shared" si="3"/>
        <v>0</v>
      </c>
      <c r="E24" s="72">
        <f t="shared" si="4"/>
        <v>0</v>
      </c>
      <c r="F24" s="73">
        <f t="shared" si="5"/>
        <v>0</v>
      </c>
      <c r="G24" s="73">
        <f t="shared" si="6"/>
        <v>0</v>
      </c>
      <c r="H24" s="73">
        <f t="shared" si="7"/>
        <v>0</v>
      </c>
      <c r="I24" s="73">
        <f t="shared" si="8"/>
        <v>0</v>
      </c>
      <c r="J24" s="70">
        <f t="shared" si="9"/>
        <v>2</v>
      </c>
      <c r="K24" s="72">
        <v>2</v>
      </c>
      <c r="L24" s="73">
        <v>0</v>
      </c>
      <c r="M24" s="73">
        <v>0</v>
      </c>
      <c r="N24" s="73">
        <f t="shared" si="10"/>
        <v>0</v>
      </c>
      <c r="O24" s="73">
        <v>0</v>
      </c>
      <c r="P24" s="73">
        <v>0</v>
      </c>
      <c r="Q24" s="73">
        <v>0</v>
      </c>
      <c r="R24" s="70">
        <f t="shared" si="11"/>
        <v>0</v>
      </c>
      <c r="S24" s="73">
        <v>0</v>
      </c>
      <c r="T24" s="73">
        <v>0</v>
      </c>
      <c r="U24" s="73">
        <v>0</v>
      </c>
      <c r="V24" s="73">
        <f t="shared" si="12"/>
        <v>0</v>
      </c>
      <c r="W24" s="73">
        <v>0</v>
      </c>
      <c r="X24" s="73">
        <v>0</v>
      </c>
      <c r="Y24" s="73">
        <v>0</v>
      </c>
    </row>
    <row r="25" spans="1:25" ht="13.5" customHeight="1">
      <c r="A25" s="21" t="s">
        <v>26</v>
      </c>
      <c r="B25" s="70">
        <f t="shared" si="1"/>
        <v>1</v>
      </c>
      <c r="C25" s="72">
        <f t="shared" si="2"/>
        <v>1</v>
      </c>
      <c r="D25" s="72">
        <f t="shared" si="3"/>
        <v>0</v>
      </c>
      <c r="E25" s="72">
        <f t="shared" si="4"/>
        <v>0</v>
      </c>
      <c r="F25" s="73">
        <f t="shared" si="5"/>
        <v>0</v>
      </c>
      <c r="G25" s="73">
        <f t="shared" si="6"/>
        <v>0</v>
      </c>
      <c r="H25" s="73">
        <f t="shared" si="7"/>
        <v>0</v>
      </c>
      <c r="I25" s="73">
        <f t="shared" si="8"/>
        <v>0</v>
      </c>
      <c r="J25" s="70">
        <f t="shared" si="9"/>
        <v>1</v>
      </c>
      <c r="K25" s="72">
        <v>1</v>
      </c>
      <c r="L25" s="73">
        <v>0</v>
      </c>
      <c r="M25" s="73">
        <v>0</v>
      </c>
      <c r="N25" s="73">
        <f t="shared" si="10"/>
        <v>0</v>
      </c>
      <c r="O25" s="73">
        <v>0</v>
      </c>
      <c r="P25" s="73">
        <v>0</v>
      </c>
      <c r="Q25" s="73">
        <v>0</v>
      </c>
      <c r="R25" s="70">
        <f t="shared" si="11"/>
        <v>0</v>
      </c>
      <c r="S25" s="73">
        <v>0</v>
      </c>
      <c r="T25" s="73">
        <v>0</v>
      </c>
      <c r="U25" s="73">
        <v>0</v>
      </c>
      <c r="V25" s="73">
        <f t="shared" si="12"/>
        <v>0</v>
      </c>
      <c r="W25" s="73">
        <v>0</v>
      </c>
      <c r="X25" s="73">
        <v>0</v>
      </c>
      <c r="Y25" s="73">
        <v>0</v>
      </c>
    </row>
    <row r="26" spans="1:25" ht="13.5" customHeight="1">
      <c r="A26" s="21" t="s">
        <v>27</v>
      </c>
      <c r="B26" s="70">
        <f t="shared" si="1"/>
        <v>1</v>
      </c>
      <c r="C26" s="72">
        <f t="shared" si="2"/>
        <v>1</v>
      </c>
      <c r="D26" s="72">
        <f t="shared" si="3"/>
        <v>0</v>
      </c>
      <c r="E26" s="72">
        <f t="shared" si="4"/>
        <v>0</v>
      </c>
      <c r="F26" s="73">
        <f t="shared" si="5"/>
        <v>0</v>
      </c>
      <c r="G26" s="73">
        <f t="shared" si="6"/>
        <v>0</v>
      </c>
      <c r="H26" s="73">
        <f t="shared" si="7"/>
        <v>0</v>
      </c>
      <c r="I26" s="73">
        <f t="shared" si="8"/>
        <v>0</v>
      </c>
      <c r="J26" s="70">
        <f t="shared" si="9"/>
        <v>1</v>
      </c>
      <c r="K26" s="72">
        <v>1</v>
      </c>
      <c r="L26" s="73">
        <v>0</v>
      </c>
      <c r="M26" s="73">
        <v>0</v>
      </c>
      <c r="N26" s="73">
        <f t="shared" si="10"/>
        <v>0</v>
      </c>
      <c r="O26" s="73">
        <v>0</v>
      </c>
      <c r="P26" s="73">
        <v>0</v>
      </c>
      <c r="Q26" s="73">
        <v>0</v>
      </c>
      <c r="R26" s="70">
        <f t="shared" si="11"/>
        <v>0</v>
      </c>
      <c r="S26" s="73">
        <v>0</v>
      </c>
      <c r="T26" s="73">
        <v>0</v>
      </c>
      <c r="U26" s="73">
        <v>0</v>
      </c>
      <c r="V26" s="73">
        <f t="shared" si="12"/>
        <v>0</v>
      </c>
      <c r="W26" s="73">
        <v>0</v>
      </c>
      <c r="X26" s="73">
        <v>0</v>
      </c>
      <c r="Y26" s="73">
        <v>0</v>
      </c>
    </row>
    <row r="27" spans="1:25" ht="13.5" customHeight="1">
      <c r="A27" s="14" t="s">
        <v>28</v>
      </c>
      <c r="B27" s="74">
        <f t="shared" si="1"/>
        <v>1</v>
      </c>
      <c r="C27" s="75">
        <f t="shared" si="2"/>
        <v>1</v>
      </c>
      <c r="D27" s="75">
        <f t="shared" si="3"/>
        <v>0</v>
      </c>
      <c r="E27" s="75">
        <f t="shared" si="4"/>
        <v>0</v>
      </c>
      <c r="F27" s="76">
        <f t="shared" si="5"/>
        <v>0</v>
      </c>
      <c r="G27" s="76">
        <f t="shared" si="6"/>
        <v>0</v>
      </c>
      <c r="H27" s="76">
        <f t="shared" si="7"/>
        <v>0</v>
      </c>
      <c r="I27" s="76">
        <f t="shared" si="8"/>
        <v>0</v>
      </c>
      <c r="J27" s="74">
        <f t="shared" si="9"/>
        <v>1</v>
      </c>
      <c r="K27" s="75">
        <v>1</v>
      </c>
      <c r="L27" s="76">
        <v>0</v>
      </c>
      <c r="M27" s="76">
        <v>0</v>
      </c>
      <c r="N27" s="76">
        <f t="shared" si="10"/>
        <v>0</v>
      </c>
      <c r="O27" s="77">
        <v>0</v>
      </c>
      <c r="P27" s="77">
        <v>0</v>
      </c>
      <c r="Q27" s="77">
        <v>0</v>
      </c>
      <c r="R27" s="74">
        <f t="shared" si="11"/>
        <v>0</v>
      </c>
      <c r="S27" s="77">
        <v>0</v>
      </c>
      <c r="T27" s="77">
        <v>0</v>
      </c>
      <c r="U27" s="77">
        <v>0</v>
      </c>
      <c r="V27" s="76">
        <f t="shared" si="12"/>
        <v>0</v>
      </c>
      <c r="W27" s="77">
        <v>0</v>
      </c>
      <c r="X27" s="77">
        <v>0</v>
      </c>
      <c r="Y27" s="77">
        <v>0</v>
      </c>
    </row>
  </sheetData>
  <mergeCells count="17">
    <mergeCell ref="A2:A6"/>
    <mergeCell ref="B2:I2"/>
    <mergeCell ref="J2:Q2"/>
    <mergeCell ref="R2:Y2"/>
    <mergeCell ref="N4:N6"/>
    <mergeCell ref="R4:R6"/>
    <mergeCell ref="V4:V6"/>
    <mergeCell ref="R3:U3"/>
    <mergeCell ref="V3:Y3"/>
    <mergeCell ref="S1:Y1"/>
    <mergeCell ref="N3:Q3"/>
    <mergeCell ref="B4:B6"/>
    <mergeCell ref="F4:F6"/>
    <mergeCell ref="J4:J6"/>
    <mergeCell ref="B3:E3"/>
    <mergeCell ref="F3:I3"/>
    <mergeCell ref="J3:M3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showGridLines="0" workbookViewId="0" topLeftCell="A1">
      <selection activeCell="A32" sqref="A32"/>
    </sheetView>
  </sheetViews>
  <sheetFormatPr defaultColWidth="9.00390625" defaultRowHeight="13.5"/>
  <cols>
    <col min="1" max="1" width="23.00390625" style="69" customWidth="1"/>
    <col min="2" max="4" width="9.25390625" style="69" customWidth="1"/>
    <col min="5" max="5" width="6.125" style="69" customWidth="1"/>
    <col min="6" max="7" width="6.50390625" style="69" customWidth="1"/>
    <col min="8" max="12" width="7.375" style="69" customWidth="1"/>
    <col min="13" max="16384" width="9.00390625" style="69" customWidth="1"/>
  </cols>
  <sheetData>
    <row r="1" spans="1:12" ht="19.5" customHeight="1">
      <c r="A1" s="195" t="s">
        <v>409</v>
      </c>
      <c r="B1" s="196"/>
      <c r="C1" s="305" t="s">
        <v>417</v>
      </c>
      <c r="D1" s="305"/>
      <c r="E1" s="198"/>
      <c r="F1" s="195" t="s">
        <v>410</v>
      </c>
      <c r="G1" s="195"/>
      <c r="H1" s="196"/>
      <c r="I1" s="196"/>
      <c r="J1" s="196"/>
      <c r="K1" s="196"/>
      <c r="L1" s="197" t="s">
        <v>417</v>
      </c>
    </row>
    <row r="2" spans="1:12" ht="19.5" customHeight="1">
      <c r="A2" s="306" t="s">
        <v>411</v>
      </c>
      <c r="B2" s="311" t="s">
        <v>0</v>
      </c>
      <c r="C2" s="311" t="s">
        <v>40</v>
      </c>
      <c r="D2" s="308" t="s">
        <v>49</v>
      </c>
      <c r="E2" s="198"/>
      <c r="F2" s="306" t="s">
        <v>412</v>
      </c>
      <c r="G2" s="313" t="s">
        <v>413</v>
      </c>
      <c r="H2" s="314"/>
      <c r="I2" s="314"/>
      <c r="J2" s="314"/>
      <c r="K2" s="315"/>
      <c r="L2" s="308" t="s">
        <v>368</v>
      </c>
    </row>
    <row r="3" spans="1:12" ht="19.5" customHeight="1">
      <c r="A3" s="310"/>
      <c r="B3" s="312"/>
      <c r="C3" s="312"/>
      <c r="D3" s="309"/>
      <c r="E3" s="198"/>
      <c r="F3" s="307"/>
      <c r="G3" s="214" t="s">
        <v>418</v>
      </c>
      <c r="H3" s="200" t="s">
        <v>50</v>
      </c>
      <c r="I3" s="200" t="s">
        <v>51</v>
      </c>
      <c r="J3" s="200" t="s">
        <v>56</v>
      </c>
      <c r="K3" s="200" t="s">
        <v>55</v>
      </c>
      <c r="L3" s="309"/>
    </row>
    <row r="4" spans="1:12" ht="19.5" customHeight="1">
      <c r="A4" s="201" t="s">
        <v>414</v>
      </c>
      <c r="B4" s="202">
        <f>C4+D4</f>
        <v>2916</v>
      </c>
      <c r="C4" s="203">
        <v>1604</v>
      </c>
      <c r="D4" s="203">
        <v>1312</v>
      </c>
      <c r="E4" s="204"/>
      <c r="F4" s="205" t="s">
        <v>0</v>
      </c>
      <c r="G4" s="215">
        <f>SUM(H4:K4)</f>
        <v>50</v>
      </c>
      <c r="H4" s="134">
        <f>H6+H8</f>
        <v>0</v>
      </c>
      <c r="I4" s="133">
        <f>I6+I8</f>
        <v>2</v>
      </c>
      <c r="J4" s="133">
        <f>J6+J8</f>
        <v>41</v>
      </c>
      <c r="K4" s="133">
        <f>K6+K8</f>
        <v>7</v>
      </c>
      <c r="L4" s="133">
        <f>L6+L8</f>
        <v>5</v>
      </c>
    </row>
    <row r="5" spans="1:12" ht="19.5" customHeight="1">
      <c r="A5" s="198"/>
      <c r="B5" s="206"/>
      <c r="C5" s="207"/>
      <c r="D5" s="207"/>
      <c r="E5" s="204"/>
      <c r="F5" s="205"/>
      <c r="G5" s="213"/>
      <c r="H5" s="134"/>
      <c r="I5" s="133"/>
      <c r="J5" s="133"/>
      <c r="K5" s="133"/>
      <c r="L5" s="133"/>
    </row>
    <row r="6" spans="1:12" ht="19.5" customHeight="1">
      <c r="A6" s="201" t="s">
        <v>415</v>
      </c>
      <c r="B6" s="202">
        <f>C6+D6</f>
        <v>506</v>
      </c>
      <c r="C6" s="203">
        <v>274</v>
      </c>
      <c r="D6" s="203">
        <v>232</v>
      </c>
      <c r="E6" s="204"/>
      <c r="F6" s="205" t="s">
        <v>40</v>
      </c>
      <c r="G6" s="215">
        <f>SUM(H6:K6)</f>
        <v>36</v>
      </c>
      <c r="H6" s="212">
        <v>0</v>
      </c>
      <c r="I6" s="133">
        <v>2</v>
      </c>
      <c r="J6" s="133">
        <v>31</v>
      </c>
      <c r="K6" s="133">
        <v>3</v>
      </c>
      <c r="L6" s="136">
        <v>1</v>
      </c>
    </row>
    <row r="7" spans="1:12" ht="19.5" customHeight="1">
      <c r="A7" s="198"/>
      <c r="B7" s="206"/>
      <c r="C7" s="207"/>
      <c r="D7" s="207"/>
      <c r="E7" s="204"/>
      <c r="F7" s="205"/>
      <c r="G7" s="213"/>
      <c r="H7" s="212"/>
      <c r="I7" s="133"/>
      <c r="J7" s="133"/>
      <c r="K7" s="133"/>
      <c r="L7" s="136"/>
    </row>
    <row r="8" spans="1:12" ht="19.5" customHeight="1">
      <c r="A8" s="195" t="s">
        <v>416</v>
      </c>
      <c r="B8" s="208">
        <f>C8+D8</f>
        <v>177</v>
      </c>
      <c r="C8" s="209">
        <v>79</v>
      </c>
      <c r="D8" s="209">
        <v>98</v>
      </c>
      <c r="E8" s="204"/>
      <c r="F8" s="210" t="s">
        <v>49</v>
      </c>
      <c r="G8" s="216">
        <f>SUM(H8:K8)</f>
        <v>14</v>
      </c>
      <c r="H8" s="138">
        <v>0</v>
      </c>
      <c r="I8" s="138">
        <v>0</v>
      </c>
      <c r="J8" s="211">
        <v>10</v>
      </c>
      <c r="K8" s="138">
        <v>4</v>
      </c>
      <c r="L8" s="211">
        <v>4</v>
      </c>
    </row>
    <row r="9" ht="15.75" customHeight="1"/>
  </sheetData>
  <mergeCells count="8">
    <mergeCell ref="C1:D1"/>
    <mergeCell ref="F2:F3"/>
    <mergeCell ref="L2:L3"/>
    <mergeCell ref="A2:A3"/>
    <mergeCell ref="B2:B3"/>
    <mergeCell ref="C2:C3"/>
    <mergeCell ref="D2:D3"/>
    <mergeCell ref="G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H14"/>
  <sheetViews>
    <sheetView showGridLines="0" workbookViewId="0" topLeftCell="A1">
      <selection activeCell="A33" sqref="A33"/>
    </sheetView>
  </sheetViews>
  <sheetFormatPr defaultColWidth="9.00390625" defaultRowHeight="13.5"/>
  <cols>
    <col min="1" max="1" width="12.00390625" style="25" customWidth="1"/>
    <col min="2" max="8" width="9.875" style="25" customWidth="1"/>
    <col min="9" max="12" width="3.625" style="25" customWidth="1"/>
    <col min="13" max="14" width="6.625" style="25" customWidth="1"/>
    <col min="15" max="18" width="4.625" style="25" customWidth="1"/>
    <col min="19" max="16384" width="9.00390625" style="25" customWidth="1"/>
  </cols>
  <sheetData>
    <row r="1" spans="1:8" ht="15.75" customHeight="1">
      <c r="A1" s="23" t="s">
        <v>80</v>
      </c>
      <c r="B1" s="24"/>
      <c r="C1" s="24"/>
      <c r="D1" s="24"/>
      <c r="E1" s="24"/>
      <c r="F1" s="177" t="s">
        <v>387</v>
      </c>
      <c r="G1" s="177"/>
      <c r="H1" s="177"/>
    </row>
    <row r="2" spans="1:8" ht="18" customHeight="1">
      <c r="A2" s="161" t="s">
        <v>81</v>
      </c>
      <c r="B2" s="164" t="s">
        <v>82</v>
      </c>
      <c r="C2" s="158" t="s">
        <v>83</v>
      </c>
      <c r="D2" s="159"/>
      <c r="E2" s="160"/>
      <c r="F2" s="158" t="s">
        <v>84</v>
      </c>
      <c r="G2" s="159"/>
      <c r="H2" s="159"/>
    </row>
    <row r="3" spans="1:8" ht="18" customHeight="1">
      <c r="A3" s="162"/>
      <c r="B3" s="165"/>
      <c r="C3" s="158" t="s">
        <v>85</v>
      </c>
      <c r="D3" s="159"/>
      <c r="E3" s="160"/>
      <c r="F3" s="158" t="s">
        <v>86</v>
      </c>
      <c r="G3" s="160"/>
      <c r="H3" s="167" t="s">
        <v>87</v>
      </c>
    </row>
    <row r="4" spans="1:8" ht="18" customHeight="1">
      <c r="A4" s="163"/>
      <c r="B4" s="166"/>
      <c r="C4" s="167" t="s">
        <v>29</v>
      </c>
      <c r="D4" s="167" t="s">
        <v>30</v>
      </c>
      <c r="E4" s="167" t="s">
        <v>88</v>
      </c>
      <c r="F4" s="167" t="s">
        <v>29</v>
      </c>
      <c r="G4" s="167" t="s">
        <v>30</v>
      </c>
      <c r="H4" s="167" t="s">
        <v>29</v>
      </c>
    </row>
    <row r="5" spans="1:8" ht="24.75" customHeight="1">
      <c r="A5" s="26" t="s">
        <v>72</v>
      </c>
      <c r="B5" s="78">
        <f aca="true" t="shared" si="0" ref="B5:H5">SUM(B6:B14)</f>
        <v>105</v>
      </c>
      <c r="C5" s="78">
        <f t="shared" si="0"/>
        <v>56</v>
      </c>
      <c r="D5" s="79">
        <f t="shared" si="0"/>
        <v>4</v>
      </c>
      <c r="E5" s="79">
        <f t="shared" si="0"/>
        <v>3</v>
      </c>
      <c r="F5" s="78">
        <f t="shared" si="0"/>
        <v>40</v>
      </c>
      <c r="G5" s="79">
        <f t="shared" si="0"/>
        <v>1</v>
      </c>
      <c r="H5" s="79">
        <f t="shared" si="0"/>
        <v>1</v>
      </c>
    </row>
    <row r="6" spans="1:8" ht="24.75" customHeight="1">
      <c r="A6" s="27" t="s">
        <v>31</v>
      </c>
      <c r="B6" s="78">
        <f aca="true" t="shared" si="1" ref="B6:B14">C6+D6+E6+F6+G6+H6</f>
        <v>33</v>
      </c>
      <c r="C6" s="78">
        <v>18</v>
      </c>
      <c r="D6" s="80">
        <v>2</v>
      </c>
      <c r="E6" s="80">
        <v>1</v>
      </c>
      <c r="F6" s="78">
        <v>12</v>
      </c>
      <c r="G6" s="81">
        <v>0</v>
      </c>
      <c r="H6" s="80">
        <v>0</v>
      </c>
    </row>
    <row r="7" spans="1:8" ht="24.75" customHeight="1">
      <c r="A7" s="27" t="s">
        <v>32</v>
      </c>
      <c r="B7" s="78">
        <f t="shared" si="1"/>
        <v>7</v>
      </c>
      <c r="C7" s="78">
        <v>7</v>
      </c>
      <c r="D7" s="81">
        <v>0</v>
      </c>
      <c r="E7" s="81">
        <v>0</v>
      </c>
      <c r="F7" s="82">
        <v>0</v>
      </c>
      <c r="G7" s="81">
        <v>0</v>
      </c>
      <c r="H7" s="81">
        <v>0</v>
      </c>
    </row>
    <row r="8" spans="1:8" ht="24.75" customHeight="1">
      <c r="A8" s="27" t="s">
        <v>33</v>
      </c>
      <c r="B8" s="78">
        <f t="shared" si="1"/>
        <v>13</v>
      </c>
      <c r="C8" s="78">
        <v>6</v>
      </c>
      <c r="D8" s="81">
        <v>0</v>
      </c>
      <c r="E8" s="80">
        <v>1</v>
      </c>
      <c r="F8" s="78">
        <v>6</v>
      </c>
      <c r="G8" s="81">
        <v>0</v>
      </c>
      <c r="H8" s="81">
        <v>0</v>
      </c>
    </row>
    <row r="9" spans="1:8" ht="24.75" customHeight="1">
      <c r="A9" s="27" t="s">
        <v>34</v>
      </c>
      <c r="B9" s="78">
        <f t="shared" si="1"/>
        <v>20</v>
      </c>
      <c r="C9" s="78">
        <v>8</v>
      </c>
      <c r="D9" s="80">
        <v>2</v>
      </c>
      <c r="E9" s="80">
        <v>1</v>
      </c>
      <c r="F9" s="78">
        <v>9</v>
      </c>
      <c r="G9" s="81">
        <v>0</v>
      </c>
      <c r="H9" s="81">
        <v>0</v>
      </c>
    </row>
    <row r="10" spans="1:8" ht="24.75" customHeight="1">
      <c r="A10" s="27" t="s">
        <v>35</v>
      </c>
      <c r="B10" s="78">
        <f t="shared" si="1"/>
        <v>1</v>
      </c>
      <c r="C10" s="78">
        <v>1</v>
      </c>
      <c r="D10" s="81">
        <v>0</v>
      </c>
      <c r="E10" s="81">
        <v>0</v>
      </c>
      <c r="F10" s="82">
        <v>0</v>
      </c>
      <c r="G10" s="81">
        <v>0</v>
      </c>
      <c r="H10" s="81">
        <v>0</v>
      </c>
    </row>
    <row r="11" spans="1:8" ht="24.75" customHeight="1">
      <c r="A11" s="28" t="s">
        <v>36</v>
      </c>
      <c r="B11" s="78">
        <f t="shared" si="1"/>
        <v>17</v>
      </c>
      <c r="C11" s="78">
        <v>12</v>
      </c>
      <c r="D11" s="83">
        <v>0</v>
      </c>
      <c r="E11" s="83">
        <v>0</v>
      </c>
      <c r="F11" s="78">
        <v>5</v>
      </c>
      <c r="G11" s="83">
        <v>0</v>
      </c>
      <c r="H11" s="83">
        <v>0</v>
      </c>
    </row>
    <row r="12" spans="1:8" ht="24.75" customHeight="1">
      <c r="A12" s="28" t="s">
        <v>37</v>
      </c>
      <c r="B12" s="78">
        <f t="shared" si="1"/>
        <v>4</v>
      </c>
      <c r="C12" s="82">
        <v>0</v>
      </c>
      <c r="D12" s="83">
        <v>0</v>
      </c>
      <c r="E12" s="83">
        <v>0</v>
      </c>
      <c r="F12" s="78">
        <v>2</v>
      </c>
      <c r="G12" s="79">
        <v>1</v>
      </c>
      <c r="H12" s="79">
        <v>1</v>
      </c>
    </row>
    <row r="13" spans="1:8" ht="24.75" customHeight="1">
      <c r="A13" s="28" t="s">
        <v>38</v>
      </c>
      <c r="B13" s="78">
        <f t="shared" si="1"/>
        <v>8</v>
      </c>
      <c r="C13" s="78">
        <v>2</v>
      </c>
      <c r="D13" s="83">
        <v>0</v>
      </c>
      <c r="E13" s="83">
        <v>0</v>
      </c>
      <c r="F13" s="78">
        <v>6</v>
      </c>
      <c r="G13" s="83">
        <v>0</v>
      </c>
      <c r="H13" s="83">
        <v>0</v>
      </c>
    </row>
    <row r="14" spans="1:8" ht="24.75" customHeight="1">
      <c r="A14" s="29" t="s">
        <v>39</v>
      </c>
      <c r="B14" s="84">
        <f t="shared" si="1"/>
        <v>2</v>
      </c>
      <c r="C14" s="85">
        <v>2</v>
      </c>
      <c r="D14" s="86">
        <v>0</v>
      </c>
      <c r="E14" s="86">
        <v>0</v>
      </c>
      <c r="F14" s="85">
        <v>0</v>
      </c>
      <c r="G14" s="86">
        <v>0</v>
      </c>
      <c r="H14" s="86">
        <v>0</v>
      </c>
    </row>
    <row r="15" ht="15.75" customHeight="1"/>
  </sheetData>
  <mergeCells count="7">
    <mergeCell ref="F1:H1"/>
    <mergeCell ref="F2:H2"/>
    <mergeCell ref="F3:G3"/>
    <mergeCell ref="A2:A4"/>
    <mergeCell ref="B2:B4"/>
    <mergeCell ref="C2:E2"/>
    <mergeCell ref="C3:E3"/>
  </mergeCells>
  <printOptions/>
  <pageMargins left="0.99" right="0.7874015748031497" top="1.1811023622047245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8"/>
  <sheetViews>
    <sheetView showGridLines="0" workbookViewId="0" topLeftCell="A1">
      <selection activeCell="A48" sqref="A48"/>
    </sheetView>
  </sheetViews>
  <sheetFormatPr defaultColWidth="9.00390625" defaultRowHeight="13.5"/>
  <cols>
    <col min="1" max="1" width="11.25390625" style="16" customWidth="1"/>
    <col min="2" max="4" width="7.625" style="16" customWidth="1"/>
    <col min="5" max="7" width="7.25390625" style="16" customWidth="1"/>
    <col min="8" max="8" width="6.50390625" style="16" hidden="1" customWidth="1"/>
    <col min="9" max="10" width="6.50390625" style="16" customWidth="1"/>
    <col min="11" max="11" width="6.50390625" style="16" hidden="1" customWidth="1"/>
    <col min="12" max="13" width="6.50390625" style="16" customWidth="1"/>
    <col min="14" max="14" width="6.50390625" style="16" hidden="1" customWidth="1"/>
    <col min="15" max="16" width="6.50390625" style="16" customWidth="1"/>
    <col min="17" max="19" width="6.75390625" style="16" customWidth="1"/>
    <col min="20" max="20" width="6.75390625" style="16" hidden="1" customWidth="1"/>
    <col min="21" max="22" width="6.75390625" style="16" customWidth="1"/>
    <col min="23" max="23" width="6.75390625" style="16" hidden="1" customWidth="1"/>
    <col min="24" max="25" width="6.75390625" style="16" customWidth="1"/>
    <col min="26" max="26" width="6.75390625" style="16" hidden="1" customWidth="1"/>
    <col min="27" max="28" width="6.75390625" style="16" customWidth="1"/>
    <col min="29" max="29" width="6.75390625" style="16" hidden="1" customWidth="1"/>
    <col min="30" max="32" width="6.75390625" style="16" customWidth="1"/>
    <col min="33" max="33" width="6.375" style="16" customWidth="1"/>
    <col min="34" max="34" width="11.875" style="16" customWidth="1"/>
    <col min="35" max="16384" width="11.00390625" style="16" customWidth="1"/>
  </cols>
  <sheetData>
    <row r="1" spans="1:34" ht="15.75" customHeight="1">
      <c r="A1" s="30" t="s">
        <v>388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37" t="s">
        <v>389</v>
      </c>
      <c r="AE1" s="237"/>
      <c r="AF1" s="237"/>
      <c r="AG1" s="237"/>
      <c r="AH1" s="237"/>
    </row>
    <row r="2" spans="1:34" ht="15.75" customHeight="1">
      <c r="A2" s="230" t="s">
        <v>90</v>
      </c>
      <c r="B2" s="238" t="s">
        <v>91</v>
      </c>
      <c r="C2" s="239"/>
      <c r="D2" s="240"/>
      <c r="E2" s="235" t="s">
        <v>92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29" t="s">
        <v>93</v>
      </c>
      <c r="AG2" s="230"/>
      <c r="AH2" s="229" t="s">
        <v>94</v>
      </c>
    </row>
    <row r="3" spans="1:34" ht="15.75" customHeight="1">
      <c r="A3" s="232"/>
      <c r="B3" s="241"/>
      <c r="C3" s="242"/>
      <c r="D3" s="243"/>
      <c r="E3" s="235" t="s">
        <v>95</v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5" t="s">
        <v>96</v>
      </c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1"/>
      <c r="AG3" s="232"/>
      <c r="AH3" s="231"/>
    </row>
    <row r="4" spans="1:34" ht="15.75" customHeight="1">
      <c r="A4" s="232"/>
      <c r="B4" s="244" t="s">
        <v>97</v>
      </c>
      <c r="C4" s="244" t="s">
        <v>98</v>
      </c>
      <c r="D4" s="244" t="s">
        <v>99</v>
      </c>
      <c r="E4" s="156" t="s">
        <v>100</v>
      </c>
      <c r="F4" s="156"/>
      <c r="G4" s="157"/>
      <c r="H4" s="168"/>
      <c r="I4" s="156" t="s">
        <v>101</v>
      </c>
      <c r="J4" s="157"/>
      <c r="K4" s="168"/>
      <c r="L4" s="228" t="s">
        <v>102</v>
      </c>
      <c r="M4" s="157"/>
      <c r="N4" s="168"/>
      <c r="O4" s="228" t="s">
        <v>103</v>
      </c>
      <c r="P4" s="156"/>
      <c r="Q4" s="228" t="s">
        <v>100</v>
      </c>
      <c r="R4" s="156"/>
      <c r="S4" s="157"/>
      <c r="T4" s="168"/>
      <c r="U4" s="156" t="s">
        <v>101</v>
      </c>
      <c r="V4" s="157"/>
      <c r="W4" s="168"/>
      <c r="X4" s="228" t="s">
        <v>102</v>
      </c>
      <c r="Y4" s="157"/>
      <c r="Z4" s="168"/>
      <c r="AA4" s="228" t="s">
        <v>103</v>
      </c>
      <c r="AB4" s="157"/>
      <c r="AC4" s="168"/>
      <c r="AD4" s="228" t="s">
        <v>104</v>
      </c>
      <c r="AE4" s="156"/>
      <c r="AF4" s="233"/>
      <c r="AG4" s="234"/>
      <c r="AH4" s="231"/>
    </row>
    <row r="5" spans="1:34" ht="15.75" customHeight="1">
      <c r="A5" s="234"/>
      <c r="B5" s="245"/>
      <c r="C5" s="245"/>
      <c r="D5" s="245"/>
      <c r="E5" s="145" t="s">
        <v>100</v>
      </c>
      <c r="F5" s="144" t="s">
        <v>105</v>
      </c>
      <c r="G5" s="146" t="s">
        <v>106</v>
      </c>
      <c r="H5" s="145" t="s">
        <v>100</v>
      </c>
      <c r="I5" s="145" t="s">
        <v>107</v>
      </c>
      <c r="J5" s="144" t="s">
        <v>108</v>
      </c>
      <c r="K5" s="144" t="s">
        <v>100</v>
      </c>
      <c r="L5" s="144" t="s">
        <v>107</v>
      </c>
      <c r="M5" s="144" t="s">
        <v>108</v>
      </c>
      <c r="N5" s="144" t="s">
        <v>100</v>
      </c>
      <c r="O5" s="144" t="s">
        <v>107</v>
      </c>
      <c r="P5" s="144" t="s">
        <v>108</v>
      </c>
      <c r="Q5" s="144" t="s">
        <v>100</v>
      </c>
      <c r="R5" s="144" t="s">
        <v>105</v>
      </c>
      <c r="S5" s="146" t="s">
        <v>106</v>
      </c>
      <c r="T5" s="145" t="s">
        <v>100</v>
      </c>
      <c r="U5" s="145" t="s">
        <v>107</v>
      </c>
      <c r="V5" s="144" t="s">
        <v>108</v>
      </c>
      <c r="W5" s="144" t="s">
        <v>100</v>
      </c>
      <c r="X5" s="144" t="s">
        <v>107</v>
      </c>
      <c r="Y5" s="144" t="s">
        <v>108</v>
      </c>
      <c r="Z5" s="144" t="s">
        <v>100</v>
      </c>
      <c r="AA5" s="144" t="s">
        <v>107</v>
      </c>
      <c r="AB5" s="144" t="s">
        <v>108</v>
      </c>
      <c r="AC5" s="144" t="s">
        <v>100</v>
      </c>
      <c r="AD5" s="144" t="s">
        <v>107</v>
      </c>
      <c r="AE5" s="144" t="s">
        <v>108</v>
      </c>
      <c r="AF5" s="144" t="s">
        <v>105</v>
      </c>
      <c r="AG5" s="32" t="s">
        <v>106</v>
      </c>
      <c r="AH5" s="233"/>
    </row>
    <row r="6" spans="1:34" ht="15.75" customHeight="1">
      <c r="A6" s="33" t="s">
        <v>162</v>
      </c>
      <c r="B6" s="87">
        <f>SUM(B7:B15)</f>
        <v>43165</v>
      </c>
      <c r="C6" s="88">
        <f>SUM(F6,R6,AF6)</f>
        <v>21589</v>
      </c>
      <c r="D6" s="89">
        <f>SUM(G6,S6,AG6)</f>
        <v>21576</v>
      </c>
      <c r="E6" s="88">
        <f aca="true" t="shared" si="0" ref="E6:AG6">SUM(E7:E15)</f>
        <v>41646</v>
      </c>
      <c r="F6" s="88">
        <f t="shared" si="0"/>
        <v>20984</v>
      </c>
      <c r="G6" s="88">
        <f t="shared" si="0"/>
        <v>20662</v>
      </c>
      <c r="H6" s="88">
        <f t="shared" si="0"/>
        <v>14072</v>
      </c>
      <c r="I6" s="88">
        <f t="shared" si="0"/>
        <v>7133</v>
      </c>
      <c r="J6" s="88">
        <f t="shared" si="0"/>
        <v>6939</v>
      </c>
      <c r="K6" s="88">
        <f t="shared" si="0"/>
        <v>13845</v>
      </c>
      <c r="L6" s="88">
        <f t="shared" si="0"/>
        <v>7053</v>
      </c>
      <c r="M6" s="88">
        <f t="shared" si="0"/>
        <v>6792</v>
      </c>
      <c r="N6" s="88">
        <f t="shared" si="0"/>
        <v>13729</v>
      </c>
      <c r="O6" s="88">
        <f t="shared" si="0"/>
        <v>6798</v>
      </c>
      <c r="P6" s="88">
        <f t="shared" si="0"/>
        <v>6931</v>
      </c>
      <c r="Q6" s="87">
        <f t="shared" si="0"/>
        <v>1098</v>
      </c>
      <c r="R6" s="88">
        <f t="shared" si="0"/>
        <v>579</v>
      </c>
      <c r="S6" s="88">
        <f t="shared" si="0"/>
        <v>519</v>
      </c>
      <c r="T6" s="88">
        <f t="shared" si="0"/>
        <v>388</v>
      </c>
      <c r="U6" s="88">
        <f t="shared" si="0"/>
        <v>197</v>
      </c>
      <c r="V6" s="88">
        <f t="shared" si="0"/>
        <v>191</v>
      </c>
      <c r="W6" s="88">
        <f t="shared" si="0"/>
        <v>306</v>
      </c>
      <c r="X6" s="88">
        <f t="shared" si="0"/>
        <v>161</v>
      </c>
      <c r="Y6" s="88">
        <f t="shared" si="0"/>
        <v>145</v>
      </c>
      <c r="Z6" s="88">
        <f t="shared" si="0"/>
        <v>249</v>
      </c>
      <c r="AA6" s="88">
        <f t="shared" si="0"/>
        <v>130</v>
      </c>
      <c r="AB6" s="88">
        <f t="shared" si="0"/>
        <v>119</v>
      </c>
      <c r="AC6" s="88">
        <f t="shared" si="0"/>
        <v>155</v>
      </c>
      <c r="AD6" s="88">
        <f t="shared" si="0"/>
        <v>91</v>
      </c>
      <c r="AE6" s="88">
        <f t="shared" si="0"/>
        <v>64</v>
      </c>
      <c r="AF6" s="87">
        <f t="shared" si="0"/>
        <v>26</v>
      </c>
      <c r="AG6" s="90">
        <f t="shared" si="0"/>
        <v>395</v>
      </c>
      <c r="AH6" s="169" t="s">
        <v>390</v>
      </c>
    </row>
    <row r="7" spans="1:34" ht="15.75" customHeight="1">
      <c r="A7" s="34" t="s">
        <v>109</v>
      </c>
      <c r="B7" s="91">
        <f aca="true" t="shared" si="1" ref="B7:B12">SUM(B18,B29)</f>
        <v>18174</v>
      </c>
      <c r="C7" s="88">
        <f aca="true" t="shared" si="2" ref="C7:D12">SUM(F7,R7)</f>
        <v>8868</v>
      </c>
      <c r="D7" s="89">
        <f t="shared" si="2"/>
        <v>9306</v>
      </c>
      <c r="E7" s="88">
        <f aca="true" t="shared" si="3" ref="E7:AG7">SUM(E18,E29)</f>
        <v>17692</v>
      </c>
      <c r="F7" s="88">
        <f t="shared" si="3"/>
        <v>8622</v>
      </c>
      <c r="G7" s="88">
        <f t="shared" si="3"/>
        <v>9070</v>
      </c>
      <c r="H7" s="88">
        <f t="shared" si="3"/>
        <v>5913</v>
      </c>
      <c r="I7" s="88">
        <f t="shared" si="3"/>
        <v>2879</v>
      </c>
      <c r="J7" s="88">
        <f t="shared" si="3"/>
        <v>3034</v>
      </c>
      <c r="K7" s="88">
        <f t="shared" si="3"/>
        <v>5785</v>
      </c>
      <c r="L7" s="88">
        <f t="shared" si="3"/>
        <v>2853</v>
      </c>
      <c r="M7" s="88">
        <f t="shared" si="3"/>
        <v>2932</v>
      </c>
      <c r="N7" s="88">
        <f t="shared" si="3"/>
        <v>5994</v>
      </c>
      <c r="O7" s="88">
        <f t="shared" si="3"/>
        <v>2890</v>
      </c>
      <c r="P7" s="88">
        <f t="shared" si="3"/>
        <v>3104</v>
      </c>
      <c r="Q7" s="91">
        <f t="shared" si="3"/>
        <v>482</v>
      </c>
      <c r="R7" s="88">
        <f t="shared" si="3"/>
        <v>246</v>
      </c>
      <c r="S7" s="88">
        <f t="shared" si="3"/>
        <v>236</v>
      </c>
      <c r="T7" s="88">
        <f t="shared" si="3"/>
        <v>173</v>
      </c>
      <c r="U7" s="88">
        <f t="shared" si="3"/>
        <v>80</v>
      </c>
      <c r="V7" s="88">
        <f t="shared" si="3"/>
        <v>93</v>
      </c>
      <c r="W7" s="88">
        <f t="shared" si="3"/>
        <v>155</v>
      </c>
      <c r="X7" s="88">
        <f t="shared" si="3"/>
        <v>75</v>
      </c>
      <c r="Y7" s="88">
        <f t="shared" si="3"/>
        <v>80</v>
      </c>
      <c r="Z7" s="88">
        <f t="shared" si="3"/>
        <v>111</v>
      </c>
      <c r="AA7" s="88">
        <f t="shared" si="3"/>
        <v>58</v>
      </c>
      <c r="AB7" s="88">
        <f t="shared" si="3"/>
        <v>53</v>
      </c>
      <c r="AC7" s="88">
        <f t="shared" si="3"/>
        <v>43</v>
      </c>
      <c r="AD7" s="88">
        <f t="shared" si="3"/>
        <v>33</v>
      </c>
      <c r="AE7" s="88">
        <f t="shared" si="3"/>
        <v>10</v>
      </c>
      <c r="AF7" s="91">
        <f t="shared" si="3"/>
        <v>0</v>
      </c>
      <c r="AG7" s="89">
        <f t="shared" si="3"/>
        <v>0</v>
      </c>
      <c r="AH7" s="35" t="s">
        <v>109</v>
      </c>
    </row>
    <row r="8" spans="1:34" ht="15.75" customHeight="1">
      <c r="A8" s="34" t="s">
        <v>110</v>
      </c>
      <c r="B8" s="91">
        <f t="shared" si="1"/>
        <v>2623</v>
      </c>
      <c r="C8" s="88">
        <f t="shared" si="2"/>
        <v>1427</v>
      </c>
      <c r="D8" s="89">
        <f t="shared" si="2"/>
        <v>1196</v>
      </c>
      <c r="E8" s="88">
        <f aca="true" t="shared" si="4" ref="E8:AG8">SUM(E19,E30)</f>
        <v>2623</v>
      </c>
      <c r="F8" s="88">
        <f t="shared" si="4"/>
        <v>1427</v>
      </c>
      <c r="G8" s="88">
        <f t="shared" si="4"/>
        <v>1196</v>
      </c>
      <c r="H8" s="88">
        <f t="shared" si="4"/>
        <v>895</v>
      </c>
      <c r="I8" s="88">
        <f t="shared" si="4"/>
        <v>508</v>
      </c>
      <c r="J8" s="88">
        <f t="shared" si="4"/>
        <v>387</v>
      </c>
      <c r="K8" s="88">
        <f t="shared" si="4"/>
        <v>903</v>
      </c>
      <c r="L8" s="88">
        <f t="shared" si="4"/>
        <v>482</v>
      </c>
      <c r="M8" s="88">
        <f t="shared" si="4"/>
        <v>421</v>
      </c>
      <c r="N8" s="88">
        <f t="shared" si="4"/>
        <v>825</v>
      </c>
      <c r="O8" s="88">
        <f t="shared" si="4"/>
        <v>437</v>
      </c>
      <c r="P8" s="88">
        <f t="shared" si="4"/>
        <v>388</v>
      </c>
      <c r="Q8" s="91">
        <f t="shared" si="4"/>
        <v>0</v>
      </c>
      <c r="R8" s="88">
        <f t="shared" si="4"/>
        <v>0</v>
      </c>
      <c r="S8" s="88">
        <f t="shared" si="4"/>
        <v>0</v>
      </c>
      <c r="T8" s="88">
        <f t="shared" si="4"/>
        <v>0</v>
      </c>
      <c r="U8" s="88">
        <f t="shared" si="4"/>
        <v>0</v>
      </c>
      <c r="V8" s="88">
        <f t="shared" si="4"/>
        <v>0</v>
      </c>
      <c r="W8" s="88">
        <f t="shared" si="4"/>
        <v>0</v>
      </c>
      <c r="X8" s="88">
        <f t="shared" si="4"/>
        <v>0</v>
      </c>
      <c r="Y8" s="88">
        <f t="shared" si="4"/>
        <v>0</v>
      </c>
      <c r="Z8" s="88">
        <f t="shared" si="4"/>
        <v>0</v>
      </c>
      <c r="AA8" s="88">
        <f t="shared" si="4"/>
        <v>0</v>
      </c>
      <c r="AB8" s="88">
        <f t="shared" si="4"/>
        <v>0</v>
      </c>
      <c r="AC8" s="88">
        <f t="shared" si="4"/>
        <v>0</v>
      </c>
      <c r="AD8" s="88">
        <f t="shared" si="4"/>
        <v>0</v>
      </c>
      <c r="AE8" s="88">
        <f t="shared" si="4"/>
        <v>0</v>
      </c>
      <c r="AF8" s="91">
        <f t="shared" si="4"/>
        <v>0</v>
      </c>
      <c r="AG8" s="89">
        <f t="shared" si="4"/>
        <v>0</v>
      </c>
      <c r="AH8" s="35" t="s">
        <v>110</v>
      </c>
    </row>
    <row r="9" spans="1:34" ht="15.75" customHeight="1">
      <c r="A9" s="34" t="s">
        <v>111</v>
      </c>
      <c r="B9" s="91">
        <f t="shared" si="1"/>
        <v>6525</v>
      </c>
      <c r="C9" s="88">
        <f t="shared" si="2"/>
        <v>5916</v>
      </c>
      <c r="D9" s="89">
        <f t="shared" si="2"/>
        <v>609</v>
      </c>
      <c r="E9" s="88">
        <f aca="true" t="shared" si="5" ref="E9:AG9">SUM(E20,E31)</f>
        <v>6296</v>
      </c>
      <c r="F9" s="88">
        <f t="shared" si="5"/>
        <v>5715</v>
      </c>
      <c r="G9" s="88">
        <f t="shared" si="5"/>
        <v>581</v>
      </c>
      <c r="H9" s="88">
        <f t="shared" si="5"/>
        <v>2104</v>
      </c>
      <c r="I9" s="88">
        <f t="shared" si="5"/>
        <v>1920</v>
      </c>
      <c r="J9" s="88">
        <f t="shared" si="5"/>
        <v>184</v>
      </c>
      <c r="K9" s="88">
        <f t="shared" si="5"/>
        <v>2150</v>
      </c>
      <c r="L9" s="88">
        <f t="shared" si="5"/>
        <v>1968</v>
      </c>
      <c r="M9" s="88">
        <f t="shared" si="5"/>
        <v>182</v>
      </c>
      <c r="N9" s="88">
        <f t="shared" si="5"/>
        <v>2042</v>
      </c>
      <c r="O9" s="88">
        <f t="shared" si="5"/>
        <v>1827</v>
      </c>
      <c r="P9" s="88">
        <f t="shared" si="5"/>
        <v>215</v>
      </c>
      <c r="Q9" s="91">
        <f t="shared" si="5"/>
        <v>229</v>
      </c>
      <c r="R9" s="88">
        <f t="shared" si="5"/>
        <v>201</v>
      </c>
      <c r="S9" s="88">
        <f t="shared" si="5"/>
        <v>28</v>
      </c>
      <c r="T9" s="88">
        <f t="shared" si="5"/>
        <v>86</v>
      </c>
      <c r="U9" s="88">
        <f t="shared" si="5"/>
        <v>72</v>
      </c>
      <c r="V9" s="88">
        <f t="shared" si="5"/>
        <v>14</v>
      </c>
      <c r="W9" s="88">
        <f t="shared" si="5"/>
        <v>51</v>
      </c>
      <c r="X9" s="88">
        <f t="shared" si="5"/>
        <v>45</v>
      </c>
      <c r="Y9" s="88">
        <f t="shared" si="5"/>
        <v>6</v>
      </c>
      <c r="Z9" s="88">
        <f t="shared" si="5"/>
        <v>51</v>
      </c>
      <c r="AA9" s="88">
        <f t="shared" si="5"/>
        <v>46</v>
      </c>
      <c r="AB9" s="88">
        <f t="shared" si="5"/>
        <v>5</v>
      </c>
      <c r="AC9" s="88">
        <f t="shared" si="5"/>
        <v>41</v>
      </c>
      <c r="AD9" s="88">
        <f t="shared" si="5"/>
        <v>38</v>
      </c>
      <c r="AE9" s="88">
        <f t="shared" si="5"/>
        <v>3</v>
      </c>
      <c r="AF9" s="91">
        <f t="shared" si="5"/>
        <v>0</v>
      </c>
      <c r="AG9" s="89">
        <f t="shared" si="5"/>
        <v>0</v>
      </c>
      <c r="AH9" s="35" t="s">
        <v>111</v>
      </c>
    </row>
    <row r="10" spans="1:34" ht="15.75" customHeight="1">
      <c r="A10" s="34" t="s">
        <v>112</v>
      </c>
      <c r="B10" s="91">
        <f t="shared" si="1"/>
        <v>7850</v>
      </c>
      <c r="C10" s="88">
        <f t="shared" si="2"/>
        <v>2416</v>
      </c>
      <c r="D10" s="89">
        <f t="shared" si="2"/>
        <v>5434</v>
      </c>
      <c r="E10" s="88">
        <f aca="true" t="shared" si="6" ref="E10:AG10">SUM(E21,E32)</f>
        <v>7615</v>
      </c>
      <c r="F10" s="88">
        <f t="shared" si="6"/>
        <v>2287</v>
      </c>
      <c r="G10" s="88">
        <f t="shared" si="6"/>
        <v>5328</v>
      </c>
      <c r="H10" s="88">
        <f t="shared" si="6"/>
        <v>2498</v>
      </c>
      <c r="I10" s="88">
        <f t="shared" si="6"/>
        <v>754</v>
      </c>
      <c r="J10" s="88">
        <f t="shared" si="6"/>
        <v>1744</v>
      </c>
      <c r="K10" s="88">
        <f t="shared" si="6"/>
        <v>2574</v>
      </c>
      <c r="L10" s="88">
        <f t="shared" si="6"/>
        <v>792</v>
      </c>
      <c r="M10" s="88">
        <f t="shared" si="6"/>
        <v>1782</v>
      </c>
      <c r="N10" s="88">
        <f t="shared" si="6"/>
        <v>2543</v>
      </c>
      <c r="O10" s="88">
        <f t="shared" si="6"/>
        <v>741</v>
      </c>
      <c r="P10" s="88">
        <f t="shared" si="6"/>
        <v>1802</v>
      </c>
      <c r="Q10" s="91">
        <f t="shared" si="6"/>
        <v>235</v>
      </c>
      <c r="R10" s="88">
        <f t="shared" si="6"/>
        <v>129</v>
      </c>
      <c r="S10" s="88">
        <f t="shared" si="6"/>
        <v>106</v>
      </c>
      <c r="T10" s="88">
        <f t="shared" si="6"/>
        <v>85</v>
      </c>
      <c r="U10" s="88">
        <f t="shared" si="6"/>
        <v>45</v>
      </c>
      <c r="V10" s="88">
        <f t="shared" si="6"/>
        <v>40</v>
      </c>
      <c r="W10" s="88">
        <f t="shared" si="6"/>
        <v>69</v>
      </c>
      <c r="X10" s="88">
        <f t="shared" si="6"/>
        <v>41</v>
      </c>
      <c r="Y10" s="88">
        <f t="shared" si="6"/>
        <v>28</v>
      </c>
      <c r="Z10" s="88">
        <f t="shared" si="6"/>
        <v>49</v>
      </c>
      <c r="AA10" s="88">
        <f t="shared" si="6"/>
        <v>26</v>
      </c>
      <c r="AB10" s="88">
        <f t="shared" si="6"/>
        <v>23</v>
      </c>
      <c r="AC10" s="88">
        <f t="shared" si="6"/>
        <v>32</v>
      </c>
      <c r="AD10" s="88">
        <f t="shared" si="6"/>
        <v>17</v>
      </c>
      <c r="AE10" s="88">
        <f t="shared" si="6"/>
        <v>15</v>
      </c>
      <c r="AF10" s="91">
        <f t="shared" si="6"/>
        <v>0</v>
      </c>
      <c r="AG10" s="89">
        <f t="shared" si="6"/>
        <v>0</v>
      </c>
      <c r="AH10" s="35" t="s">
        <v>112</v>
      </c>
    </row>
    <row r="11" spans="1:34" ht="15.75" customHeight="1">
      <c r="A11" s="34" t="s">
        <v>113</v>
      </c>
      <c r="B11" s="91">
        <f t="shared" si="1"/>
        <v>338</v>
      </c>
      <c r="C11" s="88">
        <f t="shared" si="2"/>
        <v>261</v>
      </c>
      <c r="D11" s="89">
        <f t="shared" si="2"/>
        <v>77</v>
      </c>
      <c r="E11" s="88">
        <f aca="true" t="shared" si="7" ref="E11:AG11">SUM(E22,E33)</f>
        <v>338</v>
      </c>
      <c r="F11" s="88">
        <f t="shared" si="7"/>
        <v>261</v>
      </c>
      <c r="G11" s="88">
        <f t="shared" si="7"/>
        <v>77</v>
      </c>
      <c r="H11" s="88">
        <f t="shared" si="7"/>
        <v>123</v>
      </c>
      <c r="I11" s="88">
        <f t="shared" si="7"/>
        <v>91</v>
      </c>
      <c r="J11" s="88">
        <f t="shared" si="7"/>
        <v>32</v>
      </c>
      <c r="K11" s="88">
        <f t="shared" si="7"/>
        <v>116</v>
      </c>
      <c r="L11" s="88">
        <f t="shared" si="7"/>
        <v>85</v>
      </c>
      <c r="M11" s="88">
        <f t="shared" si="7"/>
        <v>31</v>
      </c>
      <c r="N11" s="88">
        <f t="shared" si="7"/>
        <v>99</v>
      </c>
      <c r="O11" s="88">
        <f t="shared" si="7"/>
        <v>85</v>
      </c>
      <c r="P11" s="88">
        <f t="shared" si="7"/>
        <v>14</v>
      </c>
      <c r="Q11" s="91">
        <f t="shared" si="7"/>
        <v>0</v>
      </c>
      <c r="R11" s="88">
        <f t="shared" si="7"/>
        <v>0</v>
      </c>
      <c r="S11" s="88">
        <f t="shared" si="7"/>
        <v>0</v>
      </c>
      <c r="T11" s="88">
        <f t="shared" si="7"/>
        <v>0</v>
      </c>
      <c r="U11" s="88">
        <f t="shared" si="7"/>
        <v>0</v>
      </c>
      <c r="V11" s="88">
        <f t="shared" si="7"/>
        <v>0</v>
      </c>
      <c r="W11" s="88">
        <f t="shared" si="7"/>
        <v>0</v>
      </c>
      <c r="X11" s="88">
        <f t="shared" si="7"/>
        <v>0</v>
      </c>
      <c r="Y11" s="88">
        <f t="shared" si="7"/>
        <v>0</v>
      </c>
      <c r="Z11" s="88">
        <f t="shared" si="7"/>
        <v>0</v>
      </c>
      <c r="AA11" s="88">
        <f t="shared" si="7"/>
        <v>0</v>
      </c>
      <c r="AB11" s="88">
        <f t="shared" si="7"/>
        <v>0</v>
      </c>
      <c r="AC11" s="88">
        <f t="shared" si="7"/>
        <v>0</v>
      </c>
      <c r="AD11" s="88">
        <f t="shared" si="7"/>
        <v>0</v>
      </c>
      <c r="AE11" s="88">
        <f t="shared" si="7"/>
        <v>0</v>
      </c>
      <c r="AF11" s="91">
        <f t="shared" si="7"/>
        <v>0</v>
      </c>
      <c r="AG11" s="89">
        <f t="shared" si="7"/>
        <v>0</v>
      </c>
      <c r="AH11" s="35" t="s">
        <v>113</v>
      </c>
    </row>
    <row r="12" spans="1:34" ht="15.75" customHeight="1">
      <c r="A12" s="34" t="s">
        <v>114</v>
      </c>
      <c r="B12" s="91">
        <f t="shared" si="1"/>
        <v>2342</v>
      </c>
      <c r="C12" s="88">
        <f t="shared" si="2"/>
        <v>686</v>
      </c>
      <c r="D12" s="89">
        <f t="shared" si="2"/>
        <v>1656</v>
      </c>
      <c r="E12" s="88">
        <f aca="true" t="shared" si="8" ref="E12:AG12">SUM(E23,E34)</f>
        <v>2342</v>
      </c>
      <c r="F12" s="88">
        <f t="shared" si="8"/>
        <v>686</v>
      </c>
      <c r="G12" s="88">
        <f t="shared" si="8"/>
        <v>1656</v>
      </c>
      <c r="H12" s="88">
        <f t="shared" si="8"/>
        <v>784</v>
      </c>
      <c r="I12" s="88">
        <f t="shared" si="8"/>
        <v>229</v>
      </c>
      <c r="J12" s="88">
        <f t="shared" si="8"/>
        <v>555</v>
      </c>
      <c r="K12" s="88">
        <f t="shared" si="8"/>
        <v>800</v>
      </c>
      <c r="L12" s="88">
        <f t="shared" si="8"/>
        <v>233</v>
      </c>
      <c r="M12" s="88">
        <f t="shared" si="8"/>
        <v>567</v>
      </c>
      <c r="N12" s="88">
        <f t="shared" si="8"/>
        <v>758</v>
      </c>
      <c r="O12" s="88">
        <f t="shared" si="8"/>
        <v>224</v>
      </c>
      <c r="P12" s="88">
        <f t="shared" si="8"/>
        <v>534</v>
      </c>
      <c r="Q12" s="91">
        <f t="shared" si="8"/>
        <v>0</v>
      </c>
      <c r="R12" s="88">
        <f t="shared" si="8"/>
        <v>0</v>
      </c>
      <c r="S12" s="88">
        <f t="shared" si="8"/>
        <v>0</v>
      </c>
      <c r="T12" s="88">
        <f t="shared" si="8"/>
        <v>0</v>
      </c>
      <c r="U12" s="88">
        <f t="shared" si="8"/>
        <v>0</v>
      </c>
      <c r="V12" s="88">
        <f t="shared" si="8"/>
        <v>0</v>
      </c>
      <c r="W12" s="88">
        <f t="shared" si="8"/>
        <v>0</v>
      </c>
      <c r="X12" s="88">
        <f t="shared" si="8"/>
        <v>0</v>
      </c>
      <c r="Y12" s="88">
        <f t="shared" si="8"/>
        <v>0</v>
      </c>
      <c r="Z12" s="88">
        <f t="shared" si="8"/>
        <v>0</v>
      </c>
      <c r="AA12" s="88">
        <f t="shared" si="8"/>
        <v>0</v>
      </c>
      <c r="AB12" s="88">
        <f t="shared" si="8"/>
        <v>0</v>
      </c>
      <c r="AC12" s="88">
        <f t="shared" si="8"/>
        <v>0</v>
      </c>
      <c r="AD12" s="88">
        <f t="shared" si="8"/>
        <v>0</v>
      </c>
      <c r="AE12" s="88">
        <f t="shared" si="8"/>
        <v>0</v>
      </c>
      <c r="AF12" s="91">
        <f t="shared" si="8"/>
        <v>0</v>
      </c>
      <c r="AG12" s="89">
        <f t="shared" si="8"/>
        <v>0</v>
      </c>
      <c r="AH12" s="35" t="s">
        <v>114</v>
      </c>
    </row>
    <row r="13" spans="1:34" ht="15.75" customHeight="1">
      <c r="A13" s="34" t="s">
        <v>115</v>
      </c>
      <c r="B13" s="91">
        <f>SUM(C13:D13)</f>
        <v>1304</v>
      </c>
      <c r="C13" s="88">
        <f>SUM(F13,R13,AF13)</f>
        <v>58</v>
      </c>
      <c r="D13" s="89">
        <f>SUM(G13,S13,AG13)</f>
        <v>1246</v>
      </c>
      <c r="E13" s="88">
        <f aca="true" t="shared" si="9" ref="E13:AG13">SUM(E24,E35)</f>
        <v>731</v>
      </c>
      <c r="F13" s="88">
        <f t="shared" si="9"/>
        <v>29</v>
      </c>
      <c r="G13" s="88">
        <f t="shared" si="9"/>
        <v>702</v>
      </c>
      <c r="H13" s="88">
        <f t="shared" si="9"/>
        <v>243</v>
      </c>
      <c r="I13" s="88">
        <f t="shared" si="9"/>
        <v>12</v>
      </c>
      <c r="J13" s="88">
        <f t="shared" si="9"/>
        <v>231</v>
      </c>
      <c r="K13" s="88">
        <f t="shared" si="9"/>
        <v>223</v>
      </c>
      <c r="L13" s="88">
        <f t="shared" si="9"/>
        <v>11</v>
      </c>
      <c r="M13" s="88">
        <f t="shared" si="9"/>
        <v>212</v>
      </c>
      <c r="N13" s="88">
        <f t="shared" si="9"/>
        <v>265</v>
      </c>
      <c r="O13" s="88">
        <f t="shared" si="9"/>
        <v>6</v>
      </c>
      <c r="P13" s="88">
        <f t="shared" si="9"/>
        <v>259</v>
      </c>
      <c r="Q13" s="91">
        <f t="shared" si="9"/>
        <v>152</v>
      </c>
      <c r="R13" s="88">
        <f t="shared" si="9"/>
        <v>3</v>
      </c>
      <c r="S13" s="88">
        <f t="shared" si="9"/>
        <v>149</v>
      </c>
      <c r="T13" s="88">
        <f t="shared" si="9"/>
        <v>44</v>
      </c>
      <c r="U13" s="88">
        <f t="shared" si="9"/>
        <v>0</v>
      </c>
      <c r="V13" s="88">
        <f t="shared" si="9"/>
        <v>44</v>
      </c>
      <c r="W13" s="88">
        <f t="shared" si="9"/>
        <v>31</v>
      </c>
      <c r="X13" s="88">
        <f t="shared" si="9"/>
        <v>0</v>
      </c>
      <c r="Y13" s="88">
        <f t="shared" si="9"/>
        <v>31</v>
      </c>
      <c r="Z13" s="88">
        <f t="shared" si="9"/>
        <v>38</v>
      </c>
      <c r="AA13" s="88">
        <f t="shared" si="9"/>
        <v>0</v>
      </c>
      <c r="AB13" s="88">
        <f t="shared" si="9"/>
        <v>38</v>
      </c>
      <c r="AC13" s="88">
        <f t="shared" si="9"/>
        <v>39</v>
      </c>
      <c r="AD13" s="88">
        <f t="shared" si="9"/>
        <v>3</v>
      </c>
      <c r="AE13" s="88">
        <f t="shared" si="9"/>
        <v>36</v>
      </c>
      <c r="AF13" s="91">
        <f t="shared" si="9"/>
        <v>26</v>
      </c>
      <c r="AG13" s="89">
        <f t="shared" si="9"/>
        <v>395</v>
      </c>
      <c r="AH13" s="35" t="s">
        <v>115</v>
      </c>
    </row>
    <row r="14" spans="1:34" ht="15.75" customHeight="1">
      <c r="A14" s="34" t="s">
        <v>116</v>
      </c>
      <c r="B14" s="91">
        <f>SUM(B25,B36)</f>
        <v>3039</v>
      </c>
      <c r="C14" s="88">
        <f>SUM(F14,R14)</f>
        <v>1567</v>
      </c>
      <c r="D14" s="89">
        <f>SUM(G14,S14)</f>
        <v>1472</v>
      </c>
      <c r="E14" s="88">
        <f aca="true" t="shared" si="10" ref="E14:AG14">SUM(E25,E36)</f>
        <v>3039</v>
      </c>
      <c r="F14" s="88">
        <f t="shared" si="10"/>
        <v>1567</v>
      </c>
      <c r="G14" s="88">
        <f t="shared" si="10"/>
        <v>1472</v>
      </c>
      <c r="H14" s="88">
        <f t="shared" si="10"/>
        <v>1111</v>
      </c>
      <c r="I14" s="88">
        <f t="shared" si="10"/>
        <v>588</v>
      </c>
      <c r="J14" s="88">
        <f t="shared" si="10"/>
        <v>523</v>
      </c>
      <c r="K14" s="88">
        <f t="shared" si="10"/>
        <v>913</v>
      </c>
      <c r="L14" s="88">
        <f t="shared" si="10"/>
        <v>475</v>
      </c>
      <c r="M14" s="88">
        <f t="shared" si="10"/>
        <v>438</v>
      </c>
      <c r="N14" s="88">
        <f t="shared" si="10"/>
        <v>1015</v>
      </c>
      <c r="O14" s="88">
        <f t="shared" si="10"/>
        <v>504</v>
      </c>
      <c r="P14" s="88">
        <f t="shared" si="10"/>
        <v>511</v>
      </c>
      <c r="Q14" s="91">
        <f t="shared" si="10"/>
        <v>0</v>
      </c>
      <c r="R14" s="88">
        <f t="shared" si="10"/>
        <v>0</v>
      </c>
      <c r="S14" s="88">
        <f t="shared" si="10"/>
        <v>0</v>
      </c>
      <c r="T14" s="88">
        <f t="shared" si="10"/>
        <v>0</v>
      </c>
      <c r="U14" s="88">
        <f t="shared" si="10"/>
        <v>0</v>
      </c>
      <c r="V14" s="88">
        <f t="shared" si="10"/>
        <v>0</v>
      </c>
      <c r="W14" s="88">
        <f t="shared" si="10"/>
        <v>0</v>
      </c>
      <c r="X14" s="88">
        <f t="shared" si="10"/>
        <v>0</v>
      </c>
      <c r="Y14" s="88">
        <f t="shared" si="10"/>
        <v>0</v>
      </c>
      <c r="Z14" s="88">
        <f t="shared" si="10"/>
        <v>0</v>
      </c>
      <c r="AA14" s="88">
        <f t="shared" si="10"/>
        <v>0</v>
      </c>
      <c r="AB14" s="88">
        <f t="shared" si="10"/>
        <v>0</v>
      </c>
      <c r="AC14" s="88">
        <f t="shared" si="10"/>
        <v>0</v>
      </c>
      <c r="AD14" s="88">
        <f t="shared" si="10"/>
        <v>0</v>
      </c>
      <c r="AE14" s="88">
        <f t="shared" si="10"/>
        <v>0</v>
      </c>
      <c r="AF14" s="91">
        <f t="shared" si="10"/>
        <v>0</v>
      </c>
      <c r="AG14" s="89">
        <f t="shared" si="10"/>
        <v>0</v>
      </c>
      <c r="AH14" s="35" t="s">
        <v>116</v>
      </c>
    </row>
    <row r="15" spans="1:34" ht="15.75" customHeight="1">
      <c r="A15" s="34" t="s">
        <v>117</v>
      </c>
      <c r="B15" s="91">
        <f>SUM(B26,B37)</f>
        <v>970</v>
      </c>
      <c r="C15" s="88">
        <f>SUM(F15,R15)</f>
        <v>390</v>
      </c>
      <c r="D15" s="89">
        <f>SUM(G15,S15)</f>
        <v>580</v>
      </c>
      <c r="E15" s="88">
        <f aca="true" t="shared" si="11" ref="E15:AG15">SUM(E26,E37)</f>
        <v>970</v>
      </c>
      <c r="F15" s="88">
        <f t="shared" si="11"/>
        <v>390</v>
      </c>
      <c r="G15" s="88">
        <f t="shared" si="11"/>
        <v>580</v>
      </c>
      <c r="H15" s="88">
        <f t="shared" si="11"/>
        <v>401</v>
      </c>
      <c r="I15" s="88">
        <f t="shared" si="11"/>
        <v>152</v>
      </c>
      <c r="J15" s="88">
        <f t="shared" si="11"/>
        <v>249</v>
      </c>
      <c r="K15" s="88">
        <f t="shared" si="11"/>
        <v>381</v>
      </c>
      <c r="L15" s="88">
        <f t="shared" si="11"/>
        <v>154</v>
      </c>
      <c r="M15" s="88">
        <f t="shared" si="11"/>
        <v>227</v>
      </c>
      <c r="N15" s="88">
        <f t="shared" si="11"/>
        <v>188</v>
      </c>
      <c r="O15" s="88">
        <f t="shared" si="11"/>
        <v>84</v>
      </c>
      <c r="P15" s="88">
        <f t="shared" si="11"/>
        <v>104</v>
      </c>
      <c r="Q15" s="91">
        <f t="shared" si="11"/>
        <v>0</v>
      </c>
      <c r="R15" s="88">
        <f t="shared" si="11"/>
        <v>0</v>
      </c>
      <c r="S15" s="88">
        <f t="shared" si="11"/>
        <v>0</v>
      </c>
      <c r="T15" s="88">
        <f t="shared" si="11"/>
        <v>0</v>
      </c>
      <c r="U15" s="88">
        <f t="shared" si="11"/>
        <v>0</v>
      </c>
      <c r="V15" s="88">
        <f t="shared" si="11"/>
        <v>0</v>
      </c>
      <c r="W15" s="88">
        <f t="shared" si="11"/>
        <v>0</v>
      </c>
      <c r="X15" s="88">
        <f t="shared" si="11"/>
        <v>0</v>
      </c>
      <c r="Y15" s="88">
        <f t="shared" si="11"/>
        <v>0</v>
      </c>
      <c r="Z15" s="88">
        <f t="shared" si="11"/>
        <v>0</v>
      </c>
      <c r="AA15" s="88">
        <f t="shared" si="11"/>
        <v>0</v>
      </c>
      <c r="AB15" s="88">
        <f t="shared" si="11"/>
        <v>0</v>
      </c>
      <c r="AC15" s="88">
        <f t="shared" si="11"/>
        <v>0</v>
      </c>
      <c r="AD15" s="88">
        <f t="shared" si="11"/>
        <v>0</v>
      </c>
      <c r="AE15" s="88">
        <f t="shared" si="11"/>
        <v>0</v>
      </c>
      <c r="AF15" s="91">
        <f t="shared" si="11"/>
        <v>0</v>
      </c>
      <c r="AG15" s="89">
        <f t="shared" si="11"/>
        <v>0</v>
      </c>
      <c r="AH15" s="35" t="s">
        <v>117</v>
      </c>
    </row>
    <row r="16" spans="1:34" ht="15.75" customHeight="1">
      <c r="A16" s="36"/>
      <c r="B16" s="91"/>
      <c r="C16" s="88"/>
      <c r="D16" s="89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91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91"/>
      <c r="AG16" s="89"/>
      <c r="AH16" s="36"/>
    </row>
    <row r="17" spans="1:34" ht="15.75" customHeight="1">
      <c r="A17" s="37" t="s">
        <v>118</v>
      </c>
      <c r="B17" s="91">
        <f aca="true" t="shared" si="12" ref="B17:AE17">SUM(B18:B26)</f>
        <v>30665</v>
      </c>
      <c r="C17" s="88">
        <f t="shared" si="12"/>
        <v>15516</v>
      </c>
      <c r="D17" s="89">
        <f t="shared" si="12"/>
        <v>15149</v>
      </c>
      <c r="E17" s="88">
        <f t="shared" si="12"/>
        <v>29719</v>
      </c>
      <c r="F17" s="88">
        <f t="shared" si="12"/>
        <v>14940</v>
      </c>
      <c r="G17" s="88">
        <f t="shared" si="12"/>
        <v>14779</v>
      </c>
      <c r="H17" s="88">
        <f t="shared" si="12"/>
        <v>9855</v>
      </c>
      <c r="I17" s="88">
        <f t="shared" si="12"/>
        <v>4945</v>
      </c>
      <c r="J17" s="88">
        <f t="shared" si="12"/>
        <v>4910</v>
      </c>
      <c r="K17" s="88">
        <f t="shared" si="12"/>
        <v>9972</v>
      </c>
      <c r="L17" s="88">
        <f t="shared" si="12"/>
        <v>5072</v>
      </c>
      <c r="M17" s="88">
        <f t="shared" si="12"/>
        <v>4900</v>
      </c>
      <c r="N17" s="88">
        <f t="shared" si="12"/>
        <v>9892</v>
      </c>
      <c r="O17" s="88">
        <f t="shared" si="12"/>
        <v>4923</v>
      </c>
      <c r="P17" s="88">
        <f t="shared" si="12"/>
        <v>4969</v>
      </c>
      <c r="Q17" s="91">
        <f t="shared" si="12"/>
        <v>946</v>
      </c>
      <c r="R17" s="88">
        <f t="shared" si="12"/>
        <v>576</v>
      </c>
      <c r="S17" s="88">
        <f t="shared" si="12"/>
        <v>370</v>
      </c>
      <c r="T17" s="88">
        <f t="shared" si="12"/>
        <v>344</v>
      </c>
      <c r="U17" s="88">
        <f t="shared" si="12"/>
        <v>197</v>
      </c>
      <c r="V17" s="88">
        <f t="shared" si="12"/>
        <v>147</v>
      </c>
      <c r="W17" s="88">
        <f t="shared" si="12"/>
        <v>275</v>
      </c>
      <c r="X17" s="88">
        <f t="shared" si="12"/>
        <v>161</v>
      </c>
      <c r="Y17" s="88">
        <f t="shared" si="12"/>
        <v>114</v>
      </c>
      <c r="Z17" s="88">
        <f t="shared" si="12"/>
        <v>211</v>
      </c>
      <c r="AA17" s="88">
        <f t="shared" si="12"/>
        <v>130</v>
      </c>
      <c r="AB17" s="88">
        <f t="shared" si="12"/>
        <v>81</v>
      </c>
      <c r="AC17" s="88">
        <f t="shared" si="12"/>
        <v>116</v>
      </c>
      <c r="AD17" s="88">
        <f t="shared" si="12"/>
        <v>88</v>
      </c>
      <c r="AE17" s="88">
        <f t="shared" si="12"/>
        <v>28</v>
      </c>
      <c r="AF17" s="91">
        <v>0</v>
      </c>
      <c r="AG17" s="89">
        <v>0</v>
      </c>
      <c r="AH17" s="38" t="s">
        <v>118</v>
      </c>
    </row>
    <row r="18" spans="1:34" ht="15.75" customHeight="1">
      <c r="A18" s="34" t="s">
        <v>109</v>
      </c>
      <c r="B18" s="91">
        <f aca="true" t="shared" si="13" ref="B18:B26">SUM(E18,Q18)</f>
        <v>14643</v>
      </c>
      <c r="C18" s="88">
        <f aca="true" t="shared" si="14" ref="C18:C26">SUM(F18,R18)</f>
        <v>7195</v>
      </c>
      <c r="D18" s="89">
        <f aca="true" t="shared" si="15" ref="D18:D26">SUM(G18,S18)</f>
        <v>7448</v>
      </c>
      <c r="E18" s="88">
        <f aca="true" t="shared" si="16" ref="E18:E26">SUM(H18,K18,N18)</f>
        <v>14161</v>
      </c>
      <c r="F18" s="88">
        <f aca="true" t="shared" si="17" ref="F18:F26">SUM(I18,L18,O18)</f>
        <v>6949</v>
      </c>
      <c r="G18" s="88">
        <f aca="true" t="shared" si="18" ref="G18:G26">SUM(J18,M18,P18)</f>
        <v>7212</v>
      </c>
      <c r="H18" s="88">
        <v>4594</v>
      </c>
      <c r="I18" s="88">
        <v>2228</v>
      </c>
      <c r="J18" s="88">
        <f aca="true" t="shared" si="19" ref="J18:J26">H18-I18</f>
        <v>2366</v>
      </c>
      <c r="K18" s="88">
        <v>4667</v>
      </c>
      <c r="L18" s="88">
        <v>2352</v>
      </c>
      <c r="M18" s="88">
        <f aca="true" t="shared" si="20" ref="M18:M26">K18-L18</f>
        <v>2315</v>
      </c>
      <c r="N18" s="88">
        <v>4900</v>
      </c>
      <c r="O18" s="88">
        <v>2369</v>
      </c>
      <c r="P18" s="88">
        <f aca="true" t="shared" si="21" ref="P18:P26">N18-O18</f>
        <v>2531</v>
      </c>
      <c r="Q18" s="91">
        <f aca="true" t="shared" si="22" ref="Q18:Q26">SUM(T18,W18,Z18,AC18)</f>
        <v>482</v>
      </c>
      <c r="R18" s="88">
        <f>SUM(U18,X18,AA18,AD18)</f>
        <v>246</v>
      </c>
      <c r="S18" s="88">
        <f>SUM(V18,Y18,AB18,AE18)</f>
        <v>236</v>
      </c>
      <c r="T18" s="88">
        <v>173</v>
      </c>
      <c r="U18" s="88">
        <v>80</v>
      </c>
      <c r="V18" s="88">
        <f aca="true" t="shared" si="23" ref="V18:V26">T18-U18</f>
        <v>93</v>
      </c>
      <c r="W18" s="88">
        <v>155</v>
      </c>
      <c r="X18" s="88">
        <v>75</v>
      </c>
      <c r="Y18" s="88">
        <f aca="true" t="shared" si="24" ref="Y18:Y26">W18-X18</f>
        <v>80</v>
      </c>
      <c r="Z18" s="88">
        <v>111</v>
      </c>
      <c r="AA18" s="88">
        <v>58</v>
      </c>
      <c r="AB18" s="88">
        <f aca="true" t="shared" si="25" ref="AB18:AB26">Z18-AA18</f>
        <v>53</v>
      </c>
      <c r="AC18" s="88">
        <v>43</v>
      </c>
      <c r="AD18" s="88">
        <v>33</v>
      </c>
      <c r="AE18" s="88">
        <f aca="true" t="shared" si="26" ref="AE18:AE26">AC18-AD18</f>
        <v>10</v>
      </c>
      <c r="AF18" s="91">
        <v>0</v>
      </c>
      <c r="AG18" s="89">
        <v>0</v>
      </c>
      <c r="AH18" s="35" t="s">
        <v>109</v>
      </c>
    </row>
    <row r="19" spans="1:34" ht="15.75" customHeight="1">
      <c r="A19" s="34" t="s">
        <v>110</v>
      </c>
      <c r="B19" s="91">
        <f t="shared" si="13"/>
        <v>2623</v>
      </c>
      <c r="C19" s="88">
        <f t="shared" si="14"/>
        <v>1427</v>
      </c>
      <c r="D19" s="89">
        <f t="shared" si="15"/>
        <v>1196</v>
      </c>
      <c r="E19" s="88">
        <f t="shared" si="16"/>
        <v>2623</v>
      </c>
      <c r="F19" s="88">
        <f t="shared" si="17"/>
        <v>1427</v>
      </c>
      <c r="G19" s="88">
        <f t="shared" si="18"/>
        <v>1196</v>
      </c>
      <c r="H19" s="88">
        <v>895</v>
      </c>
      <c r="I19" s="88">
        <v>508</v>
      </c>
      <c r="J19" s="88">
        <f t="shared" si="19"/>
        <v>387</v>
      </c>
      <c r="K19" s="88">
        <v>903</v>
      </c>
      <c r="L19" s="88">
        <v>482</v>
      </c>
      <c r="M19" s="88">
        <f t="shared" si="20"/>
        <v>421</v>
      </c>
      <c r="N19" s="88">
        <v>825</v>
      </c>
      <c r="O19" s="88">
        <v>437</v>
      </c>
      <c r="P19" s="88">
        <f t="shared" si="21"/>
        <v>388</v>
      </c>
      <c r="Q19" s="91">
        <f t="shared" si="22"/>
        <v>0</v>
      </c>
      <c r="R19" s="88">
        <f aca="true" t="shared" si="27" ref="R19:R26">SUM(U19,X19,AA19,AD19)</f>
        <v>0</v>
      </c>
      <c r="S19" s="88">
        <f aca="true" t="shared" si="28" ref="S19:S26">SUM(V19,Y19,AB19,AE19)</f>
        <v>0</v>
      </c>
      <c r="T19" s="88">
        <v>0</v>
      </c>
      <c r="U19" s="88">
        <v>0</v>
      </c>
      <c r="V19" s="88">
        <f t="shared" si="23"/>
        <v>0</v>
      </c>
      <c r="W19" s="88">
        <v>0</v>
      </c>
      <c r="X19" s="88">
        <v>0</v>
      </c>
      <c r="Y19" s="88">
        <f t="shared" si="24"/>
        <v>0</v>
      </c>
      <c r="Z19" s="88">
        <v>0</v>
      </c>
      <c r="AA19" s="88">
        <v>0</v>
      </c>
      <c r="AB19" s="88">
        <f t="shared" si="25"/>
        <v>0</v>
      </c>
      <c r="AC19" s="88">
        <v>0</v>
      </c>
      <c r="AD19" s="88">
        <v>0</v>
      </c>
      <c r="AE19" s="88">
        <f t="shared" si="26"/>
        <v>0</v>
      </c>
      <c r="AF19" s="91">
        <v>0</v>
      </c>
      <c r="AG19" s="89">
        <v>0</v>
      </c>
      <c r="AH19" s="35" t="s">
        <v>110</v>
      </c>
    </row>
    <row r="20" spans="1:34" ht="15.75" customHeight="1">
      <c r="A20" s="34" t="s">
        <v>111</v>
      </c>
      <c r="B20" s="91">
        <f t="shared" si="13"/>
        <v>4999</v>
      </c>
      <c r="C20" s="88">
        <f t="shared" si="14"/>
        <v>4416</v>
      </c>
      <c r="D20" s="89">
        <f t="shared" si="15"/>
        <v>583</v>
      </c>
      <c r="E20" s="88">
        <f t="shared" si="16"/>
        <v>4770</v>
      </c>
      <c r="F20" s="88">
        <f t="shared" si="17"/>
        <v>4215</v>
      </c>
      <c r="G20" s="88">
        <f t="shared" si="18"/>
        <v>555</v>
      </c>
      <c r="H20" s="88">
        <v>1584</v>
      </c>
      <c r="I20" s="88">
        <v>1407</v>
      </c>
      <c r="J20" s="88">
        <f t="shared" si="19"/>
        <v>177</v>
      </c>
      <c r="K20" s="88">
        <v>1607</v>
      </c>
      <c r="L20" s="88">
        <v>1437</v>
      </c>
      <c r="M20" s="88">
        <f t="shared" si="20"/>
        <v>170</v>
      </c>
      <c r="N20" s="88">
        <v>1579</v>
      </c>
      <c r="O20" s="88">
        <v>1371</v>
      </c>
      <c r="P20" s="88">
        <f t="shared" si="21"/>
        <v>208</v>
      </c>
      <c r="Q20" s="91">
        <f t="shared" si="22"/>
        <v>229</v>
      </c>
      <c r="R20" s="88">
        <f t="shared" si="27"/>
        <v>201</v>
      </c>
      <c r="S20" s="88">
        <f t="shared" si="28"/>
        <v>28</v>
      </c>
      <c r="T20" s="88">
        <v>86</v>
      </c>
      <c r="U20" s="88">
        <v>72</v>
      </c>
      <c r="V20" s="88">
        <f t="shared" si="23"/>
        <v>14</v>
      </c>
      <c r="W20" s="88">
        <v>51</v>
      </c>
      <c r="X20" s="88">
        <v>45</v>
      </c>
      <c r="Y20" s="88">
        <f t="shared" si="24"/>
        <v>6</v>
      </c>
      <c r="Z20" s="88">
        <v>51</v>
      </c>
      <c r="AA20" s="88">
        <v>46</v>
      </c>
      <c r="AB20" s="88">
        <f t="shared" si="25"/>
        <v>5</v>
      </c>
      <c r="AC20" s="88">
        <v>41</v>
      </c>
      <c r="AD20" s="88">
        <v>38</v>
      </c>
      <c r="AE20" s="88">
        <f t="shared" si="26"/>
        <v>3</v>
      </c>
      <c r="AF20" s="91">
        <v>0</v>
      </c>
      <c r="AG20" s="89">
        <v>0</v>
      </c>
      <c r="AH20" s="35" t="s">
        <v>111</v>
      </c>
    </row>
    <row r="21" spans="1:34" ht="15.75" customHeight="1">
      <c r="A21" s="34" t="s">
        <v>112</v>
      </c>
      <c r="B21" s="91">
        <f t="shared" si="13"/>
        <v>5172</v>
      </c>
      <c r="C21" s="88">
        <f t="shared" si="14"/>
        <v>1406</v>
      </c>
      <c r="D21" s="89">
        <f t="shared" si="15"/>
        <v>3766</v>
      </c>
      <c r="E21" s="88">
        <f t="shared" si="16"/>
        <v>4937</v>
      </c>
      <c r="F21" s="88">
        <f t="shared" si="17"/>
        <v>1277</v>
      </c>
      <c r="G21" s="88">
        <f t="shared" si="18"/>
        <v>3660</v>
      </c>
      <c r="H21" s="88">
        <v>1604</v>
      </c>
      <c r="I21" s="88">
        <v>416</v>
      </c>
      <c r="J21" s="88">
        <f t="shared" si="19"/>
        <v>1188</v>
      </c>
      <c r="K21" s="88">
        <v>1658</v>
      </c>
      <c r="L21" s="88">
        <v>421</v>
      </c>
      <c r="M21" s="88">
        <f t="shared" si="20"/>
        <v>1237</v>
      </c>
      <c r="N21" s="88">
        <v>1675</v>
      </c>
      <c r="O21" s="88">
        <v>440</v>
      </c>
      <c r="P21" s="88">
        <f t="shared" si="21"/>
        <v>1235</v>
      </c>
      <c r="Q21" s="91">
        <f t="shared" si="22"/>
        <v>235</v>
      </c>
      <c r="R21" s="88">
        <f t="shared" si="27"/>
        <v>129</v>
      </c>
      <c r="S21" s="88">
        <f t="shared" si="28"/>
        <v>106</v>
      </c>
      <c r="T21" s="88">
        <v>85</v>
      </c>
      <c r="U21" s="88">
        <v>45</v>
      </c>
      <c r="V21" s="88">
        <f t="shared" si="23"/>
        <v>40</v>
      </c>
      <c r="W21" s="88">
        <v>69</v>
      </c>
      <c r="X21" s="88">
        <v>41</v>
      </c>
      <c r="Y21" s="88">
        <f t="shared" si="24"/>
        <v>28</v>
      </c>
      <c r="Z21" s="88">
        <v>49</v>
      </c>
      <c r="AA21" s="88">
        <v>26</v>
      </c>
      <c r="AB21" s="88">
        <f t="shared" si="25"/>
        <v>23</v>
      </c>
      <c r="AC21" s="88">
        <v>32</v>
      </c>
      <c r="AD21" s="88">
        <v>17</v>
      </c>
      <c r="AE21" s="88">
        <f t="shared" si="26"/>
        <v>15</v>
      </c>
      <c r="AF21" s="91">
        <v>0</v>
      </c>
      <c r="AG21" s="89">
        <v>0</v>
      </c>
      <c r="AH21" s="35" t="s">
        <v>112</v>
      </c>
    </row>
    <row r="22" spans="1:34" ht="15.75" customHeight="1">
      <c r="A22" s="34" t="s">
        <v>113</v>
      </c>
      <c r="B22" s="91">
        <f t="shared" si="13"/>
        <v>338</v>
      </c>
      <c r="C22" s="88">
        <f t="shared" si="14"/>
        <v>261</v>
      </c>
      <c r="D22" s="89">
        <f t="shared" si="15"/>
        <v>77</v>
      </c>
      <c r="E22" s="88">
        <f t="shared" si="16"/>
        <v>338</v>
      </c>
      <c r="F22" s="88">
        <f t="shared" si="17"/>
        <v>261</v>
      </c>
      <c r="G22" s="88">
        <f t="shared" si="18"/>
        <v>77</v>
      </c>
      <c r="H22" s="88">
        <v>123</v>
      </c>
      <c r="I22" s="88">
        <v>91</v>
      </c>
      <c r="J22" s="88">
        <f t="shared" si="19"/>
        <v>32</v>
      </c>
      <c r="K22" s="88">
        <v>116</v>
      </c>
      <c r="L22" s="88">
        <v>85</v>
      </c>
      <c r="M22" s="88">
        <f t="shared" si="20"/>
        <v>31</v>
      </c>
      <c r="N22" s="88">
        <v>99</v>
      </c>
      <c r="O22" s="88">
        <v>85</v>
      </c>
      <c r="P22" s="88">
        <f t="shared" si="21"/>
        <v>14</v>
      </c>
      <c r="Q22" s="91">
        <f t="shared" si="22"/>
        <v>0</v>
      </c>
      <c r="R22" s="88">
        <f t="shared" si="27"/>
        <v>0</v>
      </c>
      <c r="S22" s="88">
        <f t="shared" si="28"/>
        <v>0</v>
      </c>
      <c r="T22" s="88">
        <v>0</v>
      </c>
      <c r="U22" s="88">
        <v>0</v>
      </c>
      <c r="V22" s="88">
        <f t="shared" si="23"/>
        <v>0</v>
      </c>
      <c r="W22" s="88">
        <v>0</v>
      </c>
      <c r="X22" s="88">
        <v>0</v>
      </c>
      <c r="Y22" s="88">
        <f t="shared" si="24"/>
        <v>0</v>
      </c>
      <c r="Z22" s="88">
        <v>0</v>
      </c>
      <c r="AA22" s="88">
        <v>0</v>
      </c>
      <c r="AB22" s="88">
        <f t="shared" si="25"/>
        <v>0</v>
      </c>
      <c r="AC22" s="88">
        <v>0</v>
      </c>
      <c r="AD22" s="88">
        <v>0</v>
      </c>
      <c r="AE22" s="88">
        <f t="shared" si="26"/>
        <v>0</v>
      </c>
      <c r="AF22" s="91">
        <v>0</v>
      </c>
      <c r="AG22" s="89">
        <v>0</v>
      </c>
      <c r="AH22" s="35" t="s">
        <v>113</v>
      </c>
    </row>
    <row r="23" spans="1:34" ht="15.75" customHeight="1">
      <c r="A23" s="34" t="s">
        <v>114</v>
      </c>
      <c r="B23" s="91">
        <f t="shared" si="13"/>
        <v>1413</v>
      </c>
      <c r="C23" s="88">
        <f t="shared" si="14"/>
        <v>185</v>
      </c>
      <c r="D23" s="89">
        <f t="shared" si="15"/>
        <v>1228</v>
      </c>
      <c r="E23" s="88">
        <f t="shared" si="16"/>
        <v>1413</v>
      </c>
      <c r="F23" s="88">
        <f t="shared" si="17"/>
        <v>185</v>
      </c>
      <c r="G23" s="88">
        <f t="shared" si="18"/>
        <v>1228</v>
      </c>
      <c r="H23" s="88">
        <v>484</v>
      </c>
      <c r="I23" s="88">
        <v>59</v>
      </c>
      <c r="J23" s="88">
        <f t="shared" si="19"/>
        <v>425</v>
      </c>
      <c r="K23" s="88">
        <v>472</v>
      </c>
      <c r="L23" s="88">
        <v>65</v>
      </c>
      <c r="M23" s="88">
        <f t="shared" si="20"/>
        <v>407</v>
      </c>
      <c r="N23" s="88">
        <v>457</v>
      </c>
      <c r="O23" s="88">
        <v>61</v>
      </c>
      <c r="P23" s="88">
        <f t="shared" si="21"/>
        <v>396</v>
      </c>
      <c r="Q23" s="91">
        <f t="shared" si="22"/>
        <v>0</v>
      </c>
      <c r="R23" s="88">
        <f t="shared" si="27"/>
        <v>0</v>
      </c>
      <c r="S23" s="88">
        <f t="shared" si="28"/>
        <v>0</v>
      </c>
      <c r="T23" s="88">
        <v>0</v>
      </c>
      <c r="U23" s="88">
        <v>0</v>
      </c>
      <c r="V23" s="88">
        <f t="shared" si="23"/>
        <v>0</v>
      </c>
      <c r="W23" s="88">
        <v>0</v>
      </c>
      <c r="X23" s="88">
        <v>0</v>
      </c>
      <c r="Y23" s="88">
        <f t="shared" si="24"/>
        <v>0</v>
      </c>
      <c r="Z23" s="88">
        <v>0</v>
      </c>
      <c r="AA23" s="88">
        <v>0</v>
      </c>
      <c r="AB23" s="88">
        <f t="shared" si="25"/>
        <v>0</v>
      </c>
      <c r="AC23" s="88">
        <v>0</v>
      </c>
      <c r="AD23" s="88">
        <v>0</v>
      </c>
      <c r="AE23" s="88">
        <f t="shared" si="26"/>
        <v>0</v>
      </c>
      <c r="AF23" s="91">
        <v>0</v>
      </c>
      <c r="AG23" s="89">
        <v>0</v>
      </c>
      <c r="AH23" s="35" t="s">
        <v>114</v>
      </c>
    </row>
    <row r="24" spans="1:34" ht="15.75" customHeight="1">
      <c r="A24" s="34" t="s">
        <v>115</v>
      </c>
      <c r="B24" s="91">
        <f t="shared" si="13"/>
        <v>0</v>
      </c>
      <c r="C24" s="88">
        <f t="shared" si="14"/>
        <v>0</v>
      </c>
      <c r="D24" s="89">
        <f t="shared" si="15"/>
        <v>0</v>
      </c>
      <c r="E24" s="88">
        <f t="shared" si="16"/>
        <v>0</v>
      </c>
      <c r="F24" s="88">
        <f t="shared" si="17"/>
        <v>0</v>
      </c>
      <c r="G24" s="88">
        <f t="shared" si="18"/>
        <v>0</v>
      </c>
      <c r="H24" s="88">
        <v>0</v>
      </c>
      <c r="I24" s="88">
        <v>0</v>
      </c>
      <c r="J24" s="88">
        <f t="shared" si="19"/>
        <v>0</v>
      </c>
      <c r="K24" s="88">
        <v>0</v>
      </c>
      <c r="L24" s="88">
        <v>0</v>
      </c>
      <c r="M24" s="88">
        <f t="shared" si="20"/>
        <v>0</v>
      </c>
      <c r="N24" s="88">
        <v>0</v>
      </c>
      <c r="O24" s="88">
        <v>0</v>
      </c>
      <c r="P24" s="88">
        <f t="shared" si="21"/>
        <v>0</v>
      </c>
      <c r="Q24" s="91">
        <f t="shared" si="22"/>
        <v>0</v>
      </c>
      <c r="R24" s="88">
        <f t="shared" si="27"/>
        <v>0</v>
      </c>
      <c r="S24" s="88">
        <f t="shared" si="28"/>
        <v>0</v>
      </c>
      <c r="T24" s="88">
        <v>0</v>
      </c>
      <c r="U24" s="88">
        <v>0</v>
      </c>
      <c r="V24" s="88">
        <f t="shared" si="23"/>
        <v>0</v>
      </c>
      <c r="W24" s="88">
        <v>0</v>
      </c>
      <c r="X24" s="88">
        <v>0</v>
      </c>
      <c r="Y24" s="88">
        <f t="shared" si="24"/>
        <v>0</v>
      </c>
      <c r="Z24" s="88">
        <v>0</v>
      </c>
      <c r="AA24" s="88">
        <v>0</v>
      </c>
      <c r="AB24" s="88">
        <f t="shared" si="25"/>
        <v>0</v>
      </c>
      <c r="AC24" s="88">
        <v>0</v>
      </c>
      <c r="AD24" s="88">
        <v>0</v>
      </c>
      <c r="AE24" s="88">
        <f t="shared" si="26"/>
        <v>0</v>
      </c>
      <c r="AF24" s="91">
        <v>0</v>
      </c>
      <c r="AG24" s="89">
        <v>0</v>
      </c>
      <c r="AH24" s="35" t="s">
        <v>115</v>
      </c>
    </row>
    <row r="25" spans="1:34" ht="15.75" customHeight="1">
      <c r="A25" s="34" t="s">
        <v>116</v>
      </c>
      <c r="B25" s="91">
        <f t="shared" si="13"/>
        <v>507</v>
      </c>
      <c r="C25" s="88">
        <f t="shared" si="14"/>
        <v>236</v>
      </c>
      <c r="D25" s="89">
        <f t="shared" si="15"/>
        <v>271</v>
      </c>
      <c r="E25" s="88">
        <f t="shared" si="16"/>
        <v>507</v>
      </c>
      <c r="F25" s="88">
        <f t="shared" si="17"/>
        <v>236</v>
      </c>
      <c r="G25" s="88">
        <f t="shared" si="18"/>
        <v>271</v>
      </c>
      <c r="H25" s="88">
        <v>170</v>
      </c>
      <c r="I25" s="88">
        <v>84</v>
      </c>
      <c r="J25" s="88">
        <f t="shared" si="19"/>
        <v>86</v>
      </c>
      <c r="K25" s="88">
        <v>168</v>
      </c>
      <c r="L25" s="88">
        <v>76</v>
      </c>
      <c r="M25" s="88">
        <f t="shared" si="20"/>
        <v>92</v>
      </c>
      <c r="N25" s="88">
        <v>169</v>
      </c>
      <c r="O25" s="88">
        <v>76</v>
      </c>
      <c r="P25" s="88">
        <f t="shared" si="21"/>
        <v>93</v>
      </c>
      <c r="Q25" s="91">
        <f t="shared" si="22"/>
        <v>0</v>
      </c>
      <c r="R25" s="88">
        <f t="shared" si="27"/>
        <v>0</v>
      </c>
      <c r="S25" s="88">
        <f t="shared" si="28"/>
        <v>0</v>
      </c>
      <c r="T25" s="88">
        <v>0</v>
      </c>
      <c r="U25" s="88">
        <v>0</v>
      </c>
      <c r="V25" s="88">
        <f t="shared" si="23"/>
        <v>0</v>
      </c>
      <c r="W25" s="88">
        <v>0</v>
      </c>
      <c r="X25" s="88">
        <v>0</v>
      </c>
      <c r="Y25" s="88">
        <f t="shared" si="24"/>
        <v>0</v>
      </c>
      <c r="Z25" s="88">
        <v>0</v>
      </c>
      <c r="AA25" s="88">
        <v>0</v>
      </c>
      <c r="AB25" s="88">
        <f t="shared" si="25"/>
        <v>0</v>
      </c>
      <c r="AC25" s="88">
        <v>0</v>
      </c>
      <c r="AD25" s="88">
        <v>0</v>
      </c>
      <c r="AE25" s="88">
        <f t="shared" si="26"/>
        <v>0</v>
      </c>
      <c r="AF25" s="91">
        <v>0</v>
      </c>
      <c r="AG25" s="89">
        <v>0</v>
      </c>
      <c r="AH25" s="35" t="s">
        <v>116</v>
      </c>
    </row>
    <row r="26" spans="1:34" ht="15.75" customHeight="1">
      <c r="A26" s="34" t="s">
        <v>117</v>
      </c>
      <c r="B26" s="91">
        <f t="shared" si="13"/>
        <v>970</v>
      </c>
      <c r="C26" s="88">
        <f t="shared" si="14"/>
        <v>390</v>
      </c>
      <c r="D26" s="89">
        <f t="shared" si="15"/>
        <v>580</v>
      </c>
      <c r="E26" s="88">
        <f t="shared" si="16"/>
        <v>970</v>
      </c>
      <c r="F26" s="88">
        <f t="shared" si="17"/>
        <v>390</v>
      </c>
      <c r="G26" s="88">
        <f t="shared" si="18"/>
        <v>580</v>
      </c>
      <c r="H26" s="88">
        <v>401</v>
      </c>
      <c r="I26" s="88">
        <v>152</v>
      </c>
      <c r="J26" s="88">
        <f t="shared" si="19"/>
        <v>249</v>
      </c>
      <c r="K26" s="88">
        <v>381</v>
      </c>
      <c r="L26" s="88">
        <v>154</v>
      </c>
      <c r="M26" s="88">
        <f t="shared" si="20"/>
        <v>227</v>
      </c>
      <c r="N26" s="88">
        <v>188</v>
      </c>
      <c r="O26" s="88">
        <v>84</v>
      </c>
      <c r="P26" s="88">
        <f t="shared" si="21"/>
        <v>104</v>
      </c>
      <c r="Q26" s="91">
        <f t="shared" si="22"/>
        <v>0</v>
      </c>
      <c r="R26" s="88">
        <f t="shared" si="27"/>
        <v>0</v>
      </c>
      <c r="S26" s="88">
        <f t="shared" si="28"/>
        <v>0</v>
      </c>
      <c r="T26" s="88">
        <v>0</v>
      </c>
      <c r="U26" s="88">
        <v>0</v>
      </c>
      <c r="V26" s="88">
        <f t="shared" si="23"/>
        <v>0</v>
      </c>
      <c r="W26" s="88">
        <v>0</v>
      </c>
      <c r="X26" s="88">
        <v>0</v>
      </c>
      <c r="Y26" s="88">
        <f t="shared" si="24"/>
        <v>0</v>
      </c>
      <c r="Z26" s="88">
        <v>0</v>
      </c>
      <c r="AA26" s="88">
        <v>0</v>
      </c>
      <c r="AB26" s="88">
        <f t="shared" si="25"/>
        <v>0</v>
      </c>
      <c r="AC26" s="88">
        <v>0</v>
      </c>
      <c r="AD26" s="88">
        <v>0</v>
      </c>
      <c r="AE26" s="88">
        <f t="shared" si="26"/>
        <v>0</v>
      </c>
      <c r="AF26" s="91">
        <v>0</v>
      </c>
      <c r="AG26" s="89">
        <v>0</v>
      </c>
      <c r="AH26" s="35" t="s">
        <v>117</v>
      </c>
    </row>
    <row r="27" spans="1:34" ht="15.75" customHeight="1">
      <c r="A27" s="36"/>
      <c r="B27" s="91"/>
      <c r="C27" s="88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91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91"/>
      <c r="AG27" s="89"/>
      <c r="AH27" s="36"/>
    </row>
    <row r="28" spans="1:35" ht="15.75" customHeight="1">
      <c r="A28" s="37" t="s">
        <v>119</v>
      </c>
      <c r="B28" s="91">
        <f aca="true" t="shared" si="29" ref="B28:AG28">SUM(B29:B37)</f>
        <v>12500</v>
      </c>
      <c r="C28" s="88">
        <f t="shared" si="29"/>
        <v>6073</v>
      </c>
      <c r="D28" s="89">
        <f t="shared" si="29"/>
        <v>6427</v>
      </c>
      <c r="E28" s="88">
        <f t="shared" si="29"/>
        <v>11927</v>
      </c>
      <c r="F28" s="88">
        <f t="shared" si="29"/>
        <v>6044</v>
      </c>
      <c r="G28" s="88">
        <f t="shared" si="29"/>
        <v>5883</v>
      </c>
      <c r="H28" s="88">
        <f t="shared" si="29"/>
        <v>4217</v>
      </c>
      <c r="I28" s="88">
        <f t="shared" si="29"/>
        <v>2188</v>
      </c>
      <c r="J28" s="88">
        <f t="shared" si="29"/>
        <v>2029</v>
      </c>
      <c r="K28" s="88">
        <f t="shared" si="29"/>
        <v>3873</v>
      </c>
      <c r="L28" s="88">
        <f t="shared" si="29"/>
        <v>1981</v>
      </c>
      <c r="M28" s="88">
        <f t="shared" si="29"/>
        <v>1892</v>
      </c>
      <c r="N28" s="88">
        <f t="shared" si="29"/>
        <v>3837</v>
      </c>
      <c r="O28" s="88">
        <f t="shared" si="29"/>
        <v>1875</v>
      </c>
      <c r="P28" s="88">
        <f t="shared" si="29"/>
        <v>1962</v>
      </c>
      <c r="Q28" s="91">
        <f t="shared" si="29"/>
        <v>152</v>
      </c>
      <c r="R28" s="88">
        <f t="shared" si="29"/>
        <v>3</v>
      </c>
      <c r="S28" s="88">
        <f t="shared" si="29"/>
        <v>149</v>
      </c>
      <c r="T28" s="88">
        <f t="shared" si="29"/>
        <v>44</v>
      </c>
      <c r="U28" s="88">
        <f t="shared" si="29"/>
        <v>0</v>
      </c>
      <c r="V28" s="88">
        <f t="shared" si="29"/>
        <v>44</v>
      </c>
      <c r="W28" s="88">
        <f t="shared" si="29"/>
        <v>31</v>
      </c>
      <c r="X28" s="88">
        <f t="shared" si="29"/>
        <v>0</v>
      </c>
      <c r="Y28" s="88">
        <f t="shared" si="29"/>
        <v>31</v>
      </c>
      <c r="Z28" s="88">
        <f t="shared" si="29"/>
        <v>38</v>
      </c>
      <c r="AA28" s="88">
        <f t="shared" si="29"/>
        <v>0</v>
      </c>
      <c r="AB28" s="88">
        <f t="shared" si="29"/>
        <v>38</v>
      </c>
      <c r="AC28" s="88">
        <f t="shared" si="29"/>
        <v>39</v>
      </c>
      <c r="AD28" s="88">
        <f t="shared" si="29"/>
        <v>3</v>
      </c>
      <c r="AE28" s="88">
        <f t="shared" si="29"/>
        <v>36</v>
      </c>
      <c r="AF28" s="91">
        <f t="shared" si="29"/>
        <v>26</v>
      </c>
      <c r="AG28" s="89">
        <f t="shared" si="29"/>
        <v>395</v>
      </c>
      <c r="AH28" s="38" t="s">
        <v>119</v>
      </c>
      <c r="AI28" s="39"/>
    </row>
    <row r="29" spans="1:34" ht="15.75" customHeight="1">
      <c r="A29" s="34" t="s">
        <v>109</v>
      </c>
      <c r="B29" s="91">
        <f aca="true" t="shared" si="30" ref="B29:D34">SUM(E29,Q29)</f>
        <v>3531</v>
      </c>
      <c r="C29" s="88">
        <f t="shared" si="30"/>
        <v>1673</v>
      </c>
      <c r="D29" s="89">
        <f t="shared" si="30"/>
        <v>1858</v>
      </c>
      <c r="E29" s="88">
        <f aca="true" t="shared" si="31" ref="E29:E37">SUM(H29,K29,N29)</f>
        <v>3531</v>
      </c>
      <c r="F29" s="88">
        <f aca="true" t="shared" si="32" ref="F29:F37">SUM(I29,L29,O29)</f>
        <v>1673</v>
      </c>
      <c r="G29" s="88">
        <f aca="true" t="shared" si="33" ref="G29:G37">SUM(J29,M29,P29)</f>
        <v>1858</v>
      </c>
      <c r="H29" s="88">
        <v>1319</v>
      </c>
      <c r="I29" s="88">
        <v>651</v>
      </c>
      <c r="J29" s="88">
        <f aca="true" t="shared" si="34" ref="J29:J37">H29-I29</f>
        <v>668</v>
      </c>
      <c r="K29" s="88">
        <v>1118</v>
      </c>
      <c r="L29" s="88">
        <v>501</v>
      </c>
      <c r="M29" s="88">
        <f aca="true" t="shared" si="35" ref="M29:M37">K29-L29</f>
        <v>617</v>
      </c>
      <c r="N29" s="88">
        <v>1094</v>
      </c>
      <c r="O29" s="88">
        <v>521</v>
      </c>
      <c r="P29" s="88">
        <f aca="true" t="shared" si="36" ref="P29:P37">N29-O29</f>
        <v>573</v>
      </c>
      <c r="Q29" s="91">
        <f aca="true" t="shared" si="37" ref="Q29:Q37">SUM(T29,W29,Z29,AC29)</f>
        <v>0</v>
      </c>
      <c r="R29" s="88">
        <f aca="true" t="shared" si="38" ref="R29:S34">SUM(U29,X29,AA29)</f>
        <v>0</v>
      </c>
      <c r="S29" s="88">
        <f t="shared" si="38"/>
        <v>0</v>
      </c>
      <c r="T29" s="88">
        <v>0</v>
      </c>
      <c r="U29" s="88">
        <v>0</v>
      </c>
      <c r="V29" s="88">
        <f aca="true" t="shared" si="39" ref="V29:V37">T29-U29</f>
        <v>0</v>
      </c>
      <c r="W29" s="88">
        <v>0</v>
      </c>
      <c r="X29" s="88">
        <v>0</v>
      </c>
      <c r="Y29" s="88">
        <f aca="true" t="shared" si="40" ref="Y29:Y37">W29-X29</f>
        <v>0</v>
      </c>
      <c r="Z29" s="88">
        <v>0</v>
      </c>
      <c r="AA29" s="88">
        <v>0</v>
      </c>
      <c r="AB29" s="88">
        <f aca="true" t="shared" si="41" ref="AB29:AB37">Z29-AA29</f>
        <v>0</v>
      </c>
      <c r="AC29" s="88">
        <v>0</v>
      </c>
      <c r="AD29" s="88">
        <v>0</v>
      </c>
      <c r="AE29" s="88">
        <f aca="true" t="shared" si="42" ref="AE29:AE37">AC29-AD29</f>
        <v>0</v>
      </c>
      <c r="AF29" s="91">
        <v>0</v>
      </c>
      <c r="AG29" s="89">
        <v>0</v>
      </c>
      <c r="AH29" s="35" t="s">
        <v>109</v>
      </c>
    </row>
    <row r="30" spans="1:34" ht="15.75" customHeight="1">
      <c r="A30" s="34" t="s">
        <v>110</v>
      </c>
      <c r="B30" s="91">
        <f t="shared" si="30"/>
        <v>0</v>
      </c>
      <c r="C30" s="88">
        <f t="shared" si="30"/>
        <v>0</v>
      </c>
      <c r="D30" s="89">
        <f t="shared" si="30"/>
        <v>0</v>
      </c>
      <c r="E30" s="88">
        <f t="shared" si="31"/>
        <v>0</v>
      </c>
      <c r="F30" s="88">
        <f t="shared" si="32"/>
        <v>0</v>
      </c>
      <c r="G30" s="88">
        <f t="shared" si="33"/>
        <v>0</v>
      </c>
      <c r="H30" s="88">
        <v>0</v>
      </c>
      <c r="I30" s="88">
        <v>0</v>
      </c>
      <c r="J30" s="88">
        <f t="shared" si="34"/>
        <v>0</v>
      </c>
      <c r="K30" s="88">
        <v>0</v>
      </c>
      <c r="L30" s="88">
        <v>0</v>
      </c>
      <c r="M30" s="88">
        <f t="shared" si="35"/>
        <v>0</v>
      </c>
      <c r="N30" s="88">
        <v>0</v>
      </c>
      <c r="O30" s="88">
        <v>0</v>
      </c>
      <c r="P30" s="88">
        <f t="shared" si="36"/>
        <v>0</v>
      </c>
      <c r="Q30" s="91">
        <f t="shared" si="37"/>
        <v>0</v>
      </c>
      <c r="R30" s="88">
        <f t="shared" si="38"/>
        <v>0</v>
      </c>
      <c r="S30" s="88">
        <f t="shared" si="38"/>
        <v>0</v>
      </c>
      <c r="T30" s="88">
        <v>0</v>
      </c>
      <c r="U30" s="88">
        <v>0</v>
      </c>
      <c r="V30" s="88">
        <f t="shared" si="39"/>
        <v>0</v>
      </c>
      <c r="W30" s="88">
        <v>0</v>
      </c>
      <c r="X30" s="88">
        <v>0</v>
      </c>
      <c r="Y30" s="88">
        <f t="shared" si="40"/>
        <v>0</v>
      </c>
      <c r="Z30" s="88">
        <v>0</v>
      </c>
      <c r="AA30" s="88">
        <v>0</v>
      </c>
      <c r="AB30" s="88">
        <f t="shared" si="41"/>
        <v>0</v>
      </c>
      <c r="AC30" s="88">
        <v>0</v>
      </c>
      <c r="AD30" s="88">
        <v>0</v>
      </c>
      <c r="AE30" s="88">
        <f t="shared" si="42"/>
        <v>0</v>
      </c>
      <c r="AF30" s="91">
        <v>0</v>
      </c>
      <c r="AG30" s="89">
        <v>0</v>
      </c>
      <c r="AH30" s="35" t="s">
        <v>110</v>
      </c>
    </row>
    <row r="31" spans="1:34" ht="15.75" customHeight="1">
      <c r="A31" s="34" t="s">
        <v>111</v>
      </c>
      <c r="B31" s="91">
        <f t="shared" si="30"/>
        <v>1526</v>
      </c>
      <c r="C31" s="88">
        <f t="shared" si="30"/>
        <v>1500</v>
      </c>
      <c r="D31" s="89">
        <f t="shared" si="30"/>
        <v>26</v>
      </c>
      <c r="E31" s="88">
        <f t="shared" si="31"/>
        <v>1526</v>
      </c>
      <c r="F31" s="88">
        <f t="shared" si="32"/>
        <v>1500</v>
      </c>
      <c r="G31" s="88">
        <f t="shared" si="33"/>
        <v>26</v>
      </c>
      <c r="H31" s="88">
        <v>520</v>
      </c>
      <c r="I31" s="88">
        <v>513</v>
      </c>
      <c r="J31" s="88">
        <f t="shared" si="34"/>
        <v>7</v>
      </c>
      <c r="K31" s="88">
        <v>543</v>
      </c>
      <c r="L31" s="88">
        <v>531</v>
      </c>
      <c r="M31" s="88">
        <f t="shared" si="35"/>
        <v>12</v>
      </c>
      <c r="N31" s="88">
        <v>463</v>
      </c>
      <c r="O31" s="88">
        <v>456</v>
      </c>
      <c r="P31" s="88">
        <f t="shared" si="36"/>
        <v>7</v>
      </c>
      <c r="Q31" s="91">
        <f t="shared" si="37"/>
        <v>0</v>
      </c>
      <c r="R31" s="88">
        <f t="shared" si="38"/>
        <v>0</v>
      </c>
      <c r="S31" s="88">
        <f t="shared" si="38"/>
        <v>0</v>
      </c>
      <c r="T31" s="88">
        <v>0</v>
      </c>
      <c r="U31" s="88">
        <v>0</v>
      </c>
      <c r="V31" s="88">
        <f t="shared" si="39"/>
        <v>0</v>
      </c>
      <c r="W31" s="88">
        <v>0</v>
      </c>
      <c r="X31" s="88">
        <v>0</v>
      </c>
      <c r="Y31" s="88">
        <f t="shared" si="40"/>
        <v>0</v>
      </c>
      <c r="Z31" s="88">
        <v>0</v>
      </c>
      <c r="AA31" s="88">
        <v>0</v>
      </c>
      <c r="AB31" s="88">
        <f t="shared" si="41"/>
        <v>0</v>
      </c>
      <c r="AC31" s="88">
        <v>0</v>
      </c>
      <c r="AD31" s="88">
        <v>0</v>
      </c>
      <c r="AE31" s="88">
        <f t="shared" si="42"/>
        <v>0</v>
      </c>
      <c r="AF31" s="91">
        <v>0</v>
      </c>
      <c r="AG31" s="89">
        <v>0</v>
      </c>
      <c r="AH31" s="35" t="s">
        <v>111</v>
      </c>
    </row>
    <row r="32" spans="1:34" ht="15.75" customHeight="1">
      <c r="A32" s="34" t="s">
        <v>112</v>
      </c>
      <c r="B32" s="91">
        <f t="shared" si="30"/>
        <v>2678</v>
      </c>
      <c r="C32" s="88">
        <f t="shared" si="30"/>
        <v>1010</v>
      </c>
      <c r="D32" s="89">
        <f t="shared" si="30"/>
        <v>1668</v>
      </c>
      <c r="E32" s="88">
        <f t="shared" si="31"/>
        <v>2678</v>
      </c>
      <c r="F32" s="88">
        <f t="shared" si="32"/>
        <v>1010</v>
      </c>
      <c r="G32" s="88">
        <f t="shared" si="33"/>
        <v>1668</v>
      </c>
      <c r="H32" s="88">
        <v>894</v>
      </c>
      <c r="I32" s="88">
        <v>338</v>
      </c>
      <c r="J32" s="88">
        <f t="shared" si="34"/>
        <v>556</v>
      </c>
      <c r="K32" s="88">
        <v>916</v>
      </c>
      <c r="L32" s="88">
        <v>371</v>
      </c>
      <c r="M32" s="88">
        <f t="shared" si="35"/>
        <v>545</v>
      </c>
      <c r="N32" s="88">
        <v>868</v>
      </c>
      <c r="O32" s="88">
        <v>301</v>
      </c>
      <c r="P32" s="88">
        <f t="shared" si="36"/>
        <v>567</v>
      </c>
      <c r="Q32" s="91">
        <f t="shared" si="37"/>
        <v>0</v>
      </c>
      <c r="R32" s="88">
        <f t="shared" si="38"/>
        <v>0</v>
      </c>
      <c r="S32" s="88">
        <f t="shared" si="38"/>
        <v>0</v>
      </c>
      <c r="T32" s="88">
        <v>0</v>
      </c>
      <c r="U32" s="88">
        <v>0</v>
      </c>
      <c r="V32" s="88">
        <f t="shared" si="39"/>
        <v>0</v>
      </c>
      <c r="W32" s="88">
        <v>0</v>
      </c>
      <c r="X32" s="88">
        <v>0</v>
      </c>
      <c r="Y32" s="88">
        <f t="shared" si="40"/>
        <v>0</v>
      </c>
      <c r="Z32" s="88">
        <v>0</v>
      </c>
      <c r="AA32" s="88">
        <v>0</v>
      </c>
      <c r="AB32" s="88">
        <f t="shared" si="41"/>
        <v>0</v>
      </c>
      <c r="AC32" s="88">
        <v>0</v>
      </c>
      <c r="AD32" s="88">
        <v>0</v>
      </c>
      <c r="AE32" s="88">
        <f t="shared" si="42"/>
        <v>0</v>
      </c>
      <c r="AF32" s="91">
        <v>0</v>
      </c>
      <c r="AG32" s="89">
        <v>0</v>
      </c>
      <c r="AH32" s="35" t="s">
        <v>112</v>
      </c>
    </row>
    <row r="33" spans="1:34" ht="17.25">
      <c r="A33" s="34" t="s">
        <v>113</v>
      </c>
      <c r="B33" s="91">
        <f t="shared" si="30"/>
        <v>0</v>
      </c>
      <c r="C33" s="88">
        <f t="shared" si="30"/>
        <v>0</v>
      </c>
      <c r="D33" s="89">
        <f t="shared" si="30"/>
        <v>0</v>
      </c>
      <c r="E33" s="88">
        <f t="shared" si="31"/>
        <v>0</v>
      </c>
      <c r="F33" s="88">
        <f t="shared" si="32"/>
        <v>0</v>
      </c>
      <c r="G33" s="88">
        <f t="shared" si="33"/>
        <v>0</v>
      </c>
      <c r="H33" s="88">
        <v>0</v>
      </c>
      <c r="I33" s="88">
        <v>0</v>
      </c>
      <c r="J33" s="88">
        <f t="shared" si="34"/>
        <v>0</v>
      </c>
      <c r="K33" s="88">
        <v>0</v>
      </c>
      <c r="L33" s="88">
        <v>0</v>
      </c>
      <c r="M33" s="88">
        <f t="shared" si="35"/>
        <v>0</v>
      </c>
      <c r="N33" s="88">
        <v>0</v>
      </c>
      <c r="O33" s="88">
        <v>0</v>
      </c>
      <c r="P33" s="88">
        <f t="shared" si="36"/>
        <v>0</v>
      </c>
      <c r="Q33" s="91">
        <f t="shared" si="37"/>
        <v>0</v>
      </c>
      <c r="R33" s="88">
        <f t="shared" si="38"/>
        <v>0</v>
      </c>
      <c r="S33" s="88">
        <f t="shared" si="38"/>
        <v>0</v>
      </c>
      <c r="T33" s="88">
        <v>0</v>
      </c>
      <c r="U33" s="88">
        <v>0</v>
      </c>
      <c r="V33" s="88">
        <f t="shared" si="39"/>
        <v>0</v>
      </c>
      <c r="W33" s="88">
        <v>0</v>
      </c>
      <c r="X33" s="88">
        <v>0</v>
      </c>
      <c r="Y33" s="88">
        <f t="shared" si="40"/>
        <v>0</v>
      </c>
      <c r="Z33" s="88">
        <v>0</v>
      </c>
      <c r="AA33" s="88">
        <v>0</v>
      </c>
      <c r="AB33" s="88">
        <f t="shared" si="41"/>
        <v>0</v>
      </c>
      <c r="AC33" s="88">
        <v>0</v>
      </c>
      <c r="AD33" s="88">
        <v>0</v>
      </c>
      <c r="AE33" s="88">
        <f t="shared" si="42"/>
        <v>0</v>
      </c>
      <c r="AF33" s="91">
        <v>0</v>
      </c>
      <c r="AG33" s="89">
        <v>0</v>
      </c>
      <c r="AH33" s="35" t="s">
        <v>113</v>
      </c>
    </row>
    <row r="34" spans="1:34" ht="17.25">
      <c r="A34" s="34" t="s">
        <v>114</v>
      </c>
      <c r="B34" s="91">
        <f t="shared" si="30"/>
        <v>929</v>
      </c>
      <c r="C34" s="88">
        <f t="shared" si="30"/>
        <v>501</v>
      </c>
      <c r="D34" s="89">
        <f t="shared" si="30"/>
        <v>428</v>
      </c>
      <c r="E34" s="88">
        <f t="shared" si="31"/>
        <v>929</v>
      </c>
      <c r="F34" s="88">
        <f t="shared" si="32"/>
        <v>501</v>
      </c>
      <c r="G34" s="88">
        <f t="shared" si="33"/>
        <v>428</v>
      </c>
      <c r="H34" s="88">
        <v>300</v>
      </c>
      <c r="I34" s="88">
        <v>170</v>
      </c>
      <c r="J34" s="88">
        <f t="shared" si="34"/>
        <v>130</v>
      </c>
      <c r="K34" s="88">
        <v>328</v>
      </c>
      <c r="L34" s="88">
        <v>168</v>
      </c>
      <c r="M34" s="88">
        <f t="shared" si="35"/>
        <v>160</v>
      </c>
      <c r="N34" s="88">
        <v>301</v>
      </c>
      <c r="O34" s="88">
        <v>163</v>
      </c>
      <c r="P34" s="88">
        <f t="shared" si="36"/>
        <v>138</v>
      </c>
      <c r="Q34" s="91">
        <f t="shared" si="37"/>
        <v>0</v>
      </c>
      <c r="R34" s="88">
        <f t="shared" si="38"/>
        <v>0</v>
      </c>
      <c r="S34" s="88">
        <f t="shared" si="38"/>
        <v>0</v>
      </c>
      <c r="T34" s="88">
        <v>0</v>
      </c>
      <c r="U34" s="88">
        <v>0</v>
      </c>
      <c r="V34" s="88">
        <f t="shared" si="39"/>
        <v>0</v>
      </c>
      <c r="W34" s="88">
        <v>0</v>
      </c>
      <c r="X34" s="88">
        <v>0</v>
      </c>
      <c r="Y34" s="88">
        <f t="shared" si="40"/>
        <v>0</v>
      </c>
      <c r="Z34" s="88">
        <v>0</v>
      </c>
      <c r="AA34" s="88">
        <v>0</v>
      </c>
      <c r="AB34" s="88">
        <f t="shared" si="41"/>
        <v>0</v>
      </c>
      <c r="AC34" s="88">
        <v>0</v>
      </c>
      <c r="AD34" s="88">
        <v>0</v>
      </c>
      <c r="AE34" s="88">
        <f t="shared" si="42"/>
        <v>0</v>
      </c>
      <c r="AF34" s="91">
        <v>0</v>
      </c>
      <c r="AG34" s="89">
        <v>0</v>
      </c>
      <c r="AH34" s="35" t="s">
        <v>114</v>
      </c>
    </row>
    <row r="35" spans="1:34" ht="17.25">
      <c r="A35" s="34" t="s">
        <v>115</v>
      </c>
      <c r="B35" s="91">
        <f>SUM(C35:D35)</f>
        <v>1304</v>
      </c>
      <c r="C35" s="88">
        <f>SUM(F35,R35,AF35)</f>
        <v>58</v>
      </c>
      <c r="D35" s="89">
        <f>SUM(G35,S35,AG35)</f>
        <v>1246</v>
      </c>
      <c r="E35" s="88">
        <f t="shared" si="31"/>
        <v>731</v>
      </c>
      <c r="F35" s="88">
        <f t="shared" si="32"/>
        <v>29</v>
      </c>
      <c r="G35" s="88">
        <f t="shared" si="33"/>
        <v>702</v>
      </c>
      <c r="H35" s="88">
        <v>243</v>
      </c>
      <c r="I35" s="88">
        <v>12</v>
      </c>
      <c r="J35" s="88">
        <f t="shared" si="34"/>
        <v>231</v>
      </c>
      <c r="K35" s="88">
        <v>223</v>
      </c>
      <c r="L35" s="88">
        <v>11</v>
      </c>
      <c r="M35" s="88">
        <f t="shared" si="35"/>
        <v>212</v>
      </c>
      <c r="N35" s="88">
        <v>265</v>
      </c>
      <c r="O35" s="88">
        <v>6</v>
      </c>
      <c r="P35" s="88">
        <f t="shared" si="36"/>
        <v>259</v>
      </c>
      <c r="Q35" s="91">
        <f t="shared" si="37"/>
        <v>152</v>
      </c>
      <c r="R35" s="88">
        <f>SUM(U35,X35,AA35,AD35)</f>
        <v>3</v>
      </c>
      <c r="S35" s="88">
        <f>SUM(V35,Y35,AB35,AE35)</f>
        <v>149</v>
      </c>
      <c r="T35" s="88">
        <v>44</v>
      </c>
      <c r="U35" s="88">
        <v>0</v>
      </c>
      <c r="V35" s="88">
        <f t="shared" si="39"/>
        <v>44</v>
      </c>
      <c r="W35" s="88">
        <v>31</v>
      </c>
      <c r="X35" s="88">
        <v>0</v>
      </c>
      <c r="Y35" s="88">
        <f t="shared" si="40"/>
        <v>31</v>
      </c>
      <c r="Z35" s="88">
        <v>38</v>
      </c>
      <c r="AA35" s="88">
        <v>0</v>
      </c>
      <c r="AB35" s="88">
        <f t="shared" si="41"/>
        <v>38</v>
      </c>
      <c r="AC35" s="88">
        <v>39</v>
      </c>
      <c r="AD35" s="88">
        <v>3</v>
      </c>
      <c r="AE35" s="88">
        <f t="shared" si="42"/>
        <v>36</v>
      </c>
      <c r="AF35" s="91">
        <v>26</v>
      </c>
      <c r="AG35" s="89">
        <v>395</v>
      </c>
      <c r="AH35" s="35" t="s">
        <v>115</v>
      </c>
    </row>
    <row r="36" spans="1:34" ht="17.25">
      <c r="A36" s="34" t="s">
        <v>116</v>
      </c>
      <c r="B36" s="91">
        <f aca="true" t="shared" si="43" ref="B36:D37">SUM(E36,Q36)</f>
        <v>2532</v>
      </c>
      <c r="C36" s="88">
        <f t="shared" si="43"/>
        <v>1331</v>
      </c>
      <c r="D36" s="89">
        <f t="shared" si="43"/>
        <v>1201</v>
      </c>
      <c r="E36" s="88">
        <f t="shared" si="31"/>
        <v>2532</v>
      </c>
      <c r="F36" s="88">
        <f t="shared" si="32"/>
        <v>1331</v>
      </c>
      <c r="G36" s="88">
        <f t="shared" si="33"/>
        <v>1201</v>
      </c>
      <c r="H36" s="88">
        <v>941</v>
      </c>
      <c r="I36" s="88">
        <v>504</v>
      </c>
      <c r="J36" s="88">
        <f t="shared" si="34"/>
        <v>437</v>
      </c>
      <c r="K36" s="88">
        <v>745</v>
      </c>
      <c r="L36" s="88">
        <v>399</v>
      </c>
      <c r="M36" s="88">
        <f t="shared" si="35"/>
        <v>346</v>
      </c>
      <c r="N36" s="88">
        <v>846</v>
      </c>
      <c r="O36" s="88">
        <v>428</v>
      </c>
      <c r="P36" s="88">
        <f t="shared" si="36"/>
        <v>418</v>
      </c>
      <c r="Q36" s="91">
        <f t="shared" si="37"/>
        <v>0</v>
      </c>
      <c r="R36" s="88">
        <f>SUM(U36,X36,AA36)</f>
        <v>0</v>
      </c>
      <c r="S36" s="88">
        <f>SUM(V36,Y36,AB36)</f>
        <v>0</v>
      </c>
      <c r="T36" s="88">
        <v>0</v>
      </c>
      <c r="U36" s="88">
        <v>0</v>
      </c>
      <c r="V36" s="88">
        <f t="shared" si="39"/>
        <v>0</v>
      </c>
      <c r="W36" s="88">
        <v>0</v>
      </c>
      <c r="X36" s="88">
        <v>0</v>
      </c>
      <c r="Y36" s="88">
        <f t="shared" si="40"/>
        <v>0</v>
      </c>
      <c r="Z36" s="88">
        <v>0</v>
      </c>
      <c r="AA36" s="88">
        <v>0</v>
      </c>
      <c r="AB36" s="88">
        <f t="shared" si="41"/>
        <v>0</v>
      </c>
      <c r="AC36" s="88">
        <v>0</v>
      </c>
      <c r="AD36" s="88">
        <v>0</v>
      </c>
      <c r="AE36" s="88">
        <f t="shared" si="42"/>
        <v>0</v>
      </c>
      <c r="AF36" s="91">
        <v>0</v>
      </c>
      <c r="AG36" s="89">
        <v>0</v>
      </c>
      <c r="AH36" s="35" t="s">
        <v>116</v>
      </c>
    </row>
    <row r="37" spans="1:34" ht="17.25">
      <c r="A37" s="40" t="s">
        <v>117</v>
      </c>
      <c r="B37" s="92">
        <f t="shared" si="43"/>
        <v>0</v>
      </c>
      <c r="C37" s="93">
        <f t="shared" si="43"/>
        <v>0</v>
      </c>
      <c r="D37" s="94">
        <f t="shared" si="43"/>
        <v>0</v>
      </c>
      <c r="E37" s="93">
        <f t="shared" si="31"/>
        <v>0</v>
      </c>
      <c r="F37" s="93">
        <f t="shared" si="32"/>
        <v>0</v>
      </c>
      <c r="G37" s="93">
        <f t="shared" si="33"/>
        <v>0</v>
      </c>
      <c r="H37" s="93">
        <v>0</v>
      </c>
      <c r="I37" s="93">
        <v>0</v>
      </c>
      <c r="J37" s="93">
        <f t="shared" si="34"/>
        <v>0</v>
      </c>
      <c r="K37" s="93">
        <v>0</v>
      </c>
      <c r="L37" s="93">
        <v>0</v>
      </c>
      <c r="M37" s="93">
        <f t="shared" si="35"/>
        <v>0</v>
      </c>
      <c r="N37" s="93">
        <v>0</v>
      </c>
      <c r="O37" s="93">
        <v>0</v>
      </c>
      <c r="P37" s="93">
        <f t="shared" si="36"/>
        <v>0</v>
      </c>
      <c r="Q37" s="92">
        <f t="shared" si="37"/>
        <v>0</v>
      </c>
      <c r="R37" s="93">
        <f>SUM(U37,X37,AA37)</f>
        <v>0</v>
      </c>
      <c r="S37" s="93">
        <f>SUM(V37,Y37,AB37)</f>
        <v>0</v>
      </c>
      <c r="T37" s="93">
        <v>0</v>
      </c>
      <c r="U37" s="93">
        <v>0</v>
      </c>
      <c r="V37" s="93">
        <f t="shared" si="39"/>
        <v>0</v>
      </c>
      <c r="W37" s="93">
        <v>0</v>
      </c>
      <c r="X37" s="93">
        <v>0</v>
      </c>
      <c r="Y37" s="93">
        <f t="shared" si="40"/>
        <v>0</v>
      </c>
      <c r="Z37" s="93">
        <v>0</v>
      </c>
      <c r="AA37" s="93">
        <v>0</v>
      </c>
      <c r="AB37" s="93">
        <f t="shared" si="41"/>
        <v>0</v>
      </c>
      <c r="AC37" s="93">
        <v>0</v>
      </c>
      <c r="AD37" s="93">
        <v>0</v>
      </c>
      <c r="AE37" s="93">
        <f t="shared" si="42"/>
        <v>0</v>
      </c>
      <c r="AF37" s="92">
        <v>0</v>
      </c>
      <c r="AG37" s="94">
        <v>0</v>
      </c>
      <c r="AH37" s="41" t="s">
        <v>117</v>
      </c>
    </row>
    <row r="38" ht="17.25">
      <c r="A38" s="42" t="s">
        <v>391</v>
      </c>
    </row>
  </sheetData>
  <mergeCells count="20">
    <mergeCell ref="AH2:AH5"/>
    <mergeCell ref="X4:Y4"/>
    <mergeCell ref="AA4:AB4"/>
    <mergeCell ref="AD4:AE4"/>
    <mergeCell ref="AD1:AH1"/>
    <mergeCell ref="A2:A5"/>
    <mergeCell ref="B2:D3"/>
    <mergeCell ref="B4:B5"/>
    <mergeCell ref="C4:C5"/>
    <mergeCell ref="D4:D5"/>
    <mergeCell ref="E4:G4"/>
    <mergeCell ref="E2:AE2"/>
    <mergeCell ref="E3:P3"/>
    <mergeCell ref="U4:V4"/>
    <mergeCell ref="I4:J4"/>
    <mergeCell ref="L4:M4"/>
    <mergeCell ref="O4:P4"/>
    <mergeCell ref="AF2:AG4"/>
    <mergeCell ref="Q4:S4"/>
    <mergeCell ref="Q3:AE3"/>
  </mergeCells>
  <printOptions/>
  <pageMargins left="1.07" right="0.89" top="0.7874015748031497" bottom="0.7874015748031497" header="0.5118110236220472" footer="0.5118110236220472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1"/>
  <sheetViews>
    <sheetView showGridLines="0" workbookViewId="0" topLeftCell="A1">
      <selection activeCell="A83" sqref="A83"/>
    </sheetView>
  </sheetViews>
  <sheetFormatPr defaultColWidth="9.00390625" defaultRowHeight="13.5"/>
  <cols>
    <col min="1" max="1" width="11.25390625" style="45" customWidth="1"/>
    <col min="2" max="4" width="7.625" style="45" customWidth="1"/>
    <col min="5" max="13" width="6.50390625" style="45" customWidth="1"/>
    <col min="14" max="25" width="6.75390625" style="45" customWidth="1"/>
    <col min="26" max="26" width="6.375" style="45" customWidth="1"/>
    <col min="27" max="27" width="8.00390625" style="45" customWidth="1"/>
    <col min="28" max="16384" width="11.00390625" style="45" customWidth="1"/>
  </cols>
  <sheetData>
    <row r="1" spans="1:27" ht="15.75" customHeight="1">
      <c r="A1" s="43" t="s">
        <v>156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257" t="s">
        <v>389</v>
      </c>
      <c r="X1" s="257"/>
      <c r="Y1" s="257"/>
      <c r="Z1" s="257"/>
      <c r="AA1" s="257"/>
    </row>
    <row r="2" spans="1:27" ht="15" customHeight="1">
      <c r="A2" s="250" t="s">
        <v>90</v>
      </c>
      <c r="B2" s="258" t="s">
        <v>91</v>
      </c>
      <c r="C2" s="259"/>
      <c r="D2" s="260"/>
      <c r="E2" s="255" t="s">
        <v>92</v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49" t="s">
        <v>93</v>
      </c>
      <c r="Z2" s="250"/>
      <c r="AA2" s="249" t="s">
        <v>94</v>
      </c>
    </row>
    <row r="3" spans="1:27" ht="15" customHeight="1">
      <c r="A3" s="252"/>
      <c r="B3" s="261"/>
      <c r="C3" s="262"/>
      <c r="D3" s="263"/>
      <c r="E3" s="255" t="s">
        <v>95</v>
      </c>
      <c r="F3" s="256"/>
      <c r="G3" s="256"/>
      <c r="H3" s="256"/>
      <c r="I3" s="256"/>
      <c r="J3" s="256"/>
      <c r="K3" s="256"/>
      <c r="L3" s="256"/>
      <c r="M3" s="256"/>
      <c r="N3" s="255" t="s">
        <v>96</v>
      </c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1"/>
      <c r="Z3" s="252"/>
      <c r="AA3" s="251"/>
    </row>
    <row r="4" spans="1:27" ht="15" customHeight="1">
      <c r="A4" s="252"/>
      <c r="B4" s="264" t="s">
        <v>157</v>
      </c>
      <c r="C4" s="264" t="s">
        <v>158</v>
      </c>
      <c r="D4" s="258" t="s">
        <v>159</v>
      </c>
      <c r="E4" s="248" t="s">
        <v>100</v>
      </c>
      <c r="F4" s="246"/>
      <c r="G4" s="247"/>
      <c r="H4" s="246" t="s">
        <v>101</v>
      </c>
      <c r="I4" s="247"/>
      <c r="J4" s="248" t="s">
        <v>102</v>
      </c>
      <c r="K4" s="247"/>
      <c r="L4" s="248" t="s">
        <v>103</v>
      </c>
      <c r="M4" s="246"/>
      <c r="N4" s="248" t="s">
        <v>100</v>
      </c>
      <c r="O4" s="246"/>
      <c r="P4" s="247"/>
      <c r="Q4" s="246" t="s">
        <v>101</v>
      </c>
      <c r="R4" s="247"/>
      <c r="S4" s="248" t="s">
        <v>102</v>
      </c>
      <c r="T4" s="247"/>
      <c r="U4" s="248" t="s">
        <v>103</v>
      </c>
      <c r="V4" s="247"/>
      <c r="W4" s="248" t="s">
        <v>104</v>
      </c>
      <c r="X4" s="246"/>
      <c r="Y4" s="253"/>
      <c r="Z4" s="254"/>
      <c r="AA4" s="251"/>
    </row>
    <row r="5" spans="1:27" ht="15" customHeight="1">
      <c r="A5" s="254"/>
      <c r="B5" s="265"/>
      <c r="C5" s="265"/>
      <c r="D5" s="261"/>
      <c r="E5" s="147" t="s">
        <v>100</v>
      </c>
      <c r="F5" s="147" t="s">
        <v>105</v>
      </c>
      <c r="G5" s="149" t="s">
        <v>106</v>
      </c>
      <c r="H5" s="148" t="s">
        <v>160</v>
      </c>
      <c r="I5" s="147" t="s">
        <v>161</v>
      </c>
      <c r="J5" s="147" t="s">
        <v>160</v>
      </c>
      <c r="K5" s="147" t="s">
        <v>161</v>
      </c>
      <c r="L5" s="147" t="s">
        <v>160</v>
      </c>
      <c r="M5" s="147" t="s">
        <v>161</v>
      </c>
      <c r="N5" s="147" t="s">
        <v>100</v>
      </c>
      <c r="O5" s="147" t="s">
        <v>105</v>
      </c>
      <c r="P5" s="149" t="s">
        <v>106</v>
      </c>
      <c r="Q5" s="148" t="s">
        <v>160</v>
      </c>
      <c r="R5" s="147" t="s">
        <v>161</v>
      </c>
      <c r="S5" s="147" t="s">
        <v>160</v>
      </c>
      <c r="T5" s="147" t="s">
        <v>161</v>
      </c>
      <c r="U5" s="147" t="s">
        <v>160</v>
      </c>
      <c r="V5" s="147" t="s">
        <v>161</v>
      </c>
      <c r="W5" s="147" t="s">
        <v>160</v>
      </c>
      <c r="X5" s="147" t="s">
        <v>161</v>
      </c>
      <c r="Y5" s="147" t="s">
        <v>105</v>
      </c>
      <c r="Z5" s="46" t="s">
        <v>106</v>
      </c>
      <c r="AA5" s="253"/>
    </row>
    <row r="6" spans="1:27" ht="15" customHeight="1">
      <c r="A6" s="47" t="s">
        <v>162</v>
      </c>
      <c r="B6" s="95">
        <f>B10+B21+B26+B30+B37+B42+B47+B55+B67</f>
        <v>43165</v>
      </c>
      <c r="C6" s="96">
        <f>C10+C21+C26+C30+C37+C42+C47+C55+C67</f>
        <v>21589</v>
      </c>
      <c r="D6" s="97">
        <f>D10+D21+D26+D30+D37+D42+D47+D55+D67</f>
        <v>21576</v>
      </c>
      <c r="E6" s="95">
        <f>SUM(E10,E21,E26,E30,E37,E42,E47,E55,E67)</f>
        <v>41646</v>
      </c>
      <c r="F6" s="96">
        <f aca="true" t="shared" si="0" ref="F6:G8">SUM(H6,J6,L6)</f>
        <v>20984</v>
      </c>
      <c r="G6" s="96">
        <f t="shared" si="0"/>
        <v>20662</v>
      </c>
      <c r="H6" s="96">
        <f aca="true" t="shared" si="1" ref="H6:M6">H10+H21+H26+H30+H37+H42+H47+H55+H67</f>
        <v>7133</v>
      </c>
      <c r="I6" s="96">
        <f t="shared" si="1"/>
        <v>6939</v>
      </c>
      <c r="J6" s="96">
        <f t="shared" si="1"/>
        <v>7053</v>
      </c>
      <c r="K6" s="96">
        <f t="shared" si="1"/>
        <v>6792</v>
      </c>
      <c r="L6" s="96">
        <f t="shared" si="1"/>
        <v>6798</v>
      </c>
      <c r="M6" s="96">
        <f t="shared" si="1"/>
        <v>6931</v>
      </c>
      <c r="N6" s="95">
        <f>SUM(N10,N21,N26,N30,N37,N42,N47,N55,N67)</f>
        <v>1098</v>
      </c>
      <c r="O6" s="96">
        <f aca="true" t="shared" si="2" ref="O6:P8">SUM(Q6,S6,U6,W6)</f>
        <v>579</v>
      </c>
      <c r="P6" s="96">
        <f t="shared" si="2"/>
        <v>519</v>
      </c>
      <c r="Q6" s="98">
        <f aca="true" t="shared" si="3" ref="Q6:X6">Q10+Q21+Q26+Q30+Q37+Q42+Q47+Q55+Q67</f>
        <v>197</v>
      </c>
      <c r="R6" s="98">
        <f t="shared" si="3"/>
        <v>191</v>
      </c>
      <c r="S6" s="98">
        <f t="shared" si="3"/>
        <v>161</v>
      </c>
      <c r="T6" s="98">
        <f t="shared" si="3"/>
        <v>145</v>
      </c>
      <c r="U6" s="98">
        <f t="shared" si="3"/>
        <v>130</v>
      </c>
      <c r="V6" s="98">
        <f t="shared" si="3"/>
        <v>119</v>
      </c>
      <c r="W6" s="98">
        <f t="shared" si="3"/>
        <v>91</v>
      </c>
      <c r="X6" s="98">
        <f t="shared" si="3"/>
        <v>64</v>
      </c>
      <c r="Y6" s="140">
        <f>SUM(Y10,Y21,Y26,Y30,Y37,Y42,Y47,Y55,Y67)</f>
        <v>26</v>
      </c>
      <c r="Z6" s="99">
        <f>SUM(Z10,Z21,Z26,Z30,Z37,Z42,Z47,Z55,Z67)</f>
        <v>395</v>
      </c>
      <c r="AA6" s="48" t="s">
        <v>163</v>
      </c>
    </row>
    <row r="7" spans="1:27" ht="15" customHeight="1">
      <c r="A7" s="47" t="s">
        <v>164</v>
      </c>
      <c r="B7" s="100">
        <f>C7+D7</f>
        <v>30665</v>
      </c>
      <c r="C7" s="101">
        <f>SUM(F7,O7,Y7)</f>
        <v>15516</v>
      </c>
      <c r="D7" s="102">
        <f>SUM(G7,P7,Z7)</f>
        <v>15149</v>
      </c>
      <c r="E7" s="100">
        <f>SUM(F7:G7)</f>
        <v>29719</v>
      </c>
      <c r="F7" s="101">
        <f t="shared" si="0"/>
        <v>14940</v>
      </c>
      <c r="G7" s="101">
        <f t="shared" si="0"/>
        <v>14779</v>
      </c>
      <c r="H7" s="101">
        <f aca="true" t="shared" si="4" ref="H7:M7">H6-H8</f>
        <v>4945</v>
      </c>
      <c r="I7" s="101">
        <f t="shared" si="4"/>
        <v>4910</v>
      </c>
      <c r="J7" s="101">
        <f t="shared" si="4"/>
        <v>5072</v>
      </c>
      <c r="K7" s="101">
        <f t="shared" si="4"/>
        <v>4900</v>
      </c>
      <c r="L7" s="101">
        <f t="shared" si="4"/>
        <v>4923</v>
      </c>
      <c r="M7" s="101">
        <f t="shared" si="4"/>
        <v>4969</v>
      </c>
      <c r="N7" s="100">
        <f>SUM(O7:P7)</f>
        <v>946</v>
      </c>
      <c r="O7" s="101">
        <f t="shared" si="2"/>
        <v>576</v>
      </c>
      <c r="P7" s="101">
        <f t="shared" si="2"/>
        <v>370</v>
      </c>
      <c r="Q7" s="103">
        <f aca="true" t="shared" si="5" ref="Q7:Z7">Q6-Q8</f>
        <v>197</v>
      </c>
      <c r="R7" s="103">
        <f t="shared" si="5"/>
        <v>147</v>
      </c>
      <c r="S7" s="103">
        <f t="shared" si="5"/>
        <v>161</v>
      </c>
      <c r="T7" s="103">
        <f t="shared" si="5"/>
        <v>114</v>
      </c>
      <c r="U7" s="103">
        <f t="shared" si="5"/>
        <v>130</v>
      </c>
      <c r="V7" s="103">
        <f t="shared" si="5"/>
        <v>81</v>
      </c>
      <c r="W7" s="103">
        <f t="shared" si="5"/>
        <v>88</v>
      </c>
      <c r="X7" s="103">
        <f t="shared" si="5"/>
        <v>28</v>
      </c>
      <c r="Y7" s="141">
        <f t="shared" si="5"/>
        <v>0</v>
      </c>
      <c r="Z7" s="103">
        <f t="shared" si="5"/>
        <v>0</v>
      </c>
      <c r="AA7" s="49" t="s">
        <v>165</v>
      </c>
    </row>
    <row r="8" spans="1:27" ht="15" customHeight="1">
      <c r="A8" s="47" t="s">
        <v>166</v>
      </c>
      <c r="B8" s="100">
        <f>C8+D8</f>
        <v>12500</v>
      </c>
      <c r="C8" s="101">
        <f>SUM(F8,O8,Y8)</f>
        <v>6073</v>
      </c>
      <c r="D8" s="102">
        <f>SUM(G8,P8,Z8)</f>
        <v>6427</v>
      </c>
      <c r="E8" s="100">
        <f>SUM(F8:G8)</f>
        <v>11927</v>
      </c>
      <c r="F8" s="101">
        <f t="shared" si="0"/>
        <v>6044</v>
      </c>
      <c r="G8" s="101">
        <f t="shared" si="0"/>
        <v>5883</v>
      </c>
      <c r="H8" s="101">
        <v>2188</v>
      </c>
      <c r="I8" s="101">
        <v>2029</v>
      </c>
      <c r="J8" s="101">
        <v>1981</v>
      </c>
      <c r="K8" s="101">
        <v>1892</v>
      </c>
      <c r="L8" s="101">
        <v>1875</v>
      </c>
      <c r="M8" s="101">
        <v>1962</v>
      </c>
      <c r="N8" s="100">
        <f>SUM(O8:P8)</f>
        <v>152</v>
      </c>
      <c r="O8" s="101">
        <f t="shared" si="2"/>
        <v>3</v>
      </c>
      <c r="P8" s="101">
        <f t="shared" si="2"/>
        <v>149</v>
      </c>
      <c r="Q8" s="104">
        <v>0</v>
      </c>
      <c r="R8" s="103">
        <v>44</v>
      </c>
      <c r="S8" s="104">
        <v>0</v>
      </c>
      <c r="T8" s="103">
        <v>31</v>
      </c>
      <c r="U8" s="104">
        <v>0</v>
      </c>
      <c r="V8" s="103">
        <v>38</v>
      </c>
      <c r="W8" s="103">
        <v>3</v>
      </c>
      <c r="X8" s="103">
        <v>36</v>
      </c>
      <c r="Y8" s="141">
        <f>Y6</f>
        <v>26</v>
      </c>
      <c r="Z8" s="105">
        <f>Z6</f>
        <v>395</v>
      </c>
      <c r="AA8" s="49" t="s">
        <v>167</v>
      </c>
    </row>
    <row r="9" spans="1:27" ht="14.25" customHeight="1">
      <c r="A9" s="50"/>
      <c r="B9" s="100"/>
      <c r="C9" s="101"/>
      <c r="D9" s="102"/>
      <c r="E9" s="100"/>
      <c r="F9" s="101"/>
      <c r="G9" s="101"/>
      <c r="H9" s="101"/>
      <c r="I9" s="101"/>
      <c r="J9" s="101"/>
      <c r="K9" s="101"/>
      <c r="L9" s="101"/>
      <c r="M9" s="101"/>
      <c r="N9" s="100"/>
      <c r="O9" s="101"/>
      <c r="P9" s="101"/>
      <c r="Q9" s="103"/>
      <c r="R9" s="103"/>
      <c r="S9" s="103"/>
      <c r="T9" s="103"/>
      <c r="U9" s="103"/>
      <c r="V9" s="103"/>
      <c r="W9" s="103"/>
      <c r="X9" s="103"/>
      <c r="Y9" s="141"/>
      <c r="Z9" s="105"/>
      <c r="AA9" s="51"/>
    </row>
    <row r="10" spans="1:27" ht="14.25" customHeight="1">
      <c r="A10" s="52" t="s">
        <v>168</v>
      </c>
      <c r="B10" s="100">
        <f>SUM(B11:B19)</f>
        <v>36341</v>
      </c>
      <c r="C10" s="101">
        <f>SUM(C11:C19)</f>
        <v>18317</v>
      </c>
      <c r="D10" s="102">
        <f>SUM(D11:D19)</f>
        <v>18024</v>
      </c>
      <c r="E10" s="100">
        <f aca="true" t="shared" si="6" ref="E10:E19">SUM(F10:G10)</f>
        <v>34988</v>
      </c>
      <c r="F10" s="101">
        <f aca="true" t="shared" si="7" ref="F10:F19">SUM(H10,J10,L10)</f>
        <v>17725</v>
      </c>
      <c r="G10" s="101">
        <f aca="true" t="shared" si="8" ref="G10:G19">SUM(I10,K10,M10)</f>
        <v>17263</v>
      </c>
      <c r="H10" s="101">
        <f aca="true" t="shared" si="9" ref="H10:M10">SUM(H11:H19)</f>
        <v>6034</v>
      </c>
      <c r="I10" s="101">
        <f t="shared" si="9"/>
        <v>5797</v>
      </c>
      <c r="J10" s="101">
        <f t="shared" si="9"/>
        <v>5966</v>
      </c>
      <c r="K10" s="101">
        <f t="shared" si="9"/>
        <v>5633</v>
      </c>
      <c r="L10" s="101">
        <f t="shared" si="9"/>
        <v>5725</v>
      </c>
      <c r="M10" s="101">
        <f t="shared" si="9"/>
        <v>5833</v>
      </c>
      <c r="N10" s="100">
        <f aca="true" t="shared" si="10" ref="N10:N19">SUM(O10:P10)</f>
        <v>1098</v>
      </c>
      <c r="O10" s="101">
        <f aca="true" t="shared" si="11" ref="O10:O19">SUM(Q10,S10,U10,W10)</f>
        <v>579</v>
      </c>
      <c r="P10" s="101">
        <f aca="true" t="shared" si="12" ref="P10:P19">SUM(R10,T10,V10,X10)</f>
        <v>519</v>
      </c>
      <c r="Q10" s="103">
        <f aca="true" t="shared" si="13" ref="Q10:Z10">SUM(Q11:Q19)</f>
        <v>197</v>
      </c>
      <c r="R10" s="103">
        <f t="shared" si="13"/>
        <v>191</v>
      </c>
      <c r="S10" s="103">
        <f t="shared" si="13"/>
        <v>161</v>
      </c>
      <c r="T10" s="103">
        <f t="shared" si="13"/>
        <v>145</v>
      </c>
      <c r="U10" s="103">
        <f t="shared" si="13"/>
        <v>130</v>
      </c>
      <c r="V10" s="103">
        <f t="shared" si="13"/>
        <v>119</v>
      </c>
      <c r="W10" s="103">
        <f t="shared" si="13"/>
        <v>91</v>
      </c>
      <c r="X10" s="103">
        <f t="shared" si="13"/>
        <v>64</v>
      </c>
      <c r="Y10" s="141">
        <f t="shared" si="13"/>
        <v>13</v>
      </c>
      <c r="Z10" s="105">
        <f t="shared" si="13"/>
        <v>242</v>
      </c>
      <c r="AA10" s="49" t="s">
        <v>169</v>
      </c>
    </row>
    <row r="11" spans="1:27" ht="14.25" customHeight="1">
      <c r="A11" s="53" t="s">
        <v>120</v>
      </c>
      <c r="B11" s="100">
        <f aca="true" t="shared" si="14" ref="B11:B19">C11+D11</f>
        <v>16012</v>
      </c>
      <c r="C11" s="101">
        <f aca="true" t="shared" si="15" ref="C11:C19">SUM(F11,O11,Y11)</f>
        <v>8061</v>
      </c>
      <c r="D11" s="102">
        <f aca="true" t="shared" si="16" ref="D11:D19">SUM(G11,P11,Z11)</f>
        <v>7951</v>
      </c>
      <c r="E11" s="100">
        <f t="shared" si="6"/>
        <v>15302</v>
      </c>
      <c r="F11" s="101">
        <f t="shared" si="7"/>
        <v>7721</v>
      </c>
      <c r="G11" s="101">
        <f t="shared" si="8"/>
        <v>7581</v>
      </c>
      <c r="H11" s="101">
        <v>2685</v>
      </c>
      <c r="I11" s="101">
        <v>2630</v>
      </c>
      <c r="J11" s="101">
        <v>2586</v>
      </c>
      <c r="K11" s="101">
        <v>2442</v>
      </c>
      <c r="L11" s="101">
        <v>2450</v>
      </c>
      <c r="M11" s="101">
        <v>2509</v>
      </c>
      <c r="N11" s="100">
        <f t="shared" si="10"/>
        <v>542</v>
      </c>
      <c r="O11" s="101">
        <f t="shared" si="11"/>
        <v>338</v>
      </c>
      <c r="P11" s="101">
        <f t="shared" si="12"/>
        <v>204</v>
      </c>
      <c r="Q11" s="103">
        <v>116</v>
      </c>
      <c r="R11" s="103">
        <v>86</v>
      </c>
      <c r="S11" s="103">
        <v>93</v>
      </c>
      <c r="T11" s="103">
        <v>70</v>
      </c>
      <c r="U11" s="103">
        <v>78</v>
      </c>
      <c r="V11" s="103">
        <v>42</v>
      </c>
      <c r="W11" s="103">
        <v>51</v>
      </c>
      <c r="X11" s="103">
        <v>6</v>
      </c>
      <c r="Y11" s="141">
        <v>2</v>
      </c>
      <c r="Z11" s="105">
        <v>166</v>
      </c>
      <c r="AA11" s="48" t="s">
        <v>170</v>
      </c>
    </row>
    <row r="12" spans="1:27" ht="14.25" customHeight="1">
      <c r="A12" s="53" t="s">
        <v>121</v>
      </c>
      <c r="B12" s="100">
        <f t="shared" si="14"/>
        <v>5762</v>
      </c>
      <c r="C12" s="101">
        <f t="shared" si="15"/>
        <v>2972</v>
      </c>
      <c r="D12" s="102">
        <f t="shared" si="16"/>
        <v>2790</v>
      </c>
      <c r="E12" s="100">
        <f t="shared" si="6"/>
        <v>5621</v>
      </c>
      <c r="F12" s="101">
        <f t="shared" si="7"/>
        <v>2896</v>
      </c>
      <c r="G12" s="101">
        <f t="shared" si="8"/>
        <v>2725</v>
      </c>
      <c r="H12" s="101">
        <v>966</v>
      </c>
      <c r="I12" s="101">
        <v>903</v>
      </c>
      <c r="J12" s="101">
        <v>981</v>
      </c>
      <c r="K12" s="101">
        <v>878</v>
      </c>
      <c r="L12" s="101">
        <v>949</v>
      </c>
      <c r="M12" s="101">
        <v>944</v>
      </c>
      <c r="N12" s="100">
        <f t="shared" si="10"/>
        <v>141</v>
      </c>
      <c r="O12" s="101">
        <f t="shared" si="11"/>
        <v>76</v>
      </c>
      <c r="P12" s="101">
        <f t="shared" si="12"/>
        <v>65</v>
      </c>
      <c r="Q12" s="103">
        <v>24</v>
      </c>
      <c r="R12" s="103">
        <v>18</v>
      </c>
      <c r="S12" s="103">
        <v>19</v>
      </c>
      <c r="T12" s="103">
        <v>19</v>
      </c>
      <c r="U12" s="103">
        <v>18</v>
      </c>
      <c r="V12" s="103">
        <v>19</v>
      </c>
      <c r="W12" s="103">
        <v>15</v>
      </c>
      <c r="X12" s="103">
        <v>9</v>
      </c>
      <c r="Y12" s="141">
        <v>0</v>
      </c>
      <c r="Z12" s="105">
        <v>0</v>
      </c>
      <c r="AA12" s="48" t="s">
        <v>171</v>
      </c>
    </row>
    <row r="13" spans="1:27" ht="14.25" customHeight="1">
      <c r="A13" s="54" t="s">
        <v>122</v>
      </c>
      <c r="B13" s="100">
        <f t="shared" si="14"/>
        <v>4921</v>
      </c>
      <c r="C13" s="101">
        <f t="shared" si="15"/>
        <v>2568</v>
      </c>
      <c r="D13" s="102">
        <f t="shared" si="16"/>
        <v>2353</v>
      </c>
      <c r="E13" s="100">
        <f t="shared" si="6"/>
        <v>4746</v>
      </c>
      <c r="F13" s="101">
        <f t="shared" si="7"/>
        <v>2454</v>
      </c>
      <c r="G13" s="101">
        <f t="shared" si="8"/>
        <v>2292</v>
      </c>
      <c r="H13" s="101">
        <v>829</v>
      </c>
      <c r="I13" s="101">
        <v>741</v>
      </c>
      <c r="J13" s="101">
        <v>845</v>
      </c>
      <c r="K13" s="101">
        <v>762</v>
      </c>
      <c r="L13" s="101">
        <v>780</v>
      </c>
      <c r="M13" s="101">
        <v>789</v>
      </c>
      <c r="N13" s="100">
        <f t="shared" si="10"/>
        <v>175</v>
      </c>
      <c r="O13" s="101">
        <f t="shared" si="11"/>
        <v>114</v>
      </c>
      <c r="P13" s="101">
        <f t="shared" si="12"/>
        <v>61</v>
      </c>
      <c r="Q13" s="103">
        <v>41</v>
      </c>
      <c r="R13" s="103">
        <v>29</v>
      </c>
      <c r="S13" s="103">
        <v>35</v>
      </c>
      <c r="T13" s="103">
        <v>13</v>
      </c>
      <c r="U13" s="103">
        <v>22</v>
      </c>
      <c r="V13" s="103">
        <v>11</v>
      </c>
      <c r="W13" s="103">
        <v>16</v>
      </c>
      <c r="X13" s="103">
        <v>8</v>
      </c>
      <c r="Y13" s="141">
        <v>0</v>
      </c>
      <c r="Z13" s="105">
        <v>0</v>
      </c>
      <c r="AA13" s="48" t="s">
        <v>172</v>
      </c>
    </row>
    <row r="14" spans="1:27" ht="14.25" customHeight="1">
      <c r="A14" s="53" t="s">
        <v>123</v>
      </c>
      <c r="B14" s="100">
        <f t="shared" si="14"/>
        <v>2373</v>
      </c>
      <c r="C14" s="101">
        <f t="shared" si="15"/>
        <v>1107</v>
      </c>
      <c r="D14" s="102">
        <f t="shared" si="16"/>
        <v>1266</v>
      </c>
      <c r="E14" s="100">
        <f t="shared" si="6"/>
        <v>2286</v>
      </c>
      <c r="F14" s="101">
        <f t="shared" si="7"/>
        <v>1096</v>
      </c>
      <c r="G14" s="101">
        <f t="shared" si="8"/>
        <v>1190</v>
      </c>
      <c r="H14" s="101">
        <v>393</v>
      </c>
      <c r="I14" s="101">
        <v>355</v>
      </c>
      <c r="J14" s="101">
        <v>349</v>
      </c>
      <c r="K14" s="101">
        <v>390</v>
      </c>
      <c r="L14" s="101">
        <v>354</v>
      </c>
      <c r="M14" s="101">
        <v>445</v>
      </c>
      <c r="N14" s="141">
        <f t="shared" si="10"/>
        <v>0</v>
      </c>
      <c r="O14" s="103">
        <f t="shared" si="11"/>
        <v>0</v>
      </c>
      <c r="P14" s="103">
        <f t="shared" si="12"/>
        <v>0</v>
      </c>
      <c r="Q14" s="104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4">
        <v>0</v>
      </c>
      <c r="X14" s="104">
        <v>0</v>
      </c>
      <c r="Y14" s="142">
        <v>11</v>
      </c>
      <c r="Z14" s="106">
        <v>76</v>
      </c>
      <c r="AA14" s="48" t="s">
        <v>173</v>
      </c>
    </row>
    <row r="15" spans="1:27" ht="14.25" customHeight="1">
      <c r="A15" s="53" t="s">
        <v>124</v>
      </c>
      <c r="B15" s="100">
        <f t="shared" si="14"/>
        <v>2569</v>
      </c>
      <c r="C15" s="101">
        <f t="shared" si="15"/>
        <v>1331</v>
      </c>
      <c r="D15" s="102">
        <f t="shared" si="16"/>
        <v>1238</v>
      </c>
      <c r="E15" s="100">
        <f t="shared" si="6"/>
        <v>2417</v>
      </c>
      <c r="F15" s="101">
        <f t="shared" si="7"/>
        <v>1328</v>
      </c>
      <c r="G15" s="101">
        <f t="shared" si="8"/>
        <v>1089</v>
      </c>
      <c r="H15" s="101">
        <v>424</v>
      </c>
      <c r="I15" s="101">
        <v>346</v>
      </c>
      <c r="J15" s="101">
        <v>459</v>
      </c>
      <c r="K15" s="101">
        <v>364</v>
      </c>
      <c r="L15" s="101">
        <v>445</v>
      </c>
      <c r="M15" s="101">
        <v>379</v>
      </c>
      <c r="N15" s="100">
        <f t="shared" si="10"/>
        <v>152</v>
      </c>
      <c r="O15" s="101">
        <f t="shared" si="11"/>
        <v>3</v>
      </c>
      <c r="P15" s="101">
        <f t="shared" si="12"/>
        <v>149</v>
      </c>
      <c r="Q15" s="104">
        <v>0</v>
      </c>
      <c r="R15" s="103">
        <v>44</v>
      </c>
      <c r="S15" s="103">
        <v>0</v>
      </c>
      <c r="T15" s="103">
        <v>31</v>
      </c>
      <c r="U15" s="103">
        <v>0</v>
      </c>
      <c r="V15" s="103">
        <v>38</v>
      </c>
      <c r="W15" s="103">
        <v>3</v>
      </c>
      <c r="X15" s="103">
        <v>36</v>
      </c>
      <c r="Y15" s="141">
        <v>0</v>
      </c>
      <c r="Z15" s="105">
        <v>0</v>
      </c>
      <c r="AA15" s="48" t="s">
        <v>174</v>
      </c>
    </row>
    <row r="16" spans="1:27" ht="14.25" customHeight="1">
      <c r="A16" s="53" t="s">
        <v>125</v>
      </c>
      <c r="B16" s="100">
        <f t="shared" si="14"/>
        <v>2494</v>
      </c>
      <c r="C16" s="101">
        <f t="shared" si="15"/>
        <v>1257</v>
      </c>
      <c r="D16" s="102">
        <f t="shared" si="16"/>
        <v>1237</v>
      </c>
      <c r="E16" s="100">
        <f t="shared" si="6"/>
        <v>2406</v>
      </c>
      <c r="F16" s="101">
        <f t="shared" si="7"/>
        <v>1209</v>
      </c>
      <c r="G16" s="101">
        <f t="shared" si="8"/>
        <v>1197</v>
      </c>
      <c r="H16" s="101">
        <v>400</v>
      </c>
      <c r="I16" s="101">
        <v>405</v>
      </c>
      <c r="J16" s="101">
        <v>400</v>
      </c>
      <c r="K16" s="101">
        <v>410</v>
      </c>
      <c r="L16" s="101">
        <v>409</v>
      </c>
      <c r="M16" s="101">
        <v>382</v>
      </c>
      <c r="N16" s="100">
        <f t="shared" si="10"/>
        <v>88</v>
      </c>
      <c r="O16" s="101">
        <f t="shared" si="11"/>
        <v>48</v>
      </c>
      <c r="P16" s="101">
        <f t="shared" si="12"/>
        <v>40</v>
      </c>
      <c r="Q16" s="103">
        <v>16</v>
      </c>
      <c r="R16" s="103">
        <v>14</v>
      </c>
      <c r="S16" s="103">
        <v>14</v>
      </c>
      <c r="T16" s="103">
        <v>12</v>
      </c>
      <c r="U16" s="103">
        <v>12</v>
      </c>
      <c r="V16" s="103">
        <v>9</v>
      </c>
      <c r="W16" s="103">
        <v>6</v>
      </c>
      <c r="X16" s="103">
        <v>5</v>
      </c>
      <c r="Y16" s="141">
        <v>0</v>
      </c>
      <c r="Z16" s="105">
        <v>0</v>
      </c>
      <c r="AA16" s="48" t="s">
        <v>175</v>
      </c>
    </row>
    <row r="17" spans="1:27" ht="14.25" customHeight="1">
      <c r="A17" s="53" t="s">
        <v>126</v>
      </c>
      <c r="B17" s="100">
        <f t="shared" si="14"/>
        <v>474</v>
      </c>
      <c r="C17" s="101">
        <f t="shared" si="15"/>
        <v>238</v>
      </c>
      <c r="D17" s="102">
        <f t="shared" si="16"/>
        <v>236</v>
      </c>
      <c r="E17" s="100">
        <f t="shared" si="6"/>
        <v>474</v>
      </c>
      <c r="F17" s="101">
        <f t="shared" si="7"/>
        <v>238</v>
      </c>
      <c r="G17" s="101">
        <f t="shared" si="8"/>
        <v>236</v>
      </c>
      <c r="H17" s="101">
        <v>86</v>
      </c>
      <c r="I17" s="101">
        <v>73</v>
      </c>
      <c r="J17" s="101">
        <v>69</v>
      </c>
      <c r="K17" s="101">
        <v>85</v>
      </c>
      <c r="L17" s="101">
        <v>83</v>
      </c>
      <c r="M17" s="101">
        <v>78</v>
      </c>
      <c r="N17" s="141">
        <f t="shared" si="10"/>
        <v>0</v>
      </c>
      <c r="O17" s="103">
        <f t="shared" si="11"/>
        <v>0</v>
      </c>
      <c r="P17" s="103">
        <f t="shared" si="12"/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4">
        <v>0</v>
      </c>
      <c r="X17" s="104">
        <v>0</v>
      </c>
      <c r="Y17" s="142">
        <v>0</v>
      </c>
      <c r="Z17" s="106">
        <v>0</v>
      </c>
      <c r="AA17" s="48" t="s">
        <v>176</v>
      </c>
    </row>
    <row r="18" spans="1:27" ht="14.25" customHeight="1">
      <c r="A18" s="53" t="s">
        <v>127</v>
      </c>
      <c r="B18" s="100">
        <f t="shared" si="14"/>
        <v>1164</v>
      </c>
      <c r="C18" s="101">
        <f t="shared" si="15"/>
        <v>503</v>
      </c>
      <c r="D18" s="102">
        <f t="shared" si="16"/>
        <v>661</v>
      </c>
      <c r="E18" s="100">
        <f t="shared" si="6"/>
        <v>1164</v>
      </c>
      <c r="F18" s="101">
        <f t="shared" si="7"/>
        <v>503</v>
      </c>
      <c r="G18" s="101">
        <f t="shared" si="8"/>
        <v>661</v>
      </c>
      <c r="H18" s="101">
        <v>164</v>
      </c>
      <c r="I18" s="101">
        <v>239</v>
      </c>
      <c r="J18" s="101">
        <v>169</v>
      </c>
      <c r="K18" s="101">
        <v>221</v>
      </c>
      <c r="L18" s="101">
        <v>170</v>
      </c>
      <c r="M18" s="101">
        <v>201</v>
      </c>
      <c r="N18" s="141">
        <f t="shared" si="10"/>
        <v>0</v>
      </c>
      <c r="O18" s="103">
        <f t="shared" si="11"/>
        <v>0</v>
      </c>
      <c r="P18" s="103">
        <f t="shared" si="12"/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4">
        <v>0</v>
      </c>
      <c r="X18" s="104">
        <v>0</v>
      </c>
      <c r="Y18" s="142">
        <v>0</v>
      </c>
      <c r="Z18" s="106">
        <v>0</v>
      </c>
      <c r="AA18" s="48" t="s">
        <v>177</v>
      </c>
    </row>
    <row r="19" spans="1:27" ht="14.25" customHeight="1">
      <c r="A19" s="53" t="s">
        <v>178</v>
      </c>
      <c r="B19" s="100">
        <f t="shared" si="14"/>
        <v>572</v>
      </c>
      <c r="C19" s="101">
        <f t="shared" si="15"/>
        <v>280</v>
      </c>
      <c r="D19" s="102">
        <f t="shared" si="16"/>
        <v>292</v>
      </c>
      <c r="E19" s="100">
        <f t="shared" si="6"/>
        <v>572</v>
      </c>
      <c r="F19" s="101">
        <f t="shared" si="7"/>
        <v>280</v>
      </c>
      <c r="G19" s="101">
        <f t="shared" si="8"/>
        <v>292</v>
      </c>
      <c r="H19" s="101">
        <v>87</v>
      </c>
      <c r="I19" s="101">
        <v>105</v>
      </c>
      <c r="J19" s="101">
        <v>108</v>
      </c>
      <c r="K19" s="101">
        <v>81</v>
      </c>
      <c r="L19" s="101">
        <v>85</v>
      </c>
      <c r="M19" s="101">
        <v>106</v>
      </c>
      <c r="N19" s="141">
        <f t="shared" si="10"/>
        <v>0</v>
      </c>
      <c r="O19" s="103">
        <f t="shared" si="11"/>
        <v>0</v>
      </c>
      <c r="P19" s="103">
        <f t="shared" si="12"/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4">
        <v>0</v>
      </c>
      <c r="X19" s="104">
        <v>0</v>
      </c>
      <c r="Y19" s="142">
        <v>0</v>
      </c>
      <c r="Z19" s="106">
        <v>0</v>
      </c>
      <c r="AA19" s="48" t="s">
        <v>179</v>
      </c>
    </row>
    <row r="20" spans="1:27" ht="14.25" customHeight="1">
      <c r="A20" s="50"/>
      <c r="B20" s="100"/>
      <c r="C20" s="101"/>
      <c r="D20" s="102"/>
      <c r="E20" s="100"/>
      <c r="F20" s="101"/>
      <c r="G20" s="101"/>
      <c r="H20" s="101"/>
      <c r="I20" s="101"/>
      <c r="J20" s="101"/>
      <c r="K20" s="101"/>
      <c r="L20" s="101"/>
      <c r="M20" s="101"/>
      <c r="N20" s="100"/>
      <c r="O20" s="101"/>
      <c r="P20" s="101"/>
      <c r="Q20" s="103"/>
      <c r="R20" s="103"/>
      <c r="S20" s="103"/>
      <c r="T20" s="103"/>
      <c r="U20" s="103"/>
      <c r="V20" s="103"/>
      <c r="W20" s="103"/>
      <c r="X20" s="103"/>
      <c r="Y20" s="141"/>
      <c r="Z20" s="105"/>
      <c r="AA20" s="51"/>
    </row>
    <row r="21" spans="1:27" ht="14.25" customHeight="1">
      <c r="A21" s="52" t="s">
        <v>180</v>
      </c>
      <c r="B21" s="100">
        <f>SUM(B22:B24)</f>
        <v>1137</v>
      </c>
      <c r="C21" s="101">
        <f>SUM(C22:C24)</f>
        <v>544</v>
      </c>
      <c r="D21" s="102">
        <f>SUM(D22:D24)</f>
        <v>593</v>
      </c>
      <c r="E21" s="100">
        <f>SUM(F21:G21)</f>
        <v>971</v>
      </c>
      <c r="F21" s="101">
        <f aca="true" t="shared" si="17" ref="F21:G24">SUM(H21,J21,L21)</f>
        <v>531</v>
      </c>
      <c r="G21" s="101">
        <f t="shared" si="17"/>
        <v>440</v>
      </c>
      <c r="H21" s="101">
        <f aca="true" t="shared" si="18" ref="H21:M21">SUM(H22:H24)</f>
        <v>176</v>
      </c>
      <c r="I21" s="101">
        <f t="shared" si="18"/>
        <v>156</v>
      </c>
      <c r="J21" s="101">
        <f t="shared" si="18"/>
        <v>179</v>
      </c>
      <c r="K21" s="101">
        <f t="shared" si="18"/>
        <v>135</v>
      </c>
      <c r="L21" s="101">
        <f t="shared" si="18"/>
        <v>176</v>
      </c>
      <c r="M21" s="101">
        <f t="shared" si="18"/>
        <v>149</v>
      </c>
      <c r="N21" s="141">
        <f>SUM(O21:P21)</f>
        <v>0</v>
      </c>
      <c r="O21" s="103">
        <f aca="true" t="shared" si="19" ref="O21:P24">SUM(Q21,S21,U21)</f>
        <v>0</v>
      </c>
      <c r="P21" s="103">
        <f t="shared" si="19"/>
        <v>0</v>
      </c>
      <c r="Q21" s="103">
        <f aca="true" t="shared" si="20" ref="Q21:V21">SUM(Q22:Q24)</f>
        <v>0</v>
      </c>
      <c r="R21" s="103">
        <f t="shared" si="20"/>
        <v>0</v>
      </c>
      <c r="S21" s="103">
        <f t="shared" si="20"/>
        <v>0</v>
      </c>
      <c r="T21" s="103">
        <f t="shared" si="20"/>
        <v>0</v>
      </c>
      <c r="U21" s="103">
        <f t="shared" si="20"/>
        <v>0</v>
      </c>
      <c r="V21" s="103">
        <f t="shared" si="20"/>
        <v>0</v>
      </c>
      <c r="W21" s="104">
        <v>0</v>
      </c>
      <c r="X21" s="104">
        <v>0</v>
      </c>
      <c r="Y21" s="142">
        <f>SUM(Y22:Y24)</f>
        <v>13</v>
      </c>
      <c r="Z21" s="106">
        <f>SUM(Z22:Z24)</f>
        <v>153</v>
      </c>
      <c r="AA21" s="49" t="s">
        <v>181</v>
      </c>
    </row>
    <row r="22" spans="1:27" ht="14.25" customHeight="1">
      <c r="A22" s="53" t="s">
        <v>128</v>
      </c>
      <c r="B22" s="141">
        <f>C22+D22</f>
        <v>0</v>
      </c>
      <c r="C22" s="103">
        <f aca="true" t="shared" si="21" ref="C22:D24">SUM(F22,O22,Y22)</f>
        <v>0</v>
      </c>
      <c r="D22" s="105">
        <f t="shared" si="21"/>
        <v>0</v>
      </c>
      <c r="E22" s="141">
        <f>SUM(F22:G22)</f>
        <v>0</v>
      </c>
      <c r="F22" s="103">
        <f t="shared" si="17"/>
        <v>0</v>
      </c>
      <c r="G22" s="103">
        <f t="shared" si="17"/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41">
        <f>SUM(O22:P22)</f>
        <v>0</v>
      </c>
      <c r="O22" s="103">
        <f t="shared" si="19"/>
        <v>0</v>
      </c>
      <c r="P22" s="103">
        <f t="shared" si="19"/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42">
        <v>0</v>
      </c>
      <c r="Z22" s="106">
        <v>0</v>
      </c>
      <c r="AA22" s="48" t="s">
        <v>182</v>
      </c>
    </row>
    <row r="23" spans="1:27" ht="14.25" customHeight="1">
      <c r="A23" s="53" t="s">
        <v>129</v>
      </c>
      <c r="B23" s="100">
        <f>C23+D23</f>
        <v>403</v>
      </c>
      <c r="C23" s="101">
        <f t="shared" si="21"/>
        <v>28</v>
      </c>
      <c r="D23" s="102">
        <f t="shared" si="21"/>
        <v>375</v>
      </c>
      <c r="E23" s="100">
        <f>SUM(F23:G23)</f>
        <v>237</v>
      </c>
      <c r="F23" s="101">
        <f t="shared" si="17"/>
        <v>15</v>
      </c>
      <c r="G23" s="101">
        <f t="shared" si="17"/>
        <v>222</v>
      </c>
      <c r="H23" s="101">
        <v>6</v>
      </c>
      <c r="I23" s="101">
        <v>80</v>
      </c>
      <c r="J23" s="101">
        <v>5</v>
      </c>
      <c r="K23" s="101">
        <v>66</v>
      </c>
      <c r="L23" s="101">
        <v>4</v>
      </c>
      <c r="M23" s="101">
        <v>76</v>
      </c>
      <c r="N23" s="141">
        <f>SUM(O23:P23)</f>
        <v>0</v>
      </c>
      <c r="O23" s="103">
        <f t="shared" si="19"/>
        <v>0</v>
      </c>
      <c r="P23" s="103">
        <f t="shared" si="19"/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4">
        <v>0</v>
      </c>
      <c r="X23" s="104">
        <v>0</v>
      </c>
      <c r="Y23" s="142">
        <v>13</v>
      </c>
      <c r="Z23" s="106">
        <v>153</v>
      </c>
      <c r="AA23" s="48" t="s">
        <v>183</v>
      </c>
    </row>
    <row r="24" spans="1:27" ht="14.25" customHeight="1">
      <c r="A24" s="53" t="s">
        <v>184</v>
      </c>
      <c r="B24" s="100">
        <f>C24+D24</f>
        <v>734</v>
      </c>
      <c r="C24" s="101">
        <f t="shared" si="21"/>
        <v>516</v>
      </c>
      <c r="D24" s="102">
        <f t="shared" si="21"/>
        <v>218</v>
      </c>
      <c r="E24" s="100">
        <f>SUM(F24:G24)</f>
        <v>734</v>
      </c>
      <c r="F24" s="101">
        <f t="shared" si="17"/>
        <v>516</v>
      </c>
      <c r="G24" s="101">
        <f t="shared" si="17"/>
        <v>218</v>
      </c>
      <c r="H24" s="101">
        <v>170</v>
      </c>
      <c r="I24" s="101">
        <v>76</v>
      </c>
      <c r="J24" s="101">
        <v>174</v>
      </c>
      <c r="K24" s="101">
        <v>69</v>
      </c>
      <c r="L24" s="101">
        <v>172</v>
      </c>
      <c r="M24" s="101">
        <v>73</v>
      </c>
      <c r="N24" s="141">
        <f>SUM(O24:P24)</f>
        <v>0</v>
      </c>
      <c r="O24" s="103">
        <f t="shared" si="19"/>
        <v>0</v>
      </c>
      <c r="P24" s="103">
        <f t="shared" si="19"/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4">
        <v>0</v>
      </c>
      <c r="X24" s="104">
        <v>0</v>
      </c>
      <c r="Y24" s="142">
        <v>0</v>
      </c>
      <c r="Z24" s="106">
        <v>0</v>
      </c>
      <c r="AA24" s="48" t="s">
        <v>185</v>
      </c>
    </row>
    <row r="25" spans="1:27" ht="14.25" customHeight="1">
      <c r="A25" s="50"/>
      <c r="B25" s="100"/>
      <c r="C25" s="101"/>
      <c r="D25" s="102"/>
      <c r="E25" s="100"/>
      <c r="F25" s="101"/>
      <c r="G25" s="101"/>
      <c r="H25" s="101"/>
      <c r="I25" s="101"/>
      <c r="J25" s="101"/>
      <c r="K25" s="101"/>
      <c r="L25" s="101"/>
      <c r="M25" s="101"/>
      <c r="N25" s="100"/>
      <c r="O25" s="101"/>
      <c r="P25" s="101"/>
      <c r="Q25" s="103"/>
      <c r="R25" s="103"/>
      <c r="S25" s="103"/>
      <c r="T25" s="103"/>
      <c r="U25" s="103"/>
      <c r="V25" s="103"/>
      <c r="W25" s="103"/>
      <c r="X25" s="103"/>
      <c r="Y25" s="141"/>
      <c r="Z25" s="105"/>
      <c r="AA25" s="55"/>
    </row>
    <row r="26" spans="1:27" ht="14.25" customHeight="1">
      <c r="A26" s="52" t="s">
        <v>186</v>
      </c>
      <c r="B26" s="100">
        <f>SUM(B27:B28)</f>
        <v>339</v>
      </c>
      <c r="C26" s="101">
        <f>SUM(C27:C28)</f>
        <v>154</v>
      </c>
      <c r="D26" s="102">
        <f>SUM(D27:D28)</f>
        <v>185</v>
      </c>
      <c r="E26" s="100">
        <f>SUM(F26:G26)</f>
        <v>339</v>
      </c>
      <c r="F26" s="101">
        <f aca="true" t="shared" si="22" ref="F26:G28">SUM(H26,J26,L26)</f>
        <v>154</v>
      </c>
      <c r="G26" s="101">
        <f t="shared" si="22"/>
        <v>185</v>
      </c>
      <c r="H26" s="101">
        <f aca="true" t="shared" si="23" ref="H26:M26">SUM(H27:H28)</f>
        <v>56</v>
      </c>
      <c r="I26" s="101">
        <f t="shared" si="23"/>
        <v>64</v>
      </c>
      <c r="J26" s="101">
        <f t="shared" si="23"/>
        <v>52</v>
      </c>
      <c r="K26" s="101">
        <f t="shared" si="23"/>
        <v>58</v>
      </c>
      <c r="L26" s="101">
        <f t="shared" si="23"/>
        <v>46</v>
      </c>
      <c r="M26" s="101">
        <f t="shared" si="23"/>
        <v>63</v>
      </c>
      <c r="N26" s="141">
        <f>SUM(O26:P26)</f>
        <v>0</v>
      </c>
      <c r="O26" s="103">
        <f aca="true" t="shared" si="24" ref="O26:P28">SUM(Q26,S26,U26)</f>
        <v>0</v>
      </c>
      <c r="P26" s="103">
        <f t="shared" si="24"/>
        <v>0</v>
      </c>
      <c r="Q26" s="103">
        <f aca="true" t="shared" si="25" ref="Q26:V26">SUM(Q27:Q28)</f>
        <v>0</v>
      </c>
      <c r="R26" s="103">
        <f t="shared" si="25"/>
        <v>0</v>
      </c>
      <c r="S26" s="103">
        <f t="shared" si="25"/>
        <v>0</v>
      </c>
      <c r="T26" s="103">
        <f t="shared" si="25"/>
        <v>0</v>
      </c>
      <c r="U26" s="103">
        <f t="shared" si="25"/>
        <v>0</v>
      </c>
      <c r="V26" s="103">
        <f t="shared" si="25"/>
        <v>0</v>
      </c>
      <c r="W26" s="104">
        <v>0</v>
      </c>
      <c r="X26" s="104">
        <v>0</v>
      </c>
      <c r="Y26" s="142">
        <f>SUM(Y27:Y28)</f>
        <v>0</v>
      </c>
      <c r="Z26" s="106">
        <f>SUM(Z27:Z28)</f>
        <v>0</v>
      </c>
      <c r="AA26" s="49" t="s">
        <v>187</v>
      </c>
    </row>
    <row r="27" spans="1:27" ht="14.25" customHeight="1">
      <c r="A27" s="53" t="s">
        <v>130</v>
      </c>
      <c r="B27" s="141">
        <f>C27+D27</f>
        <v>0</v>
      </c>
      <c r="C27" s="103">
        <f>SUM(F27,O27,Y27)</f>
        <v>0</v>
      </c>
      <c r="D27" s="105">
        <f>SUM(G27,P27,Z27)</f>
        <v>0</v>
      </c>
      <c r="E27" s="141">
        <f>SUM(F27:G27)</f>
        <v>0</v>
      </c>
      <c r="F27" s="103">
        <f t="shared" si="22"/>
        <v>0</v>
      </c>
      <c r="G27" s="103">
        <f t="shared" si="22"/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41">
        <f>SUM(O27:P27)</f>
        <v>0</v>
      </c>
      <c r="O27" s="103">
        <f t="shared" si="24"/>
        <v>0</v>
      </c>
      <c r="P27" s="103">
        <f t="shared" si="24"/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42">
        <v>0</v>
      </c>
      <c r="Z27" s="106">
        <v>0</v>
      </c>
      <c r="AA27" s="48" t="s">
        <v>188</v>
      </c>
    </row>
    <row r="28" spans="1:27" ht="14.25" customHeight="1">
      <c r="A28" s="53" t="s">
        <v>131</v>
      </c>
      <c r="B28" s="100">
        <f>C28+D28</f>
        <v>339</v>
      </c>
      <c r="C28" s="101">
        <f>SUM(F28,O28,Y28)</f>
        <v>154</v>
      </c>
      <c r="D28" s="102">
        <f>SUM(G28,P28,Z28)</f>
        <v>185</v>
      </c>
      <c r="E28" s="100">
        <f>SUM(F28:G28)</f>
        <v>339</v>
      </c>
      <c r="F28" s="101">
        <f t="shared" si="22"/>
        <v>154</v>
      </c>
      <c r="G28" s="101">
        <f t="shared" si="22"/>
        <v>185</v>
      </c>
      <c r="H28" s="101">
        <v>56</v>
      </c>
      <c r="I28" s="101">
        <v>64</v>
      </c>
      <c r="J28" s="101">
        <v>52</v>
      </c>
      <c r="K28" s="101">
        <v>58</v>
      </c>
      <c r="L28" s="101">
        <v>46</v>
      </c>
      <c r="M28" s="101">
        <v>63</v>
      </c>
      <c r="N28" s="141">
        <f>SUM(O28:P28)</f>
        <v>0</v>
      </c>
      <c r="O28" s="103">
        <f t="shared" si="24"/>
        <v>0</v>
      </c>
      <c r="P28" s="103">
        <f t="shared" si="24"/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4">
        <v>0</v>
      </c>
      <c r="X28" s="104">
        <v>0</v>
      </c>
      <c r="Y28" s="142">
        <v>0</v>
      </c>
      <c r="Z28" s="106">
        <v>0</v>
      </c>
      <c r="AA28" s="48" t="s">
        <v>189</v>
      </c>
    </row>
    <row r="29" spans="1:27" ht="14.25" customHeight="1">
      <c r="A29" s="50"/>
      <c r="B29" s="100"/>
      <c r="C29" s="101"/>
      <c r="D29" s="102"/>
      <c r="E29" s="100"/>
      <c r="F29" s="101"/>
      <c r="G29" s="101"/>
      <c r="H29" s="101"/>
      <c r="I29" s="101"/>
      <c r="J29" s="101"/>
      <c r="K29" s="101"/>
      <c r="L29" s="101"/>
      <c r="M29" s="101"/>
      <c r="N29" s="100"/>
      <c r="O29" s="101"/>
      <c r="P29" s="101"/>
      <c r="Q29" s="103"/>
      <c r="R29" s="103"/>
      <c r="S29" s="103"/>
      <c r="T29" s="103"/>
      <c r="U29" s="103"/>
      <c r="V29" s="103"/>
      <c r="W29" s="103"/>
      <c r="X29" s="103"/>
      <c r="Y29" s="141"/>
      <c r="Z29" s="105"/>
      <c r="AA29" s="51"/>
    </row>
    <row r="30" spans="1:27" ht="14.25" customHeight="1">
      <c r="A30" s="52" t="s">
        <v>190</v>
      </c>
      <c r="B30" s="100">
        <f>SUM(B31:B35)</f>
        <v>1175</v>
      </c>
      <c r="C30" s="101">
        <f>SUM(C31:C35)</f>
        <v>610</v>
      </c>
      <c r="D30" s="102">
        <f>SUM(D31:D35)</f>
        <v>565</v>
      </c>
      <c r="E30" s="100">
        <f aca="true" t="shared" si="26" ref="E30:E35">SUM(F30:G30)</f>
        <v>1175</v>
      </c>
      <c r="F30" s="101">
        <f aca="true" t="shared" si="27" ref="F30:G35">SUM(H30,J30,L30)</f>
        <v>610</v>
      </c>
      <c r="G30" s="101">
        <f t="shared" si="27"/>
        <v>565</v>
      </c>
      <c r="H30" s="101">
        <f aca="true" t="shared" si="28" ref="H30:M30">SUM(H31:H35)</f>
        <v>197</v>
      </c>
      <c r="I30" s="101">
        <f t="shared" si="28"/>
        <v>190</v>
      </c>
      <c r="J30" s="101">
        <f t="shared" si="28"/>
        <v>214</v>
      </c>
      <c r="K30" s="101">
        <f t="shared" si="28"/>
        <v>201</v>
      </c>
      <c r="L30" s="101">
        <f t="shared" si="28"/>
        <v>199</v>
      </c>
      <c r="M30" s="101">
        <f t="shared" si="28"/>
        <v>174</v>
      </c>
      <c r="N30" s="141">
        <f aca="true" t="shared" si="29" ref="N30:N35">SUM(O30:P30)</f>
        <v>0</v>
      </c>
      <c r="O30" s="103">
        <f aca="true" t="shared" si="30" ref="O30:P35">SUM(Q30,S30,U30)</f>
        <v>0</v>
      </c>
      <c r="P30" s="103">
        <f t="shared" si="30"/>
        <v>0</v>
      </c>
      <c r="Q30" s="103">
        <f aca="true" t="shared" si="31" ref="Q30:V30">SUM(Q31:Q35)</f>
        <v>0</v>
      </c>
      <c r="R30" s="103">
        <f t="shared" si="31"/>
        <v>0</v>
      </c>
      <c r="S30" s="103">
        <f t="shared" si="31"/>
        <v>0</v>
      </c>
      <c r="T30" s="103">
        <f t="shared" si="31"/>
        <v>0</v>
      </c>
      <c r="U30" s="103">
        <f t="shared" si="31"/>
        <v>0</v>
      </c>
      <c r="V30" s="103">
        <f t="shared" si="31"/>
        <v>0</v>
      </c>
      <c r="W30" s="104">
        <v>0</v>
      </c>
      <c r="X30" s="104">
        <v>0</v>
      </c>
      <c r="Y30" s="142">
        <f>SUM(Y31:Y35)</f>
        <v>0</v>
      </c>
      <c r="Z30" s="106">
        <f>SUM(Z31:Z35)</f>
        <v>0</v>
      </c>
      <c r="AA30" s="49" t="s">
        <v>191</v>
      </c>
    </row>
    <row r="31" spans="1:27" ht="14.25" customHeight="1">
      <c r="A31" s="53" t="s">
        <v>132</v>
      </c>
      <c r="B31" s="100">
        <f>C31+D31</f>
        <v>816</v>
      </c>
      <c r="C31" s="101">
        <f aca="true" t="shared" si="32" ref="C31:D35">SUM(F31,O31,Y31)</f>
        <v>494</v>
      </c>
      <c r="D31" s="102">
        <f t="shared" si="32"/>
        <v>322</v>
      </c>
      <c r="E31" s="100">
        <f t="shared" si="26"/>
        <v>816</v>
      </c>
      <c r="F31" s="101">
        <f t="shared" si="27"/>
        <v>494</v>
      </c>
      <c r="G31" s="101">
        <f t="shared" si="27"/>
        <v>322</v>
      </c>
      <c r="H31" s="101">
        <v>159</v>
      </c>
      <c r="I31" s="101">
        <v>106</v>
      </c>
      <c r="J31" s="101">
        <v>176</v>
      </c>
      <c r="K31" s="101">
        <v>118</v>
      </c>
      <c r="L31" s="101">
        <v>159</v>
      </c>
      <c r="M31" s="101">
        <v>98</v>
      </c>
      <c r="N31" s="141">
        <f t="shared" si="29"/>
        <v>0</v>
      </c>
      <c r="O31" s="103">
        <f t="shared" si="30"/>
        <v>0</v>
      </c>
      <c r="P31" s="103">
        <f t="shared" si="30"/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4">
        <v>0</v>
      </c>
      <c r="X31" s="104">
        <v>0</v>
      </c>
      <c r="Y31" s="142">
        <v>0</v>
      </c>
      <c r="Z31" s="106">
        <v>0</v>
      </c>
      <c r="AA31" s="48" t="s">
        <v>192</v>
      </c>
    </row>
    <row r="32" spans="1:27" ht="14.25" customHeight="1">
      <c r="A32" s="53" t="s">
        <v>193</v>
      </c>
      <c r="B32" s="141">
        <f>C32+D32</f>
        <v>0</v>
      </c>
      <c r="C32" s="103">
        <f t="shared" si="32"/>
        <v>0</v>
      </c>
      <c r="D32" s="105">
        <f t="shared" si="32"/>
        <v>0</v>
      </c>
      <c r="E32" s="141">
        <f t="shared" si="26"/>
        <v>0</v>
      </c>
      <c r="F32" s="103">
        <f t="shared" si="27"/>
        <v>0</v>
      </c>
      <c r="G32" s="103">
        <f t="shared" si="27"/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41">
        <f t="shared" si="29"/>
        <v>0</v>
      </c>
      <c r="O32" s="103">
        <f t="shared" si="30"/>
        <v>0</v>
      </c>
      <c r="P32" s="103">
        <f t="shared" si="30"/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42">
        <v>0</v>
      </c>
      <c r="Z32" s="106">
        <v>0</v>
      </c>
      <c r="AA32" s="48" t="s">
        <v>194</v>
      </c>
    </row>
    <row r="33" spans="1:27" ht="14.25" customHeight="1">
      <c r="A33" s="53" t="s">
        <v>133</v>
      </c>
      <c r="B33" s="100">
        <f>C33+D33</f>
        <v>359</v>
      </c>
      <c r="C33" s="101">
        <f t="shared" si="32"/>
        <v>116</v>
      </c>
      <c r="D33" s="102">
        <f t="shared" si="32"/>
        <v>243</v>
      </c>
      <c r="E33" s="100">
        <f t="shared" si="26"/>
        <v>359</v>
      </c>
      <c r="F33" s="101">
        <f t="shared" si="27"/>
        <v>116</v>
      </c>
      <c r="G33" s="101">
        <f t="shared" si="27"/>
        <v>243</v>
      </c>
      <c r="H33" s="101">
        <v>38</v>
      </c>
      <c r="I33" s="101">
        <v>84</v>
      </c>
      <c r="J33" s="101">
        <v>38</v>
      </c>
      <c r="K33" s="101">
        <v>83</v>
      </c>
      <c r="L33" s="101">
        <v>40</v>
      </c>
      <c r="M33" s="101">
        <v>76</v>
      </c>
      <c r="N33" s="141">
        <f t="shared" si="29"/>
        <v>0</v>
      </c>
      <c r="O33" s="103">
        <f t="shared" si="30"/>
        <v>0</v>
      </c>
      <c r="P33" s="103">
        <f t="shared" si="30"/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4">
        <v>0</v>
      </c>
      <c r="X33" s="104">
        <v>0</v>
      </c>
      <c r="Y33" s="142">
        <v>0</v>
      </c>
      <c r="Z33" s="106">
        <v>0</v>
      </c>
      <c r="AA33" s="48" t="s">
        <v>195</v>
      </c>
    </row>
    <row r="34" spans="1:27" ht="14.25" customHeight="1">
      <c r="A34" s="53" t="s">
        <v>134</v>
      </c>
      <c r="B34" s="141">
        <f>C34+D34</f>
        <v>0</v>
      </c>
      <c r="C34" s="103">
        <f t="shared" si="32"/>
        <v>0</v>
      </c>
      <c r="D34" s="105">
        <f t="shared" si="32"/>
        <v>0</v>
      </c>
      <c r="E34" s="141">
        <f t="shared" si="26"/>
        <v>0</v>
      </c>
      <c r="F34" s="103">
        <f t="shared" si="27"/>
        <v>0</v>
      </c>
      <c r="G34" s="103">
        <f t="shared" si="27"/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41">
        <f t="shared" si="29"/>
        <v>0</v>
      </c>
      <c r="O34" s="103">
        <f t="shared" si="30"/>
        <v>0</v>
      </c>
      <c r="P34" s="103">
        <f t="shared" si="30"/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42">
        <v>0</v>
      </c>
      <c r="Z34" s="106">
        <v>0</v>
      </c>
      <c r="AA34" s="48" t="s">
        <v>196</v>
      </c>
    </row>
    <row r="35" spans="1:27" ht="14.25" customHeight="1">
      <c r="A35" s="53" t="s">
        <v>135</v>
      </c>
      <c r="B35" s="141">
        <f>C35+D35</f>
        <v>0</v>
      </c>
      <c r="C35" s="103">
        <f t="shared" si="32"/>
        <v>0</v>
      </c>
      <c r="D35" s="105">
        <f t="shared" si="32"/>
        <v>0</v>
      </c>
      <c r="E35" s="141">
        <f t="shared" si="26"/>
        <v>0</v>
      </c>
      <c r="F35" s="103">
        <f t="shared" si="27"/>
        <v>0</v>
      </c>
      <c r="G35" s="103">
        <f t="shared" si="27"/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41">
        <f t="shared" si="29"/>
        <v>0</v>
      </c>
      <c r="O35" s="103">
        <f t="shared" si="30"/>
        <v>0</v>
      </c>
      <c r="P35" s="103">
        <f t="shared" si="30"/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42">
        <v>0</v>
      </c>
      <c r="Z35" s="106">
        <v>0</v>
      </c>
      <c r="AA35" s="48" t="s">
        <v>197</v>
      </c>
    </row>
    <row r="36" spans="1:27" ht="14.25" customHeight="1">
      <c r="A36" s="50"/>
      <c r="B36" s="100"/>
      <c r="C36" s="101"/>
      <c r="D36" s="102"/>
      <c r="E36" s="100"/>
      <c r="F36" s="101"/>
      <c r="G36" s="101"/>
      <c r="H36" s="101"/>
      <c r="I36" s="101"/>
      <c r="J36" s="101"/>
      <c r="K36" s="101"/>
      <c r="L36" s="101"/>
      <c r="M36" s="101"/>
      <c r="N36" s="100"/>
      <c r="O36" s="101"/>
      <c r="P36" s="101"/>
      <c r="Q36" s="103"/>
      <c r="R36" s="103"/>
      <c r="S36" s="103"/>
      <c r="T36" s="103"/>
      <c r="U36" s="103"/>
      <c r="V36" s="103"/>
      <c r="W36" s="103"/>
      <c r="X36" s="103"/>
      <c r="Y36" s="141"/>
      <c r="Z36" s="105"/>
      <c r="AA36" s="51"/>
    </row>
    <row r="37" spans="1:27" ht="14.25" customHeight="1">
      <c r="A37" s="52" t="s">
        <v>198</v>
      </c>
      <c r="B37" s="100">
        <f>SUM(B38:B40)</f>
        <v>356</v>
      </c>
      <c r="C37" s="101">
        <f>SUM(C38:C40)</f>
        <v>191</v>
      </c>
      <c r="D37" s="102">
        <f>SUM(D38:D40)</f>
        <v>165</v>
      </c>
      <c r="E37" s="100">
        <f>SUM(F37:G37)</f>
        <v>356</v>
      </c>
      <c r="F37" s="101">
        <f aca="true" t="shared" si="33" ref="F37:G40">SUM(H37,J37,L37)</f>
        <v>191</v>
      </c>
      <c r="G37" s="101">
        <f t="shared" si="33"/>
        <v>165</v>
      </c>
      <c r="H37" s="101">
        <f aca="true" t="shared" si="34" ref="H37:M37">SUM(H38:H40)</f>
        <v>70</v>
      </c>
      <c r="I37" s="101">
        <f t="shared" si="34"/>
        <v>52</v>
      </c>
      <c r="J37" s="101">
        <f t="shared" si="34"/>
        <v>57</v>
      </c>
      <c r="K37" s="101">
        <f t="shared" si="34"/>
        <v>62</v>
      </c>
      <c r="L37" s="101">
        <f t="shared" si="34"/>
        <v>64</v>
      </c>
      <c r="M37" s="101">
        <f t="shared" si="34"/>
        <v>51</v>
      </c>
      <c r="N37" s="141">
        <f>SUM(O37:P37)</f>
        <v>0</v>
      </c>
      <c r="O37" s="103">
        <f aca="true" t="shared" si="35" ref="O37:P40">SUM(Q37,S37,U37)</f>
        <v>0</v>
      </c>
      <c r="P37" s="103">
        <f t="shared" si="35"/>
        <v>0</v>
      </c>
      <c r="Q37" s="103">
        <f aca="true" t="shared" si="36" ref="Q37:V37">SUM(Q38:Q40)</f>
        <v>0</v>
      </c>
      <c r="R37" s="103">
        <f t="shared" si="36"/>
        <v>0</v>
      </c>
      <c r="S37" s="103">
        <f t="shared" si="36"/>
        <v>0</v>
      </c>
      <c r="T37" s="103">
        <f t="shared" si="36"/>
        <v>0</v>
      </c>
      <c r="U37" s="103">
        <f t="shared" si="36"/>
        <v>0</v>
      </c>
      <c r="V37" s="103">
        <f t="shared" si="36"/>
        <v>0</v>
      </c>
      <c r="W37" s="104">
        <v>0</v>
      </c>
      <c r="X37" s="104">
        <v>0</v>
      </c>
      <c r="Y37" s="142">
        <f>SUM(Y38:Y40)</f>
        <v>0</v>
      </c>
      <c r="Z37" s="106">
        <f>SUM(Z38:Z40)</f>
        <v>0</v>
      </c>
      <c r="AA37" s="49" t="s">
        <v>199</v>
      </c>
    </row>
    <row r="38" spans="1:27" ht="14.25" customHeight="1">
      <c r="A38" s="53" t="s">
        <v>136</v>
      </c>
      <c r="B38" s="100">
        <f>C38+D38</f>
        <v>356</v>
      </c>
      <c r="C38" s="101">
        <f aca="true" t="shared" si="37" ref="C38:D40">SUM(F38,O38,Y38)</f>
        <v>191</v>
      </c>
      <c r="D38" s="102">
        <f t="shared" si="37"/>
        <v>165</v>
      </c>
      <c r="E38" s="100">
        <f>SUM(F38:G38)</f>
        <v>356</v>
      </c>
      <c r="F38" s="101">
        <f t="shared" si="33"/>
        <v>191</v>
      </c>
      <c r="G38" s="101">
        <f t="shared" si="33"/>
        <v>165</v>
      </c>
      <c r="H38" s="101">
        <v>70</v>
      </c>
      <c r="I38" s="101">
        <v>52</v>
      </c>
      <c r="J38" s="101">
        <v>57</v>
      </c>
      <c r="K38" s="101">
        <v>62</v>
      </c>
      <c r="L38" s="101">
        <v>64</v>
      </c>
      <c r="M38" s="101">
        <v>51</v>
      </c>
      <c r="N38" s="141">
        <f>SUM(O38:P38)</f>
        <v>0</v>
      </c>
      <c r="O38" s="103">
        <f t="shared" si="35"/>
        <v>0</v>
      </c>
      <c r="P38" s="103">
        <f t="shared" si="35"/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4">
        <v>0</v>
      </c>
      <c r="X38" s="104">
        <v>0</v>
      </c>
      <c r="Y38" s="142">
        <v>0</v>
      </c>
      <c r="Z38" s="106">
        <v>0</v>
      </c>
      <c r="AA38" s="48" t="s">
        <v>200</v>
      </c>
    </row>
    <row r="39" spans="1:27" ht="14.25" customHeight="1">
      <c r="A39" s="53" t="s">
        <v>137</v>
      </c>
      <c r="B39" s="141">
        <f>C39+D39</f>
        <v>0</v>
      </c>
      <c r="C39" s="103">
        <f t="shared" si="37"/>
        <v>0</v>
      </c>
      <c r="D39" s="105">
        <f t="shared" si="37"/>
        <v>0</v>
      </c>
      <c r="E39" s="141">
        <f>SUM(F39:G39)</f>
        <v>0</v>
      </c>
      <c r="F39" s="103">
        <f t="shared" si="33"/>
        <v>0</v>
      </c>
      <c r="G39" s="103">
        <f t="shared" si="33"/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41">
        <f>SUM(O39:P39)</f>
        <v>0</v>
      </c>
      <c r="O39" s="103">
        <f t="shared" si="35"/>
        <v>0</v>
      </c>
      <c r="P39" s="103">
        <f t="shared" si="35"/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42">
        <v>0</v>
      </c>
      <c r="Z39" s="106">
        <v>0</v>
      </c>
      <c r="AA39" s="48" t="s">
        <v>201</v>
      </c>
    </row>
    <row r="40" spans="1:27" ht="14.25" customHeight="1">
      <c r="A40" s="53" t="s">
        <v>138</v>
      </c>
      <c r="B40" s="141">
        <f>C40+D40</f>
        <v>0</v>
      </c>
      <c r="C40" s="103">
        <f t="shared" si="37"/>
        <v>0</v>
      </c>
      <c r="D40" s="105">
        <f t="shared" si="37"/>
        <v>0</v>
      </c>
      <c r="E40" s="141">
        <f>SUM(F40:G40)</f>
        <v>0</v>
      </c>
      <c r="F40" s="103">
        <f t="shared" si="33"/>
        <v>0</v>
      </c>
      <c r="G40" s="103">
        <f t="shared" si="33"/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41">
        <f>SUM(O40:P40)</f>
        <v>0</v>
      </c>
      <c r="O40" s="103">
        <f t="shared" si="35"/>
        <v>0</v>
      </c>
      <c r="P40" s="103">
        <f t="shared" si="35"/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42">
        <v>0</v>
      </c>
      <c r="Z40" s="106">
        <v>0</v>
      </c>
      <c r="AA40" s="48" t="s">
        <v>202</v>
      </c>
    </row>
    <row r="41" spans="1:27" ht="14.25" customHeight="1">
      <c r="A41" s="50"/>
      <c r="B41" s="100"/>
      <c r="C41" s="101"/>
      <c r="D41" s="102"/>
      <c r="E41" s="100"/>
      <c r="F41" s="101"/>
      <c r="G41" s="101"/>
      <c r="H41" s="101"/>
      <c r="I41" s="101"/>
      <c r="J41" s="101"/>
      <c r="K41" s="101"/>
      <c r="L41" s="101"/>
      <c r="M41" s="101"/>
      <c r="N41" s="100"/>
      <c r="O41" s="101"/>
      <c r="P41" s="101"/>
      <c r="Q41" s="103"/>
      <c r="R41" s="103"/>
      <c r="S41" s="103"/>
      <c r="T41" s="103"/>
      <c r="U41" s="103"/>
      <c r="V41" s="103"/>
      <c r="W41" s="103"/>
      <c r="X41" s="103"/>
      <c r="Y41" s="141"/>
      <c r="Z41" s="105"/>
      <c r="AA41" s="51"/>
    </row>
    <row r="42" spans="1:27" ht="14.25" customHeight="1">
      <c r="A42" s="52" t="s">
        <v>203</v>
      </c>
      <c r="B42" s="100">
        <f>SUM(B43:B45)</f>
        <v>588</v>
      </c>
      <c r="C42" s="101">
        <f>SUM(C43:C45)</f>
        <v>267</v>
      </c>
      <c r="D42" s="102">
        <f>SUM(D43:D45)</f>
        <v>321</v>
      </c>
      <c r="E42" s="100">
        <f>SUM(F42:G42)</f>
        <v>588</v>
      </c>
      <c r="F42" s="101">
        <f aca="true" t="shared" si="38" ref="F42:G45">SUM(H42,J42,L42)</f>
        <v>267</v>
      </c>
      <c r="G42" s="101">
        <f t="shared" si="38"/>
        <v>321</v>
      </c>
      <c r="H42" s="101">
        <f aca="true" t="shared" si="39" ref="H42:M42">SUM(H43:H45)</f>
        <v>79</v>
      </c>
      <c r="I42" s="101">
        <f t="shared" si="39"/>
        <v>121</v>
      </c>
      <c r="J42" s="101">
        <f t="shared" si="39"/>
        <v>82</v>
      </c>
      <c r="K42" s="101">
        <f t="shared" si="39"/>
        <v>100</v>
      </c>
      <c r="L42" s="101">
        <f t="shared" si="39"/>
        <v>106</v>
      </c>
      <c r="M42" s="101">
        <f t="shared" si="39"/>
        <v>100</v>
      </c>
      <c r="N42" s="141">
        <f>SUM(O42:P42)</f>
        <v>0</v>
      </c>
      <c r="O42" s="103">
        <f aca="true" t="shared" si="40" ref="O42:P45">SUM(Q42,S42,U42)</f>
        <v>0</v>
      </c>
      <c r="P42" s="103">
        <f t="shared" si="40"/>
        <v>0</v>
      </c>
      <c r="Q42" s="103">
        <f aca="true" t="shared" si="41" ref="Q42:V42">SUM(Q43:Q45)</f>
        <v>0</v>
      </c>
      <c r="R42" s="103">
        <f t="shared" si="41"/>
        <v>0</v>
      </c>
      <c r="S42" s="103">
        <f t="shared" si="41"/>
        <v>0</v>
      </c>
      <c r="T42" s="103">
        <f t="shared" si="41"/>
        <v>0</v>
      </c>
      <c r="U42" s="103">
        <f t="shared" si="41"/>
        <v>0</v>
      </c>
      <c r="V42" s="103">
        <f t="shared" si="41"/>
        <v>0</v>
      </c>
      <c r="W42" s="104">
        <v>0</v>
      </c>
      <c r="X42" s="104">
        <v>0</v>
      </c>
      <c r="Y42" s="142">
        <f>SUM(Y43:Y45)</f>
        <v>0</v>
      </c>
      <c r="Z42" s="106">
        <f>SUM(Z43:Z45)</f>
        <v>0</v>
      </c>
      <c r="AA42" s="49" t="s">
        <v>204</v>
      </c>
    </row>
    <row r="43" spans="1:27" ht="14.25" customHeight="1">
      <c r="A43" s="53" t="s">
        <v>139</v>
      </c>
      <c r="B43" s="141">
        <f>C43+D43</f>
        <v>0</v>
      </c>
      <c r="C43" s="103">
        <f aca="true" t="shared" si="42" ref="C43:D45">SUM(F43,O43,Y43)</f>
        <v>0</v>
      </c>
      <c r="D43" s="105">
        <f t="shared" si="42"/>
        <v>0</v>
      </c>
      <c r="E43" s="141">
        <f>SUM(F43:G43)</f>
        <v>0</v>
      </c>
      <c r="F43" s="103">
        <f t="shared" si="38"/>
        <v>0</v>
      </c>
      <c r="G43" s="103">
        <f t="shared" si="38"/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41">
        <f>SUM(O43:P43)</f>
        <v>0</v>
      </c>
      <c r="O43" s="103">
        <f t="shared" si="40"/>
        <v>0</v>
      </c>
      <c r="P43" s="103">
        <f t="shared" si="40"/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42">
        <v>0</v>
      </c>
      <c r="Z43" s="106">
        <v>0</v>
      </c>
      <c r="AA43" s="48" t="s">
        <v>205</v>
      </c>
    </row>
    <row r="44" spans="1:27" ht="14.25" customHeight="1">
      <c r="A44" s="53" t="s">
        <v>140</v>
      </c>
      <c r="B44" s="100">
        <f>C44+D44</f>
        <v>588</v>
      </c>
      <c r="C44" s="101">
        <f t="shared" si="42"/>
        <v>267</v>
      </c>
      <c r="D44" s="102">
        <f t="shared" si="42"/>
        <v>321</v>
      </c>
      <c r="E44" s="100">
        <f>SUM(F44:G44)</f>
        <v>588</v>
      </c>
      <c r="F44" s="101">
        <f t="shared" si="38"/>
        <v>267</v>
      </c>
      <c r="G44" s="101">
        <f t="shared" si="38"/>
        <v>321</v>
      </c>
      <c r="H44" s="101">
        <v>79</v>
      </c>
      <c r="I44" s="101">
        <v>121</v>
      </c>
      <c r="J44" s="101">
        <v>82</v>
      </c>
      <c r="K44" s="101">
        <v>100</v>
      </c>
      <c r="L44" s="101">
        <v>106</v>
      </c>
      <c r="M44" s="101">
        <v>100</v>
      </c>
      <c r="N44" s="141">
        <f>SUM(O44:P44)</f>
        <v>0</v>
      </c>
      <c r="O44" s="103">
        <f t="shared" si="40"/>
        <v>0</v>
      </c>
      <c r="P44" s="103">
        <f t="shared" si="40"/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4">
        <v>0</v>
      </c>
      <c r="X44" s="104">
        <v>0</v>
      </c>
      <c r="Y44" s="142">
        <v>0</v>
      </c>
      <c r="Z44" s="106">
        <v>0</v>
      </c>
      <c r="AA44" s="48" t="s">
        <v>206</v>
      </c>
    </row>
    <row r="45" spans="1:27" ht="14.25" customHeight="1">
      <c r="A45" s="53" t="s">
        <v>207</v>
      </c>
      <c r="B45" s="141">
        <f>C45+D45</f>
        <v>0</v>
      </c>
      <c r="C45" s="103">
        <f t="shared" si="42"/>
        <v>0</v>
      </c>
      <c r="D45" s="105">
        <f t="shared" si="42"/>
        <v>0</v>
      </c>
      <c r="E45" s="141">
        <f>SUM(F45:G45)</f>
        <v>0</v>
      </c>
      <c r="F45" s="103">
        <f t="shared" si="38"/>
        <v>0</v>
      </c>
      <c r="G45" s="103">
        <f t="shared" si="38"/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41">
        <f>SUM(O45:P45)</f>
        <v>0</v>
      </c>
      <c r="O45" s="103">
        <f t="shared" si="40"/>
        <v>0</v>
      </c>
      <c r="P45" s="103">
        <f t="shared" si="40"/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42">
        <v>0</v>
      </c>
      <c r="Z45" s="106">
        <v>0</v>
      </c>
      <c r="AA45" s="48" t="s">
        <v>208</v>
      </c>
    </row>
    <row r="46" spans="1:27" ht="14.25" customHeight="1">
      <c r="A46" s="50"/>
      <c r="B46" s="100"/>
      <c r="C46" s="101"/>
      <c r="D46" s="102"/>
      <c r="E46" s="100"/>
      <c r="F46" s="101"/>
      <c r="G46" s="101"/>
      <c r="H46" s="101"/>
      <c r="I46" s="101"/>
      <c r="J46" s="101"/>
      <c r="K46" s="101"/>
      <c r="L46" s="101"/>
      <c r="M46" s="101"/>
      <c r="N46" s="100"/>
      <c r="O46" s="101"/>
      <c r="P46" s="101"/>
      <c r="Q46" s="103"/>
      <c r="R46" s="103"/>
      <c r="S46" s="103"/>
      <c r="T46" s="103"/>
      <c r="U46" s="103"/>
      <c r="V46" s="103"/>
      <c r="W46" s="103"/>
      <c r="X46" s="103"/>
      <c r="Y46" s="141"/>
      <c r="Z46" s="105"/>
      <c r="AA46" s="51"/>
    </row>
    <row r="47" spans="1:27" ht="14.25" customHeight="1">
      <c r="A47" s="52" t="s">
        <v>209</v>
      </c>
      <c r="B47" s="100">
        <f>SUM(B48:B53)</f>
        <v>2056</v>
      </c>
      <c r="C47" s="101">
        <f>SUM(C48:C53)</f>
        <v>1011</v>
      </c>
      <c r="D47" s="102">
        <f>SUM(D48:D53)</f>
        <v>1045</v>
      </c>
      <c r="E47" s="100">
        <f aca="true" t="shared" si="43" ref="E47:E53">SUM(F47:G47)</f>
        <v>2056</v>
      </c>
      <c r="F47" s="101">
        <f aca="true" t="shared" si="44" ref="F47:G53">SUM(H47,J47,L47)</f>
        <v>1011</v>
      </c>
      <c r="G47" s="101">
        <f t="shared" si="44"/>
        <v>1045</v>
      </c>
      <c r="H47" s="101">
        <f aca="true" t="shared" si="45" ref="H47:M47">SUM(H48:H53)</f>
        <v>346</v>
      </c>
      <c r="I47" s="101">
        <f t="shared" si="45"/>
        <v>335</v>
      </c>
      <c r="J47" s="101">
        <f t="shared" si="45"/>
        <v>341</v>
      </c>
      <c r="K47" s="101">
        <f t="shared" si="45"/>
        <v>373</v>
      </c>
      <c r="L47" s="101">
        <f t="shared" si="45"/>
        <v>324</v>
      </c>
      <c r="M47" s="101">
        <f t="shared" si="45"/>
        <v>337</v>
      </c>
      <c r="N47" s="141">
        <f aca="true" t="shared" si="46" ref="N47:N53">SUM(O47:P47)</f>
        <v>0</v>
      </c>
      <c r="O47" s="103">
        <f aca="true" t="shared" si="47" ref="O47:P53">SUM(Q47,S47,U47)</f>
        <v>0</v>
      </c>
      <c r="P47" s="103">
        <f t="shared" si="47"/>
        <v>0</v>
      </c>
      <c r="Q47" s="103">
        <f aca="true" t="shared" si="48" ref="Q47:V47">SUM(Q48:Q53)</f>
        <v>0</v>
      </c>
      <c r="R47" s="103">
        <f t="shared" si="48"/>
        <v>0</v>
      </c>
      <c r="S47" s="103">
        <f t="shared" si="48"/>
        <v>0</v>
      </c>
      <c r="T47" s="103">
        <f t="shared" si="48"/>
        <v>0</v>
      </c>
      <c r="U47" s="103">
        <f t="shared" si="48"/>
        <v>0</v>
      </c>
      <c r="V47" s="103">
        <f t="shared" si="48"/>
        <v>0</v>
      </c>
      <c r="W47" s="104">
        <v>0</v>
      </c>
      <c r="X47" s="104">
        <v>0</v>
      </c>
      <c r="Y47" s="142">
        <f>SUM(Y48:Y53)</f>
        <v>0</v>
      </c>
      <c r="Z47" s="106">
        <f>SUM(Z48:Z53)</f>
        <v>0</v>
      </c>
      <c r="AA47" s="49" t="s">
        <v>210</v>
      </c>
    </row>
    <row r="48" spans="1:27" ht="14.25" customHeight="1">
      <c r="A48" s="53" t="s">
        <v>141</v>
      </c>
      <c r="B48" s="100">
        <f aca="true" t="shared" si="49" ref="B48:B53">C48+D48</f>
        <v>1468</v>
      </c>
      <c r="C48" s="101">
        <f aca="true" t="shared" si="50" ref="C48:D53">SUM(F48,O48,Y48)</f>
        <v>782</v>
      </c>
      <c r="D48" s="102">
        <f t="shared" si="50"/>
        <v>686</v>
      </c>
      <c r="E48" s="100">
        <f t="shared" si="43"/>
        <v>1468</v>
      </c>
      <c r="F48" s="101">
        <f t="shared" si="44"/>
        <v>782</v>
      </c>
      <c r="G48" s="101">
        <f t="shared" si="44"/>
        <v>686</v>
      </c>
      <c r="H48" s="101">
        <v>273</v>
      </c>
      <c r="I48" s="101">
        <v>207</v>
      </c>
      <c r="J48" s="101">
        <v>269</v>
      </c>
      <c r="K48" s="101">
        <v>246</v>
      </c>
      <c r="L48" s="101">
        <v>240</v>
      </c>
      <c r="M48" s="101">
        <v>233</v>
      </c>
      <c r="N48" s="141">
        <f t="shared" si="46"/>
        <v>0</v>
      </c>
      <c r="O48" s="103">
        <f t="shared" si="47"/>
        <v>0</v>
      </c>
      <c r="P48" s="103">
        <f t="shared" si="47"/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4">
        <v>0</v>
      </c>
      <c r="X48" s="104">
        <v>0</v>
      </c>
      <c r="Y48" s="142">
        <v>0</v>
      </c>
      <c r="Z48" s="106">
        <v>0</v>
      </c>
      <c r="AA48" s="48" t="s">
        <v>211</v>
      </c>
    </row>
    <row r="49" spans="1:27" ht="14.25" customHeight="1">
      <c r="A49" s="53" t="s">
        <v>142</v>
      </c>
      <c r="B49" s="141">
        <f t="shared" si="49"/>
        <v>0</v>
      </c>
      <c r="C49" s="103">
        <f t="shared" si="50"/>
        <v>0</v>
      </c>
      <c r="D49" s="105">
        <f t="shared" si="50"/>
        <v>0</v>
      </c>
      <c r="E49" s="141">
        <f t="shared" si="43"/>
        <v>0</v>
      </c>
      <c r="F49" s="103">
        <f t="shared" si="44"/>
        <v>0</v>
      </c>
      <c r="G49" s="103">
        <f t="shared" si="44"/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41">
        <f t="shared" si="46"/>
        <v>0</v>
      </c>
      <c r="O49" s="103">
        <f t="shared" si="47"/>
        <v>0</v>
      </c>
      <c r="P49" s="103">
        <f t="shared" si="47"/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42">
        <v>0</v>
      </c>
      <c r="Z49" s="106">
        <v>0</v>
      </c>
      <c r="AA49" s="48" t="s">
        <v>212</v>
      </c>
    </row>
    <row r="50" spans="1:27" ht="14.25" customHeight="1">
      <c r="A50" s="53" t="s">
        <v>213</v>
      </c>
      <c r="B50" s="141">
        <f t="shared" si="49"/>
        <v>0</v>
      </c>
      <c r="C50" s="103">
        <f t="shared" si="50"/>
        <v>0</v>
      </c>
      <c r="D50" s="105">
        <f t="shared" si="50"/>
        <v>0</v>
      </c>
      <c r="E50" s="141">
        <f t="shared" si="43"/>
        <v>0</v>
      </c>
      <c r="F50" s="103">
        <f t="shared" si="44"/>
        <v>0</v>
      </c>
      <c r="G50" s="103">
        <f t="shared" si="44"/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41">
        <f t="shared" si="46"/>
        <v>0</v>
      </c>
      <c r="O50" s="103">
        <f t="shared" si="47"/>
        <v>0</v>
      </c>
      <c r="P50" s="103">
        <f t="shared" si="47"/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42">
        <v>0</v>
      </c>
      <c r="Z50" s="106">
        <v>0</v>
      </c>
      <c r="AA50" s="48" t="s">
        <v>214</v>
      </c>
    </row>
    <row r="51" spans="1:27" ht="14.25" customHeight="1">
      <c r="A51" s="53" t="s">
        <v>143</v>
      </c>
      <c r="B51" s="141">
        <f t="shared" si="49"/>
        <v>0</v>
      </c>
      <c r="C51" s="103">
        <f t="shared" si="50"/>
        <v>0</v>
      </c>
      <c r="D51" s="105">
        <f t="shared" si="50"/>
        <v>0</v>
      </c>
      <c r="E51" s="141">
        <f t="shared" si="43"/>
        <v>0</v>
      </c>
      <c r="F51" s="103">
        <f t="shared" si="44"/>
        <v>0</v>
      </c>
      <c r="G51" s="103">
        <f t="shared" si="44"/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41">
        <f t="shared" si="46"/>
        <v>0</v>
      </c>
      <c r="O51" s="103">
        <f t="shared" si="47"/>
        <v>0</v>
      </c>
      <c r="P51" s="103">
        <f t="shared" si="47"/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42">
        <v>0</v>
      </c>
      <c r="Z51" s="106">
        <v>0</v>
      </c>
      <c r="AA51" s="48" t="s">
        <v>215</v>
      </c>
    </row>
    <row r="52" spans="1:27" ht="14.25" customHeight="1">
      <c r="A52" s="53" t="s">
        <v>144</v>
      </c>
      <c r="B52" s="141">
        <f t="shared" si="49"/>
        <v>0</v>
      </c>
      <c r="C52" s="103">
        <f t="shared" si="50"/>
        <v>0</v>
      </c>
      <c r="D52" s="105">
        <f t="shared" si="50"/>
        <v>0</v>
      </c>
      <c r="E52" s="141">
        <f t="shared" si="43"/>
        <v>0</v>
      </c>
      <c r="F52" s="103">
        <f t="shared" si="44"/>
        <v>0</v>
      </c>
      <c r="G52" s="103">
        <f t="shared" si="44"/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41">
        <f t="shared" si="46"/>
        <v>0</v>
      </c>
      <c r="O52" s="103">
        <f t="shared" si="47"/>
        <v>0</v>
      </c>
      <c r="P52" s="103">
        <f t="shared" si="47"/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42">
        <v>0</v>
      </c>
      <c r="Z52" s="106">
        <v>0</v>
      </c>
      <c r="AA52" s="48" t="s">
        <v>216</v>
      </c>
    </row>
    <row r="53" spans="1:27" ht="14.25" customHeight="1">
      <c r="A53" s="53" t="s">
        <v>145</v>
      </c>
      <c r="B53" s="100">
        <f t="shared" si="49"/>
        <v>588</v>
      </c>
      <c r="C53" s="101">
        <f t="shared" si="50"/>
        <v>229</v>
      </c>
      <c r="D53" s="102">
        <f t="shared" si="50"/>
        <v>359</v>
      </c>
      <c r="E53" s="100">
        <f t="shared" si="43"/>
        <v>588</v>
      </c>
      <c r="F53" s="101">
        <f t="shared" si="44"/>
        <v>229</v>
      </c>
      <c r="G53" s="101">
        <f t="shared" si="44"/>
        <v>359</v>
      </c>
      <c r="H53" s="101">
        <v>73</v>
      </c>
      <c r="I53" s="101">
        <v>128</v>
      </c>
      <c r="J53" s="101">
        <v>72</v>
      </c>
      <c r="K53" s="101">
        <v>127</v>
      </c>
      <c r="L53" s="101">
        <v>84</v>
      </c>
      <c r="M53" s="101">
        <v>104</v>
      </c>
      <c r="N53" s="141">
        <f t="shared" si="46"/>
        <v>0</v>
      </c>
      <c r="O53" s="103">
        <f t="shared" si="47"/>
        <v>0</v>
      </c>
      <c r="P53" s="103">
        <f t="shared" si="47"/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4">
        <v>0</v>
      </c>
      <c r="X53" s="104">
        <v>0</v>
      </c>
      <c r="Y53" s="142">
        <v>0</v>
      </c>
      <c r="Z53" s="106">
        <v>0</v>
      </c>
      <c r="AA53" s="48" t="s">
        <v>217</v>
      </c>
    </row>
    <row r="54" spans="1:27" ht="14.25" customHeight="1">
      <c r="A54" s="50"/>
      <c r="B54" s="100"/>
      <c r="C54" s="101"/>
      <c r="D54" s="102"/>
      <c r="E54" s="100"/>
      <c r="F54" s="101"/>
      <c r="G54" s="101"/>
      <c r="H54" s="101"/>
      <c r="I54" s="101"/>
      <c r="J54" s="101"/>
      <c r="K54" s="101"/>
      <c r="L54" s="101"/>
      <c r="M54" s="101"/>
      <c r="N54" s="100"/>
      <c r="O54" s="101"/>
      <c r="P54" s="101"/>
      <c r="Q54" s="103"/>
      <c r="R54" s="103"/>
      <c r="S54" s="103"/>
      <c r="T54" s="103"/>
      <c r="U54" s="103"/>
      <c r="V54" s="103"/>
      <c r="W54" s="103"/>
      <c r="X54" s="103"/>
      <c r="Y54" s="141"/>
      <c r="Z54" s="105"/>
      <c r="AA54" s="51"/>
    </row>
    <row r="55" spans="1:27" ht="14.25" customHeight="1">
      <c r="A55" s="52" t="s">
        <v>218</v>
      </c>
      <c r="B55" s="100">
        <f>SUM(B56:B65)</f>
        <v>338</v>
      </c>
      <c r="C55" s="101">
        <f>SUM(C56:C65)</f>
        <v>110</v>
      </c>
      <c r="D55" s="102">
        <f>SUM(D56:D65)</f>
        <v>228</v>
      </c>
      <c r="E55" s="100">
        <f aca="true" t="shared" si="51" ref="E55:E65">SUM(F55:G55)</f>
        <v>338</v>
      </c>
      <c r="F55" s="101">
        <f aca="true" t="shared" si="52" ref="F55:F65">SUM(H55,J55,L55)</f>
        <v>110</v>
      </c>
      <c r="G55" s="101">
        <f aca="true" t="shared" si="53" ref="G55:G65">SUM(I55,K55,M55)</f>
        <v>228</v>
      </c>
      <c r="H55" s="101">
        <f aca="true" t="shared" si="54" ref="H55:M55">SUM(H56:H65)</f>
        <v>47</v>
      </c>
      <c r="I55" s="101">
        <f t="shared" si="54"/>
        <v>73</v>
      </c>
      <c r="J55" s="101">
        <f t="shared" si="54"/>
        <v>37</v>
      </c>
      <c r="K55" s="101">
        <f t="shared" si="54"/>
        <v>77</v>
      </c>
      <c r="L55" s="101">
        <f t="shared" si="54"/>
        <v>26</v>
      </c>
      <c r="M55" s="101">
        <f t="shared" si="54"/>
        <v>78</v>
      </c>
      <c r="N55" s="141">
        <f aca="true" t="shared" si="55" ref="N55:N65">SUM(O55:P55)</f>
        <v>0</v>
      </c>
      <c r="O55" s="103">
        <f aca="true" t="shared" si="56" ref="O55:O65">SUM(Q55,S55,U55)</f>
        <v>0</v>
      </c>
      <c r="P55" s="103">
        <f aca="true" t="shared" si="57" ref="P55:P65">SUM(R55,T55,V55)</f>
        <v>0</v>
      </c>
      <c r="Q55" s="103">
        <f aca="true" t="shared" si="58" ref="Q55:V55">SUM(Q56:Q65)</f>
        <v>0</v>
      </c>
      <c r="R55" s="103">
        <f t="shared" si="58"/>
        <v>0</v>
      </c>
      <c r="S55" s="103">
        <f t="shared" si="58"/>
        <v>0</v>
      </c>
      <c r="T55" s="103">
        <f t="shared" si="58"/>
        <v>0</v>
      </c>
      <c r="U55" s="103">
        <f t="shared" si="58"/>
        <v>0</v>
      </c>
      <c r="V55" s="103">
        <f t="shared" si="58"/>
        <v>0</v>
      </c>
      <c r="W55" s="104">
        <v>0</v>
      </c>
      <c r="X55" s="104">
        <v>0</v>
      </c>
      <c r="Y55" s="142">
        <f>SUM(Y56:Y65)</f>
        <v>0</v>
      </c>
      <c r="Z55" s="106">
        <f>SUM(Z56:Z65)</f>
        <v>0</v>
      </c>
      <c r="AA55" s="49" t="s">
        <v>219</v>
      </c>
    </row>
    <row r="56" spans="1:27" ht="14.25" customHeight="1">
      <c r="A56" s="53" t="s">
        <v>146</v>
      </c>
      <c r="B56" s="100">
        <f aca="true" t="shared" si="59" ref="B56:B65">C56+D56</f>
        <v>338</v>
      </c>
      <c r="C56" s="101">
        <f aca="true" t="shared" si="60" ref="C56:C65">SUM(F56,O56,Y56)</f>
        <v>110</v>
      </c>
      <c r="D56" s="102">
        <f aca="true" t="shared" si="61" ref="D56:D65">SUM(G56,P56,Z56)</f>
        <v>228</v>
      </c>
      <c r="E56" s="100">
        <f t="shared" si="51"/>
        <v>338</v>
      </c>
      <c r="F56" s="101">
        <f t="shared" si="52"/>
        <v>110</v>
      </c>
      <c r="G56" s="101">
        <f t="shared" si="53"/>
        <v>228</v>
      </c>
      <c r="H56" s="101">
        <v>47</v>
      </c>
      <c r="I56" s="101">
        <v>73</v>
      </c>
      <c r="J56" s="101">
        <v>37</v>
      </c>
      <c r="K56" s="101">
        <v>77</v>
      </c>
      <c r="L56" s="101">
        <v>26</v>
      </c>
      <c r="M56" s="101">
        <v>78</v>
      </c>
      <c r="N56" s="141">
        <f t="shared" si="55"/>
        <v>0</v>
      </c>
      <c r="O56" s="103">
        <f t="shared" si="56"/>
        <v>0</v>
      </c>
      <c r="P56" s="103">
        <f t="shared" si="57"/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4">
        <v>0</v>
      </c>
      <c r="X56" s="104">
        <v>0</v>
      </c>
      <c r="Y56" s="142">
        <v>0</v>
      </c>
      <c r="Z56" s="106">
        <v>0</v>
      </c>
      <c r="AA56" s="48" t="s">
        <v>220</v>
      </c>
    </row>
    <row r="57" spans="1:27" ht="14.25" customHeight="1">
      <c r="A57" s="53" t="s">
        <v>147</v>
      </c>
      <c r="B57" s="141">
        <f t="shared" si="59"/>
        <v>0</v>
      </c>
      <c r="C57" s="103">
        <f t="shared" si="60"/>
        <v>0</v>
      </c>
      <c r="D57" s="105">
        <f t="shared" si="61"/>
        <v>0</v>
      </c>
      <c r="E57" s="141">
        <f t="shared" si="51"/>
        <v>0</v>
      </c>
      <c r="F57" s="103">
        <f t="shared" si="52"/>
        <v>0</v>
      </c>
      <c r="G57" s="103">
        <f t="shared" si="53"/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41">
        <f t="shared" si="55"/>
        <v>0</v>
      </c>
      <c r="O57" s="103">
        <f t="shared" si="56"/>
        <v>0</v>
      </c>
      <c r="P57" s="103">
        <f t="shared" si="57"/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42">
        <v>0</v>
      </c>
      <c r="Z57" s="106">
        <v>0</v>
      </c>
      <c r="AA57" s="48" t="s">
        <v>221</v>
      </c>
    </row>
    <row r="58" spans="1:27" ht="14.25" customHeight="1">
      <c r="A58" s="53" t="s">
        <v>148</v>
      </c>
      <c r="B58" s="141">
        <f t="shared" si="59"/>
        <v>0</v>
      </c>
      <c r="C58" s="103">
        <f t="shared" si="60"/>
        <v>0</v>
      </c>
      <c r="D58" s="105">
        <f t="shared" si="61"/>
        <v>0</v>
      </c>
      <c r="E58" s="141">
        <f t="shared" si="51"/>
        <v>0</v>
      </c>
      <c r="F58" s="103">
        <f t="shared" si="52"/>
        <v>0</v>
      </c>
      <c r="G58" s="103">
        <f t="shared" si="53"/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41">
        <f t="shared" si="55"/>
        <v>0</v>
      </c>
      <c r="O58" s="103">
        <f t="shared" si="56"/>
        <v>0</v>
      </c>
      <c r="P58" s="103">
        <f t="shared" si="57"/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42">
        <v>0</v>
      </c>
      <c r="Z58" s="106">
        <v>0</v>
      </c>
      <c r="AA58" s="48" t="s">
        <v>222</v>
      </c>
    </row>
    <row r="59" spans="1:27" ht="14.25" customHeight="1">
      <c r="A59" s="53" t="s">
        <v>149</v>
      </c>
      <c r="B59" s="141">
        <f t="shared" si="59"/>
        <v>0</v>
      </c>
      <c r="C59" s="103">
        <f t="shared" si="60"/>
        <v>0</v>
      </c>
      <c r="D59" s="105">
        <f t="shared" si="61"/>
        <v>0</v>
      </c>
      <c r="E59" s="141">
        <f t="shared" si="51"/>
        <v>0</v>
      </c>
      <c r="F59" s="103">
        <f t="shared" si="52"/>
        <v>0</v>
      </c>
      <c r="G59" s="103">
        <f t="shared" si="53"/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41">
        <f t="shared" si="55"/>
        <v>0</v>
      </c>
      <c r="O59" s="103">
        <f t="shared" si="56"/>
        <v>0</v>
      </c>
      <c r="P59" s="103">
        <f t="shared" si="57"/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42">
        <v>0</v>
      </c>
      <c r="Z59" s="106">
        <v>0</v>
      </c>
      <c r="AA59" s="48" t="s">
        <v>223</v>
      </c>
    </row>
    <row r="60" spans="1:27" ht="14.25" customHeight="1">
      <c r="A60" s="53" t="s">
        <v>150</v>
      </c>
      <c r="B60" s="141">
        <f t="shared" si="59"/>
        <v>0</v>
      </c>
      <c r="C60" s="103">
        <f t="shared" si="60"/>
        <v>0</v>
      </c>
      <c r="D60" s="105">
        <f t="shared" si="61"/>
        <v>0</v>
      </c>
      <c r="E60" s="141">
        <f t="shared" si="51"/>
        <v>0</v>
      </c>
      <c r="F60" s="103">
        <f t="shared" si="52"/>
        <v>0</v>
      </c>
      <c r="G60" s="103">
        <f t="shared" si="53"/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41">
        <f t="shared" si="55"/>
        <v>0</v>
      </c>
      <c r="O60" s="103">
        <f t="shared" si="56"/>
        <v>0</v>
      </c>
      <c r="P60" s="103">
        <f t="shared" si="57"/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42">
        <v>0</v>
      </c>
      <c r="Z60" s="106">
        <v>0</v>
      </c>
      <c r="AA60" s="48" t="s">
        <v>224</v>
      </c>
    </row>
    <row r="61" spans="1:27" ht="14.25" customHeight="1">
      <c r="A61" s="53" t="s">
        <v>151</v>
      </c>
      <c r="B61" s="141">
        <f t="shared" si="59"/>
        <v>0</v>
      </c>
      <c r="C61" s="103">
        <f t="shared" si="60"/>
        <v>0</v>
      </c>
      <c r="D61" s="105">
        <f t="shared" si="61"/>
        <v>0</v>
      </c>
      <c r="E61" s="141">
        <f t="shared" si="51"/>
        <v>0</v>
      </c>
      <c r="F61" s="103">
        <f t="shared" si="52"/>
        <v>0</v>
      </c>
      <c r="G61" s="103">
        <f t="shared" si="53"/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41">
        <f t="shared" si="55"/>
        <v>0</v>
      </c>
      <c r="O61" s="103">
        <f t="shared" si="56"/>
        <v>0</v>
      </c>
      <c r="P61" s="103">
        <f t="shared" si="57"/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42">
        <v>0</v>
      </c>
      <c r="Z61" s="106">
        <v>0</v>
      </c>
      <c r="AA61" s="48" t="s">
        <v>225</v>
      </c>
    </row>
    <row r="62" spans="1:27" ht="14.25" customHeight="1">
      <c r="A62" s="53" t="s">
        <v>152</v>
      </c>
      <c r="B62" s="141">
        <f t="shared" si="59"/>
        <v>0</v>
      </c>
      <c r="C62" s="103">
        <f t="shared" si="60"/>
        <v>0</v>
      </c>
      <c r="D62" s="105">
        <f t="shared" si="61"/>
        <v>0</v>
      </c>
      <c r="E62" s="141">
        <f t="shared" si="51"/>
        <v>0</v>
      </c>
      <c r="F62" s="103">
        <f t="shared" si="52"/>
        <v>0</v>
      </c>
      <c r="G62" s="103">
        <f t="shared" si="53"/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41">
        <f t="shared" si="55"/>
        <v>0</v>
      </c>
      <c r="O62" s="103">
        <f t="shared" si="56"/>
        <v>0</v>
      </c>
      <c r="P62" s="103">
        <f t="shared" si="57"/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42">
        <v>0</v>
      </c>
      <c r="Z62" s="106">
        <v>0</v>
      </c>
      <c r="AA62" s="48" t="s">
        <v>226</v>
      </c>
    </row>
    <row r="63" spans="1:27" ht="14.25" customHeight="1">
      <c r="A63" s="53" t="s">
        <v>153</v>
      </c>
      <c r="B63" s="141">
        <f t="shared" si="59"/>
        <v>0</v>
      </c>
      <c r="C63" s="103">
        <f t="shared" si="60"/>
        <v>0</v>
      </c>
      <c r="D63" s="105">
        <f t="shared" si="61"/>
        <v>0</v>
      </c>
      <c r="E63" s="141">
        <f t="shared" si="51"/>
        <v>0</v>
      </c>
      <c r="F63" s="103">
        <f t="shared" si="52"/>
        <v>0</v>
      </c>
      <c r="G63" s="103">
        <f t="shared" si="53"/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41">
        <f t="shared" si="55"/>
        <v>0</v>
      </c>
      <c r="O63" s="103">
        <f t="shared" si="56"/>
        <v>0</v>
      </c>
      <c r="P63" s="103">
        <f t="shared" si="57"/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42">
        <v>0</v>
      </c>
      <c r="Z63" s="106">
        <v>0</v>
      </c>
      <c r="AA63" s="48" t="s">
        <v>227</v>
      </c>
    </row>
    <row r="64" spans="1:27" ht="14.25" customHeight="1">
      <c r="A64" s="53" t="s">
        <v>154</v>
      </c>
      <c r="B64" s="141">
        <f t="shared" si="59"/>
        <v>0</v>
      </c>
      <c r="C64" s="103">
        <f t="shared" si="60"/>
        <v>0</v>
      </c>
      <c r="D64" s="105">
        <f t="shared" si="61"/>
        <v>0</v>
      </c>
      <c r="E64" s="141">
        <f t="shared" si="51"/>
        <v>0</v>
      </c>
      <c r="F64" s="103">
        <f t="shared" si="52"/>
        <v>0</v>
      </c>
      <c r="G64" s="103">
        <f t="shared" si="53"/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41">
        <f t="shared" si="55"/>
        <v>0</v>
      </c>
      <c r="O64" s="103">
        <f t="shared" si="56"/>
        <v>0</v>
      </c>
      <c r="P64" s="103">
        <f t="shared" si="57"/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42">
        <v>0</v>
      </c>
      <c r="Z64" s="106">
        <v>0</v>
      </c>
      <c r="AA64" s="48" t="s">
        <v>228</v>
      </c>
    </row>
    <row r="65" spans="1:27" ht="14.25" customHeight="1">
      <c r="A65" s="53" t="s">
        <v>155</v>
      </c>
      <c r="B65" s="141">
        <f t="shared" si="59"/>
        <v>0</v>
      </c>
      <c r="C65" s="103">
        <f t="shared" si="60"/>
        <v>0</v>
      </c>
      <c r="D65" s="105">
        <f t="shared" si="61"/>
        <v>0</v>
      </c>
      <c r="E65" s="141">
        <f t="shared" si="51"/>
        <v>0</v>
      </c>
      <c r="F65" s="103">
        <f t="shared" si="52"/>
        <v>0</v>
      </c>
      <c r="G65" s="103">
        <f t="shared" si="53"/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41">
        <f t="shared" si="55"/>
        <v>0</v>
      </c>
      <c r="O65" s="103">
        <f t="shared" si="56"/>
        <v>0</v>
      </c>
      <c r="P65" s="103">
        <f t="shared" si="57"/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  <c r="W65" s="104">
        <v>0</v>
      </c>
      <c r="X65" s="104">
        <v>0</v>
      </c>
      <c r="Y65" s="142">
        <v>0</v>
      </c>
      <c r="Z65" s="106">
        <v>0</v>
      </c>
      <c r="AA65" s="48" t="s">
        <v>229</v>
      </c>
    </row>
    <row r="66" spans="1:27" ht="14.25" customHeight="1">
      <c r="A66" s="50"/>
      <c r="B66" s="100"/>
      <c r="C66" s="101"/>
      <c r="D66" s="102"/>
      <c r="E66" s="100"/>
      <c r="F66" s="101"/>
      <c r="G66" s="101"/>
      <c r="H66" s="101"/>
      <c r="I66" s="101"/>
      <c r="J66" s="101"/>
      <c r="K66" s="101" t="s">
        <v>8</v>
      </c>
      <c r="L66" s="101"/>
      <c r="M66" s="101"/>
      <c r="N66" s="100"/>
      <c r="O66" s="101"/>
      <c r="P66" s="101"/>
      <c r="Q66" s="103"/>
      <c r="R66" s="103"/>
      <c r="S66" s="103"/>
      <c r="T66" s="103" t="s">
        <v>8</v>
      </c>
      <c r="U66" s="103"/>
      <c r="V66" s="103"/>
      <c r="W66" s="103"/>
      <c r="X66" s="103"/>
      <c r="Y66" s="141"/>
      <c r="Z66" s="105"/>
      <c r="AA66" s="51"/>
    </row>
    <row r="67" spans="1:27" ht="14.25" customHeight="1">
      <c r="A67" s="52" t="s">
        <v>230</v>
      </c>
      <c r="B67" s="100">
        <f>SUM(B68:B70)</f>
        <v>835</v>
      </c>
      <c r="C67" s="101">
        <f>SUM(C68:C70)</f>
        <v>385</v>
      </c>
      <c r="D67" s="102">
        <f>SUM(D68:D70)</f>
        <v>450</v>
      </c>
      <c r="E67" s="100">
        <f>SUM(F67:G67)</f>
        <v>835</v>
      </c>
      <c r="F67" s="101">
        <f aca="true" t="shared" si="62" ref="F67:G70">SUM(H67,J67,L67)</f>
        <v>385</v>
      </c>
      <c r="G67" s="101">
        <f t="shared" si="62"/>
        <v>450</v>
      </c>
      <c r="H67" s="101">
        <f aca="true" t="shared" si="63" ref="H67:M67">SUM(H68:H70)</f>
        <v>128</v>
      </c>
      <c r="I67" s="101">
        <f t="shared" si="63"/>
        <v>151</v>
      </c>
      <c r="J67" s="101">
        <f t="shared" si="63"/>
        <v>125</v>
      </c>
      <c r="K67" s="101">
        <f t="shared" si="63"/>
        <v>153</v>
      </c>
      <c r="L67" s="101">
        <f t="shared" si="63"/>
        <v>132</v>
      </c>
      <c r="M67" s="101">
        <f t="shared" si="63"/>
        <v>146</v>
      </c>
      <c r="N67" s="141">
        <f>SUM(O67:P67)</f>
        <v>0</v>
      </c>
      <c r="O67" s="103">
        <f aca="true" t="shared" si="64" ref="O67:P70">SUM(Q67,S67,U67)</f>
        <v>0</v>
      </c>
      <c r="P67" s="103">
        <f t="shared" si="64"/>
        <v>0</v>
      </c>
      <c r="Q67" s="103">
        <f aca="true" t="shared" si="65" ref="Q67:V67">SUM(Q68:Q70)</f>
        <v>0</v>
      </c>
      <c r="R67" s="103">
        <f t="shared" si="65"/>
        <v>0</v>
      </c>
      <c r="S67" s="103">
        <f t="shared" si="65"/>
        <v>0</v>
      </c>
      <c r="T67" s="103">
        <f t="shared" si="65"/>
        <v>0</v>
      </c>
      <c r="U67" s="103">
        <f t="shared" si="65"/>
        <v>0</v>
      </c>
      <c r="V67" s="103">
        <f t="shared" si="65"/>
        <v>0</v>
      </c>
      <c r="W67" s="104">
        <v>0</v>
      </c>
      <c r="X67" s="104">
        <v>0</v>
      </c>
      <c r="Y67" s="142">
        <f>SUM(Y68:Y70)</f>
        <v>0</v>
      </c>
      <c r="Z67" s="106">
        <f>SUM(Z68:Z70)</f>
        <v>0</v>
      </c>
      <c r="AA67" s="49" t="s">
        <v>231</v>
      </c>
    </row>
    <row r="68" spans="1:27" ht="14.25" customHeight="1">
      <c r="A68" s="53" t="s">
        <v>232</v>
      </c>
      <c r="B68" s="100">
        <f>C68+D68</f>
        <v>835</v>
      </c>
      <c r="C68" s="101">
        <f aca="true" t="shared" si="66" ref="C68:D70">SUM(F68,O68,Y68)</f>
        <v>385</v>
      </c>
      <c r="D68" s="102">
        <f t="shared" si="66"/>
        <v>450</v>
      </c>
      <c r="E68" s="100">
        <f>SUM(F68:G68)</f>
        <v>835</v>
      </c>
      <c r="F68" s="101">
        <f t="shared" si="62"/>
        <v>385</v>
      </c>
      <c r="G68" s="101">
        <f t="shared" si="62"/>
        <v>450</v>
      </c>
      <c r="H68" s="101">
        <v>128</v>
      </c>
      <c r="I68" s="101">
        <v>151</v>
      </c>
      <c r="J68" s="101">
        <v>125</v>
      </c>
      <c r="K68" s="101">
        <v>153</v>
      </c>
      <c r="L68" s="101">
        <v>132</v>
      </c>
      <c r="M68" s="101">
        <v>146</v>
      </c>
      <c r="N68" s="141">
        <f>SUM(O68:P68)</f>
        <v>0</v>
      </c>
      <c r="O68" s="103">
        <f t="shared" si="64"/>
        <v>0</v>
      </c>
      <c r="P68" s="103">
        <f t="shared" si="64"/>
        <v>0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v>0</v>
      </c>
      <c r="W68" s="104">
        <v>0</v>
      </c>
      <c r="X68" s="104">
        <v>0</v>
      </c>
      <c r="Y68" s="142">
        <v>0</v>
      </c>
      <c r="Z68" s="106">
        <v>0</v>
      </c>
      <c r="AA68" s="48" t="s">
        <v>233</v>
      </c>
    </row>
    <row r="69" spans="1:27" ht="14.25" customHeight="1">
      <c r="A69" s="53" t="s">
        <v>234</v>
      </c>
      <c r="B69" s="141">
        <f>C69+D69</f>
        <v>0</v>
      </c>
      <c r="C69" s="103">
        <f t="shared" si="66"/>
        <v>0</v>
      </c>
      <c r="D69" s="105">
        <f t="shared" si="66"/>
        <v>0</v>
      </c>
      <c r="E69" s="141">
        <f>SUM(F69:G69)</f>
        <v>0</v>
      </c>
      <c r="F69" s="103">
        <f t="shared" si="62"/>
        <v>0</v>
      </c>
      <c r="G69" s="103">
        <f t="shared" si="62"/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41">
        <f>SUM(O69:P69)</f>
        <v>0</v>
      </c>
      <c r="O69" s="103">
        <f t="shared" si="64"/>
        <v>0</v>
      </c>
      <c r="P69" s="103">
        <f t="shared" si="64"/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42">
        <v>0</v>
      </c>
      <c r="Z69" s="106">
        <v>0</v>
      </c>
      <c r="AA69" s="48" t="s">
        <v>235</v>
      </c>
    </row>
    <row r="70" spans="1:27" ht="14.25" customHeight="1">
      <c r="A70" s="43" t="s">
        <v>236</v>
      </c>
      <c r="B70" s="170">
        <f>C70+D70</f>
        <v>0</v>
      </c>
      <c r="C70" s="171">
        <f t="shared" si="66"/>
        <v>0</v>
      </c>
      <c r="D70" s="172">
        <f t="shared" si="66"/>
        <v>0</v>
      </c>
      <c r="E70" s="170">
        <f>SUM(F70:G70)</f>
        <v>0</v>
      </c>
      <c r="F70" s="171">
        <f t="shared" si="62"/>
        <v>0</v>
      </c>
      <c r="G70" s="171">
        <f t="shared" si="62"/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70">
        <f>SUM(O70:P70)</f>
        <v>0</v>
      </c>
      <c r="O70" s="171">
        <f t="shared" si="64"/>
        <v>0</v>
      </c>
      <c r="P70" s="171">
        <f t="shared" si="64"/>
        <v>0</v>
      </c>
      <c r="Q70" s="107">
        <v>0</v>
      </c>
      <c r="R70" s="107">
        <v>0</v>
      </c>
      <c r="S70" s="107">
        <v>0</v>
      </c>
      <c r="T70" s="107">
        <v>0</v>
      </c>
      <c r="U70" s="107">
        <v>0</v>
      </c>
      <c r="V70" s="107">
        <v>0</v>
      </c>
      <c r="W70" s="107">
        <v>0</v>
      </c>
      <c r="X70" s="107">
        <v>0</v>
      </c>
      <c r="Y70" s="143">
        <v>0</v>
      </c>
      <c r="Z70" s="108">
        <v>0</v>
      </c>
      <c r="AA70" s="56" t="s">
        <v>237</v>
      </c>
    </row>
    <row r="71" spans="1:27" ht="14.25" customHeight="1">
      <c r="A71" s="50" t="s">
        <v>391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</row>
  </sheetData>
  <mergeCells count="20">
    <mergeCell ref="AA2:AA5"/>
    <mergeCell ref="S4:T4"/>
    <mergeCell ref="U4:V4"/>
    <mergeCell ref="W4:X4"/>
    <mergeCell ref="W1:AA1"/>
    <mergeCell ref="A2:A5"/>
    <mergeCell ref="B2:D3"/>
    <mergeCell ref="B4:B5"/>
    <mergeCell ref="C4:C5"/>
    <mergeCell ref="D4:D5"/>
    <mergeCell ref="E4:G4"/>
    <mergeCell ref="E2:X2"/>
    <mergeCell ref="E3:M3"/>
    <mergeCell ref="Q4:R4"/>
    <mergeCell ref="H4:I4"/>
    <mergeCell ref="J4:K4"/>
    <mergeCell ref="L4:M4"/>
    <mergeCell ref="Y2:Z4"/>
    <mergeCell ref="N4:P4"/>
    <mergeCell ref="N3:X3"/>
  </mergeCells>
  <printOptions/>
  <pageMargins left="1.17" right="1.06" top="0.7874015748031497" bottom="0.7874015748031497" header="0.5118110236220472" footer="0.5118110236220472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100"/>
  <sheetViews>
    <sheetView showGridLines="0" workbookViewId="0" topLeftCell="A1">
      <selection activeCell="A56" sqref="A56"/>
    </sheetView>
  </sheetViews>
  <sheetFormatPr defaultColWidth="9.00390625" defaultRowHeight="13.5"/>
  <cols>
    <col min="1" max="1" width="11.625" style="3" customWidth="1"/>
    <col min="2" max="7" width="11.50390625" style="3" customWidth="1"/>
    <col min="8" max="16384" width="9.00390625" style="3" customWidth="1"/>
  </cols>
  <sheetData>
    <row r="1" spans="1:7" ht="16.5" customHeight="1">
      <c r="A1" s="1" t="s">
        <v>421</v>
      </c>
      <c r="B1" s="2"/>
      <c r="C1" s="2"/>
      <c r="D1" s="2"/>
      <c r="E1" s="271" t="s">
        <v>420</v>
      </c>
      <c r="F1" s="271"/>
      <c r="G1" s="271"/>
    </row>
    <row r="2" spans="1:7" ht="16.5" customHeight="1">
      <c r="A2" s="269" t="s">
        <v>238</v>
      </c>
      <c r="B2" s="266" t="s">
        <v>239</v>
      </c>
      <c r="C2" s="267"/>
      <c r="D2" s="268"/>
      <c r="E2" s="266" t="s">
        <v>240</v>
      </c>
      <c r="F2" s="267"/>
      <c r="G2" s="267"/>
    </row>
    <row r="3" spans="1:7" ht="16.5" customHeight="1">
      <c r="A3" s="270"/>
      <c r="B3" s="150" t="s">
        <v>241</v>
      </c>
      <c r="C3" s="150" t="s">
        <v>40</v>
      </c>
      <c r="D3" s="150" t="s">
        <v>41</v>
      </c>
      <c r="E3" s="150" t="s">
        <v>241</v>
      </c>
      <c r="F3" s="150" t="s">
        <v>40</v>
      </c>
      <c r="G3" s="150" t="s">
        <v>42</v>
      </c>
    </row>
    <row r="4" spans="1:7" ht="16.5" customHeight="1">
      <c r="A4" s="130" t="s">
        <v>72</v>
      </c>
      <c r="B4" s="109">
        <f aca="true" t="shared" si="0" ref="B4:G4">B5+B15</f>
        <v>28226</v>
      </c>
      <c r="C4" s="110">
        <f t="shared" si="0"/>
        <v>14413</v>
      </c>
      <c r="D4" s="110">
        <f t="shared" si="0"/>
        <v>13813</v>
      </c>
      <c r="E4" s="109">
        <f t="shared" si="0"/>
        <v>14371</v>
      </c>
      <c r="F4" s="110">
        <f t="shared" si="0"/>
        <v>7277</v>
      </c>
      <c r="G4" s="110">
        <f t="shared" si="0"/>
        <v>7094</v>
      </c>
    </row>
    <row r="5" spans="1:7" ht="16.5" customHeight="1">
      <c r="A5" s="7" t="s">
        <v>242</v>
      </c>
      <c r="B5" s="109">
        <f aca="true" t="shared" si="1" ref="B5:G5">SUM(B6:B14)</f>
        <v>27634</v>
      </c>
      <c r="C5" s="111">
        <f t="shared" si="1"/>
        <v>14095</v>
      </c>
      <c r="D5" s="111">
        <f t="shared" si="1"/>
        <v>13539</v>
      </c>
      <c r="E5" s="109">
        <f t="shared" si="1"/>
        <v>14010</v>
      </c>
      <c r="F5" s="111">
        <f t="shared" si="1"/>
        <v>7102</v>
      </c>
      <c r="G5" s="111">
        <f t="shared" si="1"/>
        <v>6908</v>
      </c>
    </row>
    <row r="6" spans="1:7" ht="16.5" customHeight="1">
      <c r="A6" s="8" t="s">
        <v>243</v>
      </c>
      <c r="B6" s="109">
        <f aca="true" t="shared" si="2" ref="B6:B14">C6+D6</f>
        <v>10736</v>
      </c>
      <c r="C6" s="110">
        <f>C23+C38</f>
        <v>5018</v>
      </c>
      <c r="D6" s="110">
        <f>D23+D38</f>
        <v>5718</v>
      </c>
      <c r="E6" s="109">
        <f aca="true" t="shared" si="3" ref="E6:E14">F6+G6</f>
        <v>5878</v>
      </c>
      <c r="F6" s="110">
        <f>F23+F38</f>
        <v>2863</v>
      </c>
      <c r="G6" s="110">
        <f>G23+G38</f>
        <v>3015</v>
      </c>
    </row>
    <row r="7" spans="1:7" ht="16.5" customHeight="1">
      <c r="A7" s="8" t="s">
        <v>89</v>
      </c>
      <c r="B7" s="109">
        <f t="shared" si="2"/>
        <v>1385</v>
      </c>
      <c r="C7" s="110">
        <f>C24</f>
        <v>794</v>
      </c>
      <c r="D7" s="110">
        <f>D24</f>
        <v>591</v>
      </c>
      <c r="E7" s="109">
        <f t="shared" si="3"/>
        <v>893</v>
      </c>
      <c r="F7" s="110">
        <f>F24</f>
        <v>506</v>
      </c>
      <c r="G7" s="110">
        <f>G24</f>
        <v>387</v>
      </c>
    </row>
    <row r="8" spans="1:7" ht="16.5" customHeight="1">
      <c r="A8" s="8" t="s">
        <v>244</v>
      </c>
      <c r="B8" s="109">
        <f t="shared" si="2"/>
        <v>3713</v>
      </c>
      <c r="C8" s="110">
        <f>C25+C39</f>
        <v>3411</v>
      </c>
      <c r="D8" s="110">
        <f>D25+D39</f>
        <v>302</v>
      </c>
      <c r="E8" s="109">
        <f t="shared" si="3"/>
        <v>2104</v>
      </c>
      <c r="F8" s="110">
        <f>F25+F39</f>
        <v>1920</v>
      </c>
      <c r="G8" s="110">
        <f>G25+G39</f>
        <v>184</v>
      </c>
    </row>
    <row r="9" spans="1:7" ht="16.5" customHeight="1">
      <c r="A9" s="8" t="s">
        <v>245</v>
      </c>
      <c r="B9" s="109">
        <f t="shared" si="2"/>
        <v>4920</v>
      </c>
      <c r="C9" s="110">
        <f>C26+C40</f>
        <v>1645</v>
      </c>
      <c r="D9" s="110">
        <f>D26+D40</f>
        <v>3275</v>
      </c>
      <c r="E9" s="109">
        <f t="shared" si="3"/>
        <v>2482</v>
      </c>
      <c r="F9" s="110">
        <f>F26+F40</f>
        <v>745</v>
      </c>
      <c r="G9" s="110">
        <f>G26+G40</f>
        <v>1737</v>
      </c>
    </row>
    <row r="10" spans="1:7" ht="16.5" customHeight="1">
      <c r="A10" s="8" t="s">
        <v>246</v>
      </c>
      <c r="B10" s="109">
        <f t="shared" si="2"/>
        <v>184</v>
      </c>
      <c r="C10" s="110">
        <f>C27</f>
        <v>139</v>
      </c>
      <c r="D10" s="110">
        <f>D27</f>
        <v>45</v>
      </c>
      <c r="E10" s="109">
        <f t="shared" si="3"/>
        <v>120</v>
      </c>
      <c r="F10" s="110">
        <f>F27</f>
        <v>89</v>
      </c>
      <c r="G10" s="110">
        <f>G27</f>
        <v>31</v>
      </c>
    </row>
    <row r="11" spans="1:9" ht="16.5" customHeight="1">
      <c r="A11" s="8" t="s">
        <v>247</v>
      </c>
      <c r="B11" s="109">
        <f t="shared" si="2"/>
        <v>1176</v>
      </c>
      <c r="C11" s="110">
        <f>C28+C41</f>
        <v>376</v>
      </c>
      <c r="D11" s="110">
        <f>D28+D41</f>
        <v>800</v>
      </c>
      <c r="E11" s="109">
        <f t="shared" si="3"/>
        <v>782</v>
      </c>
      <c r="F11" s="110">
        <f>F28+F41</f>
        <v>228</v>
      </c>
      <c r="G11" s="110">
        <f>G28+G41</f>
        <v>554</v>
      </c>
      <c r="I11" s="10"/>
    </row>
    <row r="12" spans="1:7" ht="16.5" customHeight="1">
      <c r="A12" s="8" t="s">
        <v>248</v>
      </c>
      <c r="B12" s="109">
        <f t="shared" si="2"/>
        <v>262</v>
      </c>
      <c r="C12" s="110">
        <f>C42</f>
        <v>18</v>
      </c>
      <c r="D12" s="110">
        <f>D42</f>
        <v>244</v>
      </c>
      <c r="E12" s="109">
        <f t="shared" si="3"/>
        <v>243</v>
      </c>
      <c r="F12" s="110">
        <f>F42</f>
        <v>12</v>
      </c>
      <c r="G12" s="110">
        <f>G42</f>
        <v>231</v>
      </c>
    </row>
    <row r="13" spans="1:7" ht="16.5" customHeight="1">
      <c r="A13" s="8" t="s">
        <v>249</v>
      </c>
      <c r="B13" s="109">
        <f t="shared" si="2"/>
        <v>4761</v>
      </c>
      <c r="C13" s="110">
        <f>C29+C43</f>
        <v>2492</v>
      </c>
      <c r="D13" s="110">
        <f>D29+D43</f>
        <v>2269</v>
      </c>
      <c r="E13" s="109">
        <f t="shared" si="3"/>
        <v>1107</v>
      </c>
      <c r="F13" s="110">
        <f>F29+F43</f>
        <v>587</v>
      </c>
      <c r="G13" s="110">
        <f>G29+G43</f>
        <v>520</v>
      </c>
    </row>
    <row r="14" spans="1:7" ht="16.5" customHeight="1">
      <c r="A14" s="8" t="s">
        <v>250</v>
      </c>
      <c r="B14" s="109">
        <f t="shared" si="2"/>
        <v>497</v>
      </c>
      <c r="C14" s="110">
        <f>C30</f>
        <v>202</v>
      </c>
      <c r="D14" s="110">
        <f>D30</f>
        <v>295</v>
      </c>
      <c r="E14" s="109">
        <f t="shared" si="3"/>
        <v>401</v>
      </c>
      <c r="F14" s="110">
        <f>F30</f>
        <v>152</v>
      </c>
      <c r="G14" s="110">
        <f>G30</f>
        <v>249</v>
      </c>
    </row>
    <row r="15" spans="1:7" ht="16.5" customHeight="1">
      <c r="A15" s="7" t="s">
        <v>251</v>
      </c>
      <c r="B15" s="109">
        <f aca="true" t="shared" si="4" ref="B15:G15">SUM(B16:B19)</f>
        <v>592</v>
      </c>
      <c r="C15" s="111">
        <f t="shared" si="4"/>
        <v>318</v>
      </c>
      <c r="D15" s="111">
        <f t="shared" si="4"/>
        <v>274</v>
      </c>
      <c r="E15" s="109">
        <f t="shared" si="4"/>
        <v>361</v>
      </c>
      <c r="F15" s="111">
        <f t="shared" si="4"/>
        <v>175</v>
      </c>
      <c r="G15" s="111">
        <f t="shared" si="4"/>
        <v>186</v>
      </c>
    </row>
    <row r="16" spans="1:7" ht="16.5" customHeight="1">
      <c r="A16" s="8" t="s">
        <v>252</v>
      </c>
      <c r="B16" s="109">
        <f>C16+D16</f>
        <v>277</v>
      </c>
      <c r="C16" s="110">
        <f aca="true" t="shared" si="5" ref="C16:D18">C32</f>
        <v>142</v>
      </c>
      <c r="D16" s="110">
        <f t="shared" si="5"/>
        <v>135</v>
      </c>
      <c r="E16" s="109">
        <f>F16+G16</f>
        <v>171</v>
      </c>
      <c r="F16" s="110">
        <f aca="true" t="shared" si="6" ref="F16:G18">F32</f>
        <v>80</v>
      </c>
      <c r="G16" s="110">
        <f t="shared" si="6"/>
        <v>91</v>
      </c>
    </row>
    <row r="17" spans="1:7" ht="16.5" customHeight="1">
      <c r="A17" s="8" t="s">
        <v>244</v>
      </c>
      <c r="B17" s="109">
        <f>C17+D17</f>
        <v>97</v>
      </c>
      <c r="C17" s="110">
        <f t="shared" si="5"/>
        <v>84</v>
      </c>
      <c r="D17" s="110">
        <f t="shared" si="5"/>
        <v>13</v>
      </c>
      <c r="E17" s="109">
        <f>F17+G17</f>
        <v>69</v>
      </c>
      <c r="F17" s="110">
        <f t="shared" si="6"/>
        <v>57</v>
      </c>
      <c r="G17" s="110">
        <f t="shared" si="6"/>
        <v>12</v>
      </c>
    </row>
    <row r="18" spans="1:8" ht="16.5" customHeight="1">
      <c r="A18" s="8" t="s">
        <v>245</v>
      </c>
      <c r="B18" s="109">
        <f>C18+D18</f>
        <v>165</v>
      </c>
      <c r="C18" s="110">
        <f t="shared" si="5"/>
        <v>92</v>
      </c>
      <c r="D18" s="110">
        <f t="shared" si="5"/>
        <v>73</v>
      </c>
      <c r="E18" s="109">
        <f>F18+G18</f>
        <v>77</v>
      </c>
      <c r="F18" s="110">
        <f t="shared" si="6"/>
        <v>38</v>
      </c>
      <c r="G18" s="110">
        <f t="shared" si="6"/>
        <v>39</v>
      </c>
      <c r="H18"/>
    </row>
    <row r="19" spans="1:8" ht="16.5" customHeight="1">
      <c r="A19" s="8" t="s">
        <v>248</v>
      </c>
      <c r="B19" s="109">
        <f>C19+D19</f>
        <v>53</v>
      </c>
      <c r="C19" s="110">
        <f>C45</f>
        <v>0</v>
      </c>
      <c r="D19" s="110">
        <f>D45</f>
        <v>53</v>
      </c>
      <c r="E19" s="109">
        <f>F19+G19</f>
        <v>44</v>
      </c>
      <c r="F19" s="112">
        <f>F45</f>
        <v>0</v>
      </c>
      <c r="G19" s="110">
        <f>G45</f>
        <v>44</v>
      </c>
      <c r="H19"/>
    </row>
    <row r="20" spans="1:8" ht="18" customHeight="1">
      <c r="A20" s="10"/>
      <c r="B20" s="113"/>
      <c r="C20" s="114"/>
      <c r="D20" s="114"/>
      <c r="E20" s="113"/>
      <c r="F20" s="114"/>
      <c r="G20" s="114"/>
      <c r="H20"/>
    </row>
    <row r="21" spans="1:8" ht="16.5" customHeight="1">
      <c r="A21" s="58" t="s">
        <v>43</v>
      </c>
      <c r="B21" s="109">
        <f aca="true" t="shared" si="7" ref="B21:G21">B22+B31</f>
        <v>13981</v>
      </c>
      <c r="C21" s="110">
        <f t="shared" si="7"/>
        <v>7190</v>
      </c>
      <c r="D21" s="110">
        <f t="shared" si="7"/>
        <v>6791</v>
      </c>
      <c r="E21" s="109">
        <f t="shared" si="7"/>
        <v>10151</v>
      </c>
      <c r="F21" s="110">
        <f t="shared" si="7"/>
        <v>5105</v>
      </c>
      <c r="G21" s="110">
        <f t="shared" si="7"/>
        <v>5046</v>
      </c>
      <c r="H21"/>
    </row>
    <row r="22" spans="1:7" ht="16.5" customHeight="1">
      <c r="A22" s="7" t="s">
        <v>253</v>
      </c>
      <c r="B22" s="109">
        <f aca="true" t="shared" si="8" ref="B22:G22">SUM(B23:B30)</f>
        <v>13442</v>
      </c>
      <c r="C22" s="110">
        <f t="shared" si="8"/>
        <v>6872</v>
      </c>
      <c r="D22" s="110">
        <f t="shared" si="8"/>
        <v>6570</v>
      </c>
      <c r="E22" s="109">
        <f t="shared" si="8"/>
        <v>9834</v>
      </c>
      <c r="F22" s="110">
        <f t="shared" si="8"/>
        <v>4930</v>
      </c>
      <c r="G22" s="110">
        <f t="shared" si="8"/>
        <v>4904</v>
      </c>
    </row>
    <row r="23" spans="1:7" ht="16.5" customHeight="1">
      <c r="A23" s="8" t="s">
        <v>254</v>
      </c>
      <c r="B23" s="109">
        <f aca="true" t="shared" si="9" ref="B23:B30">C23+D23</f>
        <v>5703</v>
      </c>
      <c r="C23" s="110">
        <v>2758</v>
      </c>
      <c r="D23" s="110">
        <v>2945</v>
      </c>
      <c r="E23" s="109">
        <f aca="true" t="shared" si="10" ref="E23:E30">F23+G23</f>
        <v>4582</v>
      </c>
      <c r="F23" s="110">
        <v>2219</v>
      </c>
      <c r="G23" s="110">
        <v>2363</v>
      </c>
    </row>
    <row r="24" spans="1:13" ht="16.5" customHeight="1">
      <c r="A24" s="8" t="s">
        <v>255</v>
      </c>
      <c r="B24" s="109">
        <f t="shared" si="9"/>
        <v>1385</v>
      </c>
      <c r="C24" s="110">
        <v>794</v>
      </c>
      <c r="D24" s="110">
        <v>591</v>
      </c>
      <c r="E24" s="109">
        <f t="shared" si="10"/>
        <v>893</v>
      </c>
      <c r="F24" s="110">
        <v>506</v>
      </c>
      <c r="G24" s="110">
        <v>387</v>
      </c>
      <c r="H24"/>
      <c r="I24"/>
      <c r="J24"/>
      <c r="K24"/>
      <c r="L24"/>
      <c r="M24"/>
    </row>
    <row r="25" spans="1:7" ht="16.5" customHeight="1">
      <c r="A25" s="8" t="s">
        <v>256</v>
      </c>
      <c r="B25" s="109">
        <f t="shared" si="9"/>
        <v>2302</v>
      </c>
      <c r="C25" s="110">
        <v>2046</v>
      </c>
      <c r="D25" s="110">
        <v>256</v>
      </c>
      <c r="E25" s="109">
        <f t="shared" si="10"/>
        <v>1584</v>
      </c>
      <c r="F25" s="110">
        <v>1407</v>
      </c>
      <c r="G25" s="110">
        <v>177</v>
      </c>
    </row>
    <row r="26" spans="1:7" ht="16.5" customHeight="1">
      <c r="A26" s="8" t="s">
        <v>257</v>
      </c>
      <c r="B26" s="109">
        <f t="shared" si="9"/>
        <v>2356</v>
      </c>
      <c r="C26" s="110">
        <v>673</v>
      </c>
      <c r="D26" s="110">
        <v>1683</v>
      </c>
      <c r="E26" s="109">
        <f t="shared" si="10"/>
        <v>1603</v>
      </c>
      <c r="F26" s="110">
        <v>415</v>
      </c>
      <c r="G26" s="110">
        <v>1188</v>
      </c>
    </row>
    <row r="27" spans="1:7" ht="16.5" customHeight="1">
      <c r="A27" s="8" t="s">
        <v>258</v>
      </c>
      <c r="B27" s="109">
        <f t="shared" si="9"/>
        <v>184</v>
      </c>
      <c r="C27" s="110">
        <v>139</v>
      </c>
      <c r="D27" s="110">
        <v>45</v>
      </c>
      <c r="E27" s="109">
        <f t="shared" si="10"/>
        <v>120</v>
      </c>
      <c r="F27" s="110">
        <v>89</v>
      </c>
      <c r="G27" s="110">
        <v>31</v>
      </c>
    </row>
    <row r="28" spans="1:7" ht="16.5" customHeight="1">
      <c r="A28" s="8" t="s">
        <v>259</v>
      </c>
      <c r="B28" s="109">
        <f t="shared" si="9"/>
        <v>667</v>
      </c>
      <c r="C28" s="110">
        <v>93</v>
      </c>
      <c r="D28" s="110">
        <v>574</v>
      </c>
      <c r="E28" s="109">
        <f t="shared" si="10"/>
        <v>482</v>
      </c>
      <c r="F28" s="110">
        <v>58</v>
      </c>
      <c r="G28" s="110">
        <v>424</v>
      </c>
    </row>
    <row r="29" spans="1:7" ht="16.5" customHeight="1">
      <c r="A29" s="8" t="s">
        <v>260</v>
      </c>
      <c r="B29" s="109">
        <f t="shared" si="9"/>
        <v>348</v>
      </c>
      <c r="C29" s="110">
        <v>167</v>
      </c>
      <c r="D29" s="110">
        <v>181</v>
      </c>
      <c r="E29" s="109">
        <f t="shared" si="10"/>
        <v>169</v>
      </c>
      <c r="F29" s="110">
        <v>84</v>
      </c>
      <c r="G29" s="110">
        <v>85</v>
      </c>
    </row>
    <row r="30" spans="1:7" ht="16.5" customHeight="1">
      <c r="A30" s="8" t="s">
        <v>261</v>
      </c>
      <c r="B30" s="109">
        <f t="shared" si="9"/>
        <v>497</v>
      </c>
      <c r="C30" s="110">
        <v>202</v>
      </c>
      <c r="D30" s="110">
        <v>295</v>
      </c>
      <c r="E30" s="109">
        <f t="shared" si="10"/>
        <v>401</v>
      </c>
      <c r="F30" s="110">
        <v>152</v>
      </c>
      <c r="G30" s="110">
        <v>249</v>
      </c>
    </row>
    <row r="31" spans="1:7" ht="16.5" customHeight="1">
      <c r="A31" s="7" t="s">
        <v>262</v>
      </c>
      <c r="B31" s="109">
        <f aca="true" t="shared" si="11" ref="B31:G31">SUM(B32:B34)</f>
        <v>539</v>
      </c>
      <c r="C31" s="111">
        <f t="shared" si="11"/>
        <v>318</v>
      </c>
      <c r="D31" s="111">
        <f t="shared" si="11"/>
        <v>221</v>
      </c>
      <c r="E31" s="109">
        <f t="shared" si="11"/>
        <v>317</v>
      </c>
      <c r="F31" s="111">
        <f t="shared" si="11"/>
        <v>175</v>
      </c>
      <c r="G31" s="111">
        <f t="shared" si="11"/>
        <v>142</v>
      </c>
    </row>
    <row r="32" spans="1:7" ht="16.5" customHeight="1">
      <c r="A32" s="8" t="s">
        <v>254</v>
      </c>
      <c r="B32" s="109">
        <f>C32+D32</f>
        <v>277</v>
      </c>
      <c r="C32" s="110">
        <v>142</v>
      </c>
      <c r="D32" s="110">
        <v>135</v>
      </c>
      <c r="E32" s="109">
        <f>F32+G32</f>
        <v>171</v>
      </c>
      <c r="F32" s="110">
        <v>80</v>
      </c>
      <c r="G32" s="110">
        <v>91</v>
      </c>
    </row>
    <row r="33" spans="1:7" ht="16.5" customHeight="1">
      <c r="A33" s="8" t="s">
        <v>256</v>
      </c>
      <c r="B33" s="109">
        <f>C33+D33</f>
        <v>97</v>
      </c>
      <c r="C33" s="110">
        <v>84</v>
      </c>
      <c r="D33" s="110">
        <v>13</v>
      </c>
      <c r="E33" s="109">
        <f>F33+G33</f>
        <v>69</v>
      </c>
      <c r="F33" s="110">
        <v>57</v>
      </c>
      <c r="G33" s="110">
        <v>12</v>
      </c>
    </row>
    <row r="34" spans="1:7" ht="16.5" customHeight="1">
      <c r="A34" s="8" t="s">
        <v>257</v>
      </c>
      <c r="B34" s="109">
        <f>C34+D34</f>
        <v>165</v>
      </c>
      <c r="C34" s="110">
        <v>92</v>
      </c>
      <c r="D34" s="110">
        <v>73</v>
      </c>
      <c r="E34" s="109">
        <f>F34+G34</f>
        <v>77</v>
      </c>
      <c r="F34" s="110">
        <v>38</v>
      </c>
      <c r="G34" s="110">
        <v>39</v>
      </c>
    </row>
    <row r="35" spans="1:7" ht="18" customHeight="1">
      <c r="A35" s="10"/>
      <c r="B35" s="113"/>
      <c r="C35" s="114"/>
      <c r="D35" s="114"/>
      <c r="E35" s="113"/>
      <c r="F35" s="114"/>
      <c r="G35" s="114"/>
    </row>
    <row r="36" spans="1:7" ht="16.5" customHeight="1">
      <c r="A36" s="57" t="s">
        <v>44</v>
      </c>
      <c r="B36" s="109">
        <f aca="true" t="shared" si="12" ref="B36:G36">B37+B44</f>
        <v>14245</v>
      </c>
      <c r="C36" s="110">
        <f t="shared" si="12"/>
        <v>7223</v>
      </c>
      <c r="D36" s="110">
        <f t="shared" si="12"/>
        <v>7022</v>
      </c>
      <c r="E36" s="109">
        <f t="shared" si="12"/>
        <v>4220</v>
      </c>
      <c r="F36" s="110">
        <f t="shared" si="12"/>
        <v>2172</v>
      </c>
      <c r="G36" s="110">
        <f t="shared" si="12"/>
        <v>2048</v>
      </c>
    </row>
    <row r="37" spans="1:7" ht="16.5" customHeight="1">
      <c r="A37" s="7" t="s">
        <v>253</v>
      </c>
      <c r="B37" s="109">
        <f aca="true" t="shared" si="13" ref="B37:G37">SUM(B38:B43)</f>
        <v>14192</v>
      </c>
      <c r="C37" s="111">
        <f t="shared" si="13"/>
        <v>7223</v>
      </c>
      <c r="D37" s="111">
        <f t="shared" si="13"/>
        <v>6969</v>
      </c>
      <c r="E37" s="109">
        <f t="shared" si="13"/>
        <v>4176</v>
      </c>
      <c r="F37" s="111">
        <f t="shared" si="13"/>
        <v>2172</v>
      </c>
      <c r="G37" s="111">
        <f t="shared" si="13"/>
        <v>2004</v>
      </c>
    </row>
    <row r="38" spans="1:7" ht="16.5" customHeight="1">
      <c r="A38" s="8" t="s">
        <v>254</v>
      </c>
      <c r="B38" s="109">
        <f aca="true" t="shared" si="14" ref="B38:B43">C38+D38</f>
        <v>5033</v>
      </c>
      <c r="C38" s="110">
        <v>2260</v>
      </c>
      <c r="D38" s="110">
        <v>2773</v>
      </c>
      <c r="E38" s="109">
        <f aca="true" t="shared" si="15" ref="E38:E43">F38+G38</f>
        <v>1296</v>
      </c>
      <c r="F38" s="110">
        <v>644</v>
      </c>
      <c r="G38" s="110">
        <v>652</v>
      </c>
    </row>
    <row r="39" spans="1:7" ht="16.5" customHeight="1">
      <c r="A39" s="8" t="s">
        <v>256</v>
      </c>
      <c r="B39" s="109">
        <f t="shared" si="14"/>
        <v>1411</v>
      </c>
      <c r="C39" s="110">
        <v>1365</v>
      </c>
      <c r="D39" s="110">
        <v>46</v>
      </c>
      <c r="E39" s="109">
        <f t="shared" si="15"/>
        <v>520</v>
      </c>
      <c r="F39" s="110">
        <v>513</v>
      </c>
      <c r="G39" s="110">
        <v>7</v>
      </c>
    </row>
    <row r="40" spans="1:7" ht="16.5" customHeight="1">
      <c r="A40" s="8" t="s">
        <v>257</v>
      </c>
      <c r="B40" s="109">
        <f t="shared" si="14"/>
        <v>2564</v>
      </c>
      <c r="C40" s="110">
        <v>972</v>
      </c>
      <c r="D40" s="110">
        <v>1592</v>
      </c>
      <c r="E40" s="109">
        <f t="shared" si="15"/>
        <v>879</v>
      </c>
      <c r="F40" s="110">
        <v>330</v>
      </c>
      <c r="G40" s="110">
        <v>549</v>
      </c>
    </row>
    <row r="41" spans="1:7" ht="16.5" customHeight="1">
      <c r="A41" s="8" t="s">
        <v>259</v>
      </c>
      <c r="B41" s="109">
        <f t="shared" si="14"/>
        <v>509</v>
      </c>
      <c r="C41" s="110">
        <v>283</v>
      </c>
      <c r="D41" s="110">
        <v>226</v>
      </c>
      <c r="E41" s="109">
        <f t="shared" si="15"/>
        <v>300</v>
      </c>
      <c r="F41" s="110">
        <v>170</v>
      </c>
      <c r="G41" s="110">
        <v>130</v>
      </c>
    </row>
    <row r="42" spans="1:7" ht="16.5" customHeight="1">
      <c r="A42" s="8" t="s">
        <v>263</v>
      </c>
      <c r="B42" s="109">
        <f t="shared" si="14"/>
        <v>262</v>
      </c>
      <c r="C42" s="110">
        <v>18</v>
      </c>
      <c r="D42" s="110">
        <v>244</v>
      </c>
      <c r="E42" s="109">
        <f t="shared" si="15"/>
        <v>243</v>
      </c>
      <c r="F42" s="110">
        <v>12</v>
      </c>
      <c r="G42" s="110">
        <v>231</v>
      </c>
    </row>
    <row r="43" spans="1:7" ht="16.5" customHeight="1">
      <c r="A43" s="8" t="s">
        <v>260</v>
      </c>
      <c r="B43" s="109">
        <f t="shared" si="14"/>
        <v>4413</v>
      </c>
      <c r="C43" s="110">
        <v>2325</v>
      </c>
      <c r="D43" s="110">
        <v>2088</v>
      </c>
      <c r="E43" s="109">
        <f t="shared" si="15"/>
        <v>938</v>
      </c>
      <c r="F43" s="110">
        <v>503</v>
      </c>
      <c r="G43" s="110">
        <v>435</v>
      </c>
    </row>
    <row r="44" spans="1:7" ht="16.5" customHeight="1">
      <c r="A44" s="7" t="s">
        <v>262</v>
      </c>
      <c r="B44" s="109">
        <f aca="true" t="shared" si="16" ref="B44:G44">B45</f>
        <v>53</v>
      </c>
      <c r="C44" s="110">
        <f t="shared" si="16"/>
        <v>0</v>
      </c>
      <c r="D44" s="110">
        <f t="shared" si="16"/>
        <v>53</v>
      </c>
      <c r="E44" s="109">
        <f t="shared" si="16"/>
        <v>44</v>
      </c>
      <c r="F44" s="112">
        <f t="shared" si="16"/>
        <v>0</v>
      </c>
      <c r="G44" s="110">
        <f t="shared" si="16"/>
        <v>44</v>
      </c>
    </row>
    <row r="45" spans="1:7" ht="16.5" customHeight="1">
      <c r="A45" s="9" t="s">
        <v>263</v>
      </c>
      <c r="B45" s="115">
        <f>C45+D45</f>
        <v>53</v>
      </c>
      <c r="C45" s="116">
        <v>0</v>
      </c>
      <c r="D45" s="116">
        <v>53</v>
      </c>
      <c r="E45" s="115">
        <f>F45+G45</f>
        <v>44</v>
      </c>
      <c r="F45" s="117">
        <v>0</v>
      </c>
      <c r="G45" s="116">
        <v>44</v>
      </c>
    </row>
    <row r="49" spans="1:8" ht="13.5">
      <c r="A49"/>
      <c r="B49"/>
      <c r="C49"/>
      <c r="D49"/>
      <c r="E49"/>
      <c r="F49"/>
      <c r="G49"/>
      <c r="H49"/>
    </row>
    <row r="50" spans="1:8" ht="13.5">
      <c r="A50"/>
      <c r="B50"/>
      <c r="C50"/>
      <c r="D50"/>
      <c r="E50"/>
      <c r="F50"/>
      <c r="G50"/>
      <c r="H50"/>
    </row>
    <row r="51" spans="1:8" ht="13.5">
      <c r="A51"/>
      <c r="B51"/>
      <c r="C51"/>
      <c r="D51"/>
      <c r="E51"/>
      <c r="F51"/>
      <c r="G51"/>
      <c r="H51"/>
    </row>
    <row r="52" spans="1:8" ht="13.5">
      <c r="A52"/>
      <c r="B52"/>
      <c r="C52"/>
      <c r="D52"/>
      <c r="E52"/>
      <c r="F52"/>
      <c r="G52"/>
      <c r="H52"/>
    </row>
    <row r="53" spans="1:8" ht="13.5">
      <c r="A53"/>
      <c r="B53"/>
      <c r="C53"/>
      <c r="D53"/>
      <c r="E53"/>
      <c r="F53"/>
      <c r="G53"/>
      <c r="H53"/>
    </row>
    <row r="54" spans="1:8" ht="13.5">
      <c r="A54"/>
      <c r="B54"/>
      <c r="C54"/>
      <c r="D54"/>
      <c r="E54"/>
      <c r="F54"/>
      <c r="G54"/>
      <c r="H54"/>
    </row>
    <row r="55" spans="1:8" ht="13.5">
      <c r="A55"/>
      <c r="B55"/>
      <c r="C55"/>
      <c r="D55"/>
      <c r="E55"/>
      <c r="F55"/>
      <c r="G55"/>
      <c r="H55"/>
    </row>
    <row r="56" spans="1:8" ht="13.5">
      <c r="A56"/>
      <c r="B56"/>
      <c r="C56"/>
      <c r="D56"/>
      <c r="E56"/>
      <c r="F56"/>
      <c r="G56"/>
      <c r="H56"/>
    </row>
    <row r="57" spans="1:8" ht="13.5">
      <c r="A57"/>
      <c r="B57"/>
      <c r="C57"/>
      <c r="D57"/>
      <c r="E57"/>
      <c r="F57"/>
      <c r="G57"/>
      <c r="H57"/>
    </row>
    <row r="58" spans="1:8" ht="13.5">
      <c r="A58"/>
      <c r="B58"/>
      <c r="C58"/>
      <c r="D58"/>
      <c r="E58"/>
      <c r="F58"/>
      <c r="G58"/>
      <c r="H58"/>
    </row>
    <row r="59" spans="1:8" ht="13.5">
      <c r="A59"/>
      <c r="B59"/>
      <c r="C59"/>
      <c r="D59"/>
      <c r="E59"/>
      <c r="F59"/>
      <c r="G59"/>
      <c r="H59"/>
    </row>
    <row r="60" spans="1:8" ht="13.5">
      <c r="A60"/>
      <c r="B60"/>
      <c r="C60"/>
      <c r="D60"/>
      <c r="E60"/>
      <c r="F60"/>
      <c r="G60"/>
      <c r="H60"/>
    </row>
    <row r="61" spans="1:8" ht="13.5">
      <c r="A61"/>
      <c r="B61"/>
      <c r="C61"/>
      <c r="D61"/>
      <c r="E61"/>
      <c r="F61"/>
      <c r="G61"/>
      <c r="H61"/>
    </row>
    <row r="62" spans="1:8" ht="13.5">
      <c r="A62"/>
      <c r="B62"/>
      <c r="C62"/>
      <c r="D62"/>
      <c r="E62"/>
      <c r="F62"/>
      <c r="G62"/>
      <c r="H62"/>
    </row>
    <row r="63" spans="1:8" ht="13.5">
      <c r="A63"/>
      <c r="B63"/>
      <c r="C63"/>
      <c r="D63"/>
      <c r="E63"/>
      <c r="F63"/>
      <c r="G63"/>
      <c r="H63"/>
    </row>
    <row r="64" spans="1:8" ht="13.5">
      <c r="A64"/>
      <c r="B64"/>
      <c r="C64"/>
      <c r="D64"/>
      <c r="E64"/>
      <c r="F64"/>
      <c r="G64"/>
      <c r="H64"/>
    </row>
    <row r="65" spans="1:8" ht="13.5">
      <c r="A65"/>
      <c r="B65"/>
      <c r="C65"/>
      <c r="D65"/>
      <c r="E65"/>
      <c r="F65"/>
      <c r="G65"/>
      <c r="H65"/>
    </row>
    <row r="66" spans="1:8" ht="13.5">
      <c r="A66"/>
      <c r="B66"/>
      <c r="C66"/>
      <c r="D66"/>
      <c r="E66"/>
      <c r="F66"/>
      <c r="G66"/>
      <c r="H66"/>
    </row>
    <row r="67" spans="1:8" ht="13.5">
      <c r="A67"/>
      <c r="B67"/>
      <c r="C67"/>
      <c r="D67"/>
      <c r="E67"/>
      <c r="F67"/>
      <c r="G67"/>
      <c r="H67"/>
    </row>
    <row r="68" spans="1:8" ht="13.5">
      <c r="A68"/>
      <c r="B68"/>
      <c r="C68"/>
      <c r="D68"/>
      <c r="E68"/>
      <c r="F68"/>
      <c r="G68"/>
      <c r="H68"/>
    </row>
    <row r="69" spans="1:8" ht="13.5">
      <c r="A69"/>
      <c r="B69"/>
      <c r="C69"/>
      <c r="D69"/>
      <c r="E69"/>
      <c r="F69"/>
      <c r="G69"/>
      <c r="H69"/>
    </row>
    <row r="70" spans="1:8" ht="13.5">
      <c r="A70"/>
      <c r="B70"/>
      <c r="C70"/>
      <c r="D70"/>
      <c r="E70"/>
      <c r="F70"/>
      <c r="G70"/>
      <c r="H70"/>
    </row>
    <row r="71" spans="1:8" ht="13.5">
      <c r="A71"/>
      <c r="B71"/>
      <c r="C71"/>
      <c r="D71"/>
      <c r="E71"/>
      <c r="F71"/>
      <c r="G71"/>
      <c r="H71"/>
    </row>
    <row r="72" spans="1:8" ht="13.5">
      <c r="A72"/>
      <c r="B72"/>
      <c r="C72"/>
      <c r="D72"/>
      <c r="E72"/>
      <c r="F72"/>
      <c r="G72"/>
      <c r="H72"/>
    </row>
    <row r="73" spans="1:8" ht="13.5">
      <c r="A73"/>
      <c r="B73"/>
      <c r="C73"/>
      <c r="D73"/>
      <c r="E73"/>
      <c r="F73"/>
      <c r="G73"/>
      <c r="H73"/>
    </row>
    <row r="74" spans="1:8" ht="13.5">
      <c r="A74"/>
      <c r="B74"/>
      <c r="C74"/>
      <c r="D74"/>
      <c r="E74"/>
      <c r="F74"/>
      <c r="G74"/>
      <c r="H74"/>
    </row>
    <row r="75" spans="1:8" ht="13.5">
      <c r="A75"/>
      <c r="B75"/>
      <c r="C75"/>
      <c r="D75"/>
      <c r="E75"/>
      <c r="F75"/>
      <c r="G75"/>
      <c r="H75"/>
    </row>
    <row r="76" spans="1:8" ht="13.5">
      <c r="A76"/>
      <c r="B76"/>
      <c r="C76"/>
      <c r="D76"/>
      <c r="E76"/>
      <c r="F76"/>
      <c r="G76"/>
      <c r="H76"/>
    </row>
    <row r="77" spans="1:8" ht="13.5">
      <c r="A77"/>
      <c r="B77"/>
      <c r="C77"/>
      <c r="D77"/>
      <c r="E77"/>
      <c r="F77"/>
      <c r="G77"/>
      <c r="H77"/>
    </row>
    <row r="78" spans="1:8" ht="13.5">
      <c r="A78"/>
      <c r="B78"/>
      <c r="C78"/>
      <c r="D78"/>
      <c r="E78"/>
      <c r="F78"/>
      <c r="G78"/>
      <c r="H78"/>
    </row>
    <row r="79" spans="1:8" ht="13.5">
      <c r="A79"/>
      <c r="B79"/>
      <c r="C79"/>
      <c r="D79"/>
      <c r="E79"/>
      <c r="F79"/>
      <c r="G79"/>
      <c r="H79"/>
    </row>
    <row r="80" spans="1:8" ht="13.5">
      <c r="A80"/>
      <c r="B80"/>
      <c r="C80"/>
      <c r="D80"/>
      <c r="E80"/>
      <c r="F80"/>
      <c r="G80"/>
      <c r="H80"/>
    </row>
    <row r="81" spans="1:8" ht="13.5">
      <c r="A81"/>
      <c r="B81"/>
      <c r="C81"/>
      <c r="D81"/>
      <c r="E81"/>
      <c r="F81"/>
      <c r="G81"/>
      <c r="H81"/>
    </row>
    <row r="82" spans="1:8" ht="13.5">
      <c r="A82"/>
      <c r="B82"/>
      <c r="C82"/>
      <c r="D82"/>
      <c r="E82"/>
      <c r="F82"/>
      <c r="G82"/>
      <c r="H82"/>
    </row>
    <row r="83" spans="1:8" ht="13.5">
      <c r="A83"/>
      <c r="B83"/>
      <c r="C83"/>
      <c r="D83"/>
      <c r="E83"/>
      <c r="F83"/>
      <c r="G83"/>
      <c r="H83"/>
    </row>
    <row r="84" spans="1:8" ht="13.5">
      <c r="A84"/>
      <c r="B84"/>
      <c r="C84"/>
      <c r="D84"/>
      <c r="E84"/>
      <c r="F84"/>
      <c r="G84"/>
      <c r="H84"/>
    </row>
    <row r="85" spans="1:8" ht="13.5">
      <c r="A85"/>
      <c r="B85"/>
      <c r="C85"/>
      <c r="D85"/>
      <c r="E85"/>
      <c r="F85"/>
      <c r="G85"/>
      <c r="H85"/>
    </row>
    <row r="86" spans="1:8" ht="13.5">
      <c r="A86"/>
      <c r="B86"/>
      <c r="C86"/>
      <c r="D86"/>
      <c r="E86"/>
      <c r="F86"/>
      <c r="G86"/>
      <c r="H86"/>
    </row>
    <row r="87" spans="1:8" ht="13.5">
      <c r="A87"/>
      <c r="B87"/>
      <c r="C87"/>
      <c r="D87"/>
      <c r="E87"/>
      <c r="F87"/>
      <c r="G87"/>
      <c r="H87"/>
    </row>
    <row r="88" spans="1:8" ht="13.5">
      <c r="A88"/>
      <c r="B88"/>
      <c r="C88"/>
      <c r="D88"/>
      <c r="E88"/>
      <c r="F88"/>
      <c r="G88"/>
      <c r="H88"/>
    </row>
    <row r="89" spans="1:8" ht="13.5">
      <c r="A89"/>
      <c r="B89"/>
      <c r="C89"/>
      <c r="D89"/>
      <c r="E89"/>
      <c r="F89"/>
      <c r="G89"/>
      <c r="H89"/>
    </row>
    <row r="90" spans="1:8" ht="13.5">
      <c r="A90"/>
      <c r="B90"/>
      <c r="C90"/>
      <c r="D90"/>
      <c r="E90"/>
      <c r="F90"/>
      <c r="G90"/>
      <c r="H90"/>
    </row>
    <row r="91" spans="1:8" ht="13.5">
      <c r="A91"/>
      <c r="B91"/>
      <c r="C91"/>
      <c r="D91"/>
      <c r="E91"/>
      <c r="F91"/>
      <c r="G91"/>
      <c r="H91"/>
    </row>
    <row r="92" spans="1:8" ht="13.5">
      <c r="A92"/>
      <c r="B92"/>
      <c r="C92"/>
      <c r="D92"/>
      <c r="E92"/>
      <c r="F92"/>
      <c r="G92"/>
      <c r="H92"/>
    </row>
    <row r="93" spans="1:8" ht="13.5">
      <c r="A93"/>
      <c r="B93"/>
      <c r="C93"/>
      <c r="D93"/>
      <c r="E93"/>
      <c r="F93"/>
      <c r="G93"/>
      <c r="H93"/>
    </row>
    <row r="94" spans="1:8" ht="13.5">
      <c r="A94"/>
      <c r="B94"/>
      <c r="C94"/>
      <c r="D94"/>
      <c r="E94"/>
      <c r="F94"/>
      <c r="G94"/>
      <c r="H94"/>
    </row>
    <row r="95" spans="1:8" ht="13.5">
      <c r="A95"/>
      <c r="B95"/>
      <c r="C95"/>
      <c r="D95"/>
      <c r="E95"/>
      <c r="F95"/>
      <c r="G95"/>
      <c r="H95"/>
    </row>
    <row r="96" spans="1:8" ht="13.5">
      <c r="A96"/>
      <c r="B96"/>
      <c r="C96"/>
      <c r="D96"/>
      <c r="E96"/>
      <c r="F96"/>
      <c r="G96"/>
      <c r="H96"/>
    </row>
    <row r="97" spans="1:8" ht="13.5">
      <c r="A97"/>
      <c r="B97"/>
      <c r="C97"/>
      <c r="D97"/>
      <c r="E97"/>
      <c r="F97"/>
      <c r="G97"/>
      <c r="H97"/>
    </row>
    <row r="98" spans="1:8" ht="13.5">
      <c r="A98"/>
      <c r="B98"/>
      <c r="C98"/>
      <c r="D98"/>
      <c r="E98"/>
      <c r="F98"/>
      <c r="G98"/>
      <c r="H98"/>
    </row>
    <row r="99" spans="1:8" ht="13.5">
      <c r="A99"/>
      <c r="B99"/>
      <c r="C99"/>
      <c r="D99"/>
      <c r="E99"/>
      <c r="F99"/>
      <c r="G99"/>
      <c r="H99"/>
    </row>
    <row r="100" spans="1:8" ht="13.5">
      <c r="A100"/>
      <c r="B100"/>
      <c r="C100"/>
      <c r="D100"/>
      <c r="E100"/>
      <c r="F100"/>
      <c r="G100"/>
      <c r="H100"/>
    </row>
  </sheetData>
  <mergeCells count="4">
    <mergeCell ref="E1:G1"/>
    <mergeCell ref="B2:D2"/>
    <mergeCell ref="E2:G2"/>
    <mergeCell ref="A2:A3"/>
  </mergeCells>
  <printOptions/>
  <pageMargins left="1.15" right="0.7874015748031497" top="1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G69"/>
  <sheetViews>
    <sheetView showGridLines="0" workbookViewId="0" topLeftCell="A1">
      <selection activeCell="A77" sqref="A77"/>
    </sheetView>
  </sheetViews>
  <sheetFormatPr defaultColWidth="9.00390625" defaultRowHeight="13.5"/>
  <cols>
    <col min="1" max="1" width="13.25390625" style="3" customWidth="1"/>
    <col min="2" max="6" width="13.50390625" style="3" customWidth="1"/>
    <col min="7" max="8" width="6.625" style="3" customWidth="1"/>
    <col min="9" max="9" width="4.625" style="3" customWidth="1"/>
    <col min="10" max="11" width="6.625" style="3" customWidth="1"/>
    <col min="12" max="16384" width="9.00390625" style="3" customWidth="1"/>
  </cols>
  <sheetData>
    <row r="1" spans="1:6" ht="15.75" customHeight="1">
      <c r="A1" s="1" t="s">
        <v>419</v>
      </c>
      <c r="B1" s="2"/>
      <c r="C1" s="2"/>
      <c r="D1" s="2"/>
      <c r="E1" s="2"/>
      <c r="F1" s="59" t="s">
        <v>420</v>
      </c>
    </row>
    <row r="2" spans="1:6" ht="13.5">
      <c r="A2" s="269" t="s">
        <v>264</v>
      </c>
      <c r="B2" s="273" t="s">
        <v>45</v>
      </c>
      <c r="C2" s="273" t="s">
        <v>46</v>
      </c>
      <c r="D2" s="276" t="s">
        <v>265</v>
      </c>
      <c r="E2" s="2"/>
      <c r="F2" s="2"/>
    </row>
    <row r="3" spans="1:6" ht="13.5">
      <c r="A3" s="272"/>
      <c r="B3" s="274"/>
      <c r="C3" s="274"/>
      <c r="D3" s="277"/>
      <c r="E3" s="11" t="s">
        <v>47</v>
      </c>
      <c r="F3" s="4" t="s">
        <v>266</v>
      </c>
    </row>
    <row r="4" spans="1:6" ht="13.5">
      <c r="A4" s="270"/>
      <c r="B4" s="275"/>
      <c r="C4" s="275"/>
      <c r="D4" s="278"/>
      <c r="E4" s="12" t="s">
        <v>48</v>
      </c>
      <c r="F4" s="5" t="s">
        <v>267</v>
      </c>
    </row>
    <row r="5" spans="1:6" ht="13.5">
      <c r="A5" s="6" t="s">
        <v>268</v>
      </c>
      <c r="B5" s="109">
        <f>B9+B20+B25+B29+B36+B41+B46+B54+B66</f>
        <v>15268</v>
      </c>
      <c r="C5" s="109">
        <f>C9+C20+C25+C29+C36+C41+C46+C54+C66</f>
        <v>28226</v>
      </c>
      <c r="D5" s="109">
        <f>D9+D20+D25+D29+D36+D41+D46+D54+D66</f>
        <v>14371</v>
      </c>
      <c r="E5" s="110">
        <f>E9+E20+E25+E29+E36+E41+E46+E54+E66</f>
        <v>324</v>
      </c>
      <c r="F5" s="110">
        <f>F9+F20+F25+F29+F36+F41+F46+F54+F66</f>
        <v>158</v>
      </c>
    </row>
    <row r="6" spans="1:6" ht="13.5">
      <c r="A6" s="6" t="s">
        <v>269</v>
      </c>
      <c r="B6" s="109">
        <f>B5-B7</f>
        <v>10280</v>
      </c>
      <c r="C6" s="109">
        <f>C5-C7</f>
        <v>13981</v>
      </c>
      <c r="D6" s="109">
        <f>D5-D7</f>
        <v>10151</v>
      </c>
      <c r="E6" s="111">
        <f>E5-E7</f>
        <v>125</v>
      </c>
      <c r="F6" s="111">
        <f>F5-F7</f>
        <v>92</v>
      </c>
    </row>
    <row r="7" spans="1:6" ht="13.5">
      <c r="A7" s="6" t="s">
        <v>270</v>
      </c>
      <c r="B7" s="109">
        <v>4988</v>
      </c>
      <c r="C7" s="109">
        <v>14245</v>
      </c>
      <c r="D7" s="109">
        <v>4220</v>
      </c>
      <c r="E7" s="110">
        <v>199</v>
      </c>
      <c r="F7" s="110">
        <v>66</v>
      </c>
    </row>
    <row r="8" spans="2:6" ht="13.5">
      <c r="B8" s="113"/>
      <c r="C8" s="113"/>
      <c r="D8" s="113"/>
      <c r="E8" s="118"/>
      <c r="F8" s="118"/>
    </row>
    <row r="9" spans="1:6" ht="13.5">
      <c r="A9" s="130" t="s">
        <v>369</v>
      </c>
      <c r="B9" s="109">
        <f>SUM(B10:B18)</f>
        <v>12968</v>
      </c>
      <c r="C9" s="109">
        <f>SUM(C10:C18)</f>
        <v>24784</v>
      </c>
      <c r="D9" s="109">
        <f>SUM(D10:D18)</f>
        <v>12132</v>
      </c>
      <c r="E9" s="110">
        <f>SUM(E10:E18)</f>
        <v>288</v>
      </c>
      <c r="F9" s="110">
        <f>SUM(F10:F18)</f>
        <v>154</v>
      </c>
    </row>
    <row r="10" spans="1:6" ht="13.5">
      <c r="A10" s="7" t="s">
        <v>271</v>
      </c>
      <c r="B10" s="109">
        <v>5530</v>
      </c>
      <c r="C10" s="109">
        <v>12263</v>
      </c>
      <c r="D10" s="109">
        <v>5464</v>
      </c>
      <c r="E10" s="110">
        <v>30</v>
      </c>
      <c r="F10" s="110">
        <v>57</v>
      </c>
    </row>
    <row r="11" spans="1:6" ht="13.5">
      <c r="A11" s="7" t="s">
        <v>272</v>
      </c>
      <c r="B11" s="109">
        <v>2005</v>
      </c>
      <c r="C11" s="109">
        <v>3909</v>
      </c>
      <c r="D11" s="109">
        <v>1907</v>
      </c>
      <c r="E11" s="110">
        <v>161</v>
      </c>
      <c r="F11" s="110">
        <v>16</v>
      </c>
    </row>
    <row r="12" spans="1:6" ht="13.5">
      <c r="A12" s="7" t="s">
        <v>273</v>
      </c>
      <c r="B12" s="109">
        <v>1765</v>
      </c>
      <c r="C12" s="109">
        <v>3442</v>
      </c>
      <c r="D12" s="109">
        <v>1635</v>
      </c>
      <c r="E12" s="110">
        <v>17</v>
      </c>
      <c r="F12" s="110">
        <v>12</v>
      </c>
    </row>
    <row r="13" spans="1:6" ht="13.5">
      <c r="A13" s="7" t="s">
        <v>274</v>
      </c>
      <c r="B13" s="109">
        <v>798</v>
      </c>
      <c r="C13" s="109">
        <v>1511</v>
      </c>
      <c r="D13" s="109">
        <v>747</v>
      </c>
      <c r="E13" s="110">
        <v>8</v>
      </c>
      <c r="F13" s="118">
        <v>0</v>
      </c>
    </row>
    <row r="14" spans="1:6" ht="13.5">
      <c r="A14" s="7" t="s">
        <v>275</v>
      </c>
      <c r="B14" s="109">
        <v>870</v>
      </c>
      <c r="C14" s="109">
        <v>1550</v>
      </c>
      <c r="D14" s="109">
        <v>815</v>
      </c>
      <c r="E14" s="110">
        <v>19</v>
      </c>
      <c r="F14" s="110">
        <v>1</v>
      </c>
    </row>
    <row r="15" spans="1:6" ht="13.5">
      <c r="A15" s="7" t="s">
        <v>276</v>
      </c>
      <c r="B15" s="109">
        <v>840</v>
      </c>
      <c r="C15" s="109">
        <v>1114</v>
      </c>
      <c r="D15" s="109">
        <v>829</v>
      </c>
      <c r="E15" s="110">
        <v>1</v>
      </c>
      <c r="F15" s="110">
        <v>13</v>
      </c>
    </row>
    <row r="16" spans="1:6" ht="13.5">
      <c r="A16" s="7" t="s">
        <v>277</v>
      </c>
      <c r="B16" s="109">
        <v>160</v>
      </c>
      <c r="C16" s="109">
        <v>192</v>
      </c>
      <c r="D16" s="109">
        <v>157</v>
      </c>
      <c r="E16" s="110">
        <v>1</v>
      </c>
      <c r="F16" s="118">
        <v>0</v>
      </c>
    </row>
    <row r="17" spans="1:6" ht="13.5">
      <c r="A17" s="7" t="s">
        <v>278</v>
      </c>
      <c r="B17" s="109">
        <v>400</v>
      </c>
      <c r="C17" s="109">
        <v>564</v>
      </c>
      <c r="D17" s="109">
        <v>400</v>
      </c>
      <c r="E17" s="110">
        <v>1</v>
      </c>
      <c r="F17" s="118">
        <v>0</v>
      </c>
    </row>
    <row r="18" spans="1:6" ht="13.5">
      <c r="A18" s="7" t="s">
        <v>279</v>
      </c>
      <c r="B18" s="109">
        <v>600</v>
      </c>
      <c r="C18" s="109">
        <v>239</v>
      </c>
      <c r="D18" s="109">
        <v>178</v>
      </c>
      <c r="E18" s="110">
        <v>50</v>
      </c>
      <c r="F18" s="110">
        <v>55</v>
      </c>
    </row>
    <row r="19" spans="2:6" ht="13.5">
      <c r="B19" s="113"/>
      <c r="C19" s="113"/>
      <c r="D19" s="113"/>
      <c r="E19" s="118"/>
      <c r="F19" s="118"/>
    </row>
    <row r="20" spans="1:6" ht="13.5">
      <c r="A20" s="130" t="s">
        <v>370</v>
      </c>
      <c r="B20" s="109">
        <f>SUM(B21:B23)</f>
        <v>320</v>
      </c>
      <c r="C20" s="109">
        <f>SUM(C21:C23)</f>
        <v>460</v>
      </c>
      <c r="D20" s="109">
        <f>SUM(D21:D23)</f>
        <v>332</v>
      </c>
      <c r="E20" s="111">
        <f>SUM(E21:E23)</f>
        <v>0</v>
      </c>
      <c r="F20" s="111">
        <f>SUM(F21:F23)</f>
        <v>0</v>
      </c>
    </row>
    <row r="21" spans="1:6" ht="13.5">
      <c r="A21" s="7" t="s">
        <v>280</v>
      </c>
      <c r="B21" s="113">
        <v>0</v>
      </c>
      <c r="C21" s="113">
        <v>0</v>
      </c>
      <c r="D21" s="113">
        <v>0</v>
      </c>
      <c r="E21" s="118">
        <v>0</v>
      </c>
      <c r="F21" s="118">
        <v>0</v>
      </c>
    </row>
    <row r="22" spans="1:6" ht="13.5">
      <c r="A22" s="7" t="s">
        <v>281</v>
      </c>
      <c r="B22" s="109">
        <v>80</v>
      </c>
      <c r="C22" s="109">
        <v>93</v>
      </c>
      <c r="D22" s="109">
        <v>86</v>
      </c>
      <c r="E22" s="118">
        <v>0</v>
      </c>
      <c r="F22" s="118">
        <v>0</v>
      </c>
    </row>
    <row r="23" spans="1:6" ht="13.5">
      <c r="A23" s="7" t="s">
        <v>282</v>
      </c>
      <c r="B23" s="109">
        <v>240</v>
      </c>
      <c r="C23" s="109">
        <v>367</v>
      </c>
      <c r="D23" s="109">
        <v>246</v>
      </c>
      <c r="E23" s="118">
        <v>0</v>
      </c>
      <c r="F23" s="110">
        <v>0</v>
      </c>
    </row>
    <row r="24" spans="2:6" ht="13.5">
      <c r="B24" s="113"/>
      <c r="C24" s="113"/>
      <c r="D24" s="113"/>
      <c r="E24" s="118"/>
      <c r="F24" s="118"/>
    </row>
    <row r="25" spans="1:6" ht="13.5">
      <c r="A25" s="130" t="s">
        <v>371</v>
      </c>
      <c r="B25" s="109">
        <f>SUM(B26:B27)</f>
        <v>120</v>
      </c>
      <c r="C25" s="109">
        <f>SUM(C26:C27)</f>
        <v>136</v>
      </c>
      <c r="D25" s="109">
        <f>SUM(D26:D27)</f>
        <v>119</v>
      </c>
      <c r="E25" s="111">
        <f>SUM(E26:E27)</f>
        <v>0</v>
      </c>
      <c r="F25" s="111">
        <f>SUM(F26:F27)</f>
        <v>0</v>
      </c>
    </row>
    <row r="26" spans="1:7" ht="13.5">
      <c r="A26" s="7" t="s">
        <v>283</v>
      </c>
      <c r="B26" s="113">
        <v>0</v>
      </c>
      <c r="C26" s="113">
        <v>0</v>
      </c>
      <c r="D26" s="113">
        <v>0</v>
      </c>
      <c r="E26" s="118">
        <v>0</v>
      </c>
      <c r="F26" s="118">
        <v>0</v>
      </c>
      <c r="G26"/>
    </row>
    <row r="27" spans="1:7" ht="13.5">
      <c r="A27" s="7" t="s">
        <v>284</v>
      </c>
      <c r="B27" s="109">
        <v>120</v>
      </c>
      <c r="C27" s="109">
        <v>136</v>
      </c>
      <c r="D27" s="109">
        <v>119</v>
      </c>
      <c r="E27" s="118">
        <v>0</v>
      </c>
      <c r="F27" s="118">
        <v>0</v>
      </c>
      <c r="G27"/>
    </row>
    <row r="28" spans="2:6" ht="13.5">
      <c r="B28" s="113"/>
      <c r="C28" s="113"/>
      <c r="D28" s="113"/>
      <c r="E28" s="118"/>
      <c r="F28" s="118"/>
    </row>
    <row r="29" spans="1:6" ht="13.5">
      <c r="A29" s="130" t="s">
        <v>372</v>
      </c>
      <c r="B29" s="109">
        <f>SUM(B30:B34)</f>
        <v>460</v>
      </c>
      <c r="C29" s="109">
        <f>SUM(C30:C34)</f>
        <v>971</v>
      </c>
      <c r="D29" s="109">
        <f>SUM(D30:D34)</f>
        <v>388</v>
      </c>
      <c r="E29" s="111">
        <f>SUM(E30:E34)</f>
        <v>24</v>
      </c>
      <c r="F29" s="111">
        <f>SUM(F30:F34)</f>
        <v>2</v>
      </c>
    </row>
    <row r="30" spans="1:6" ht="13.5">
      <c r="A30" s="7" t="s">
        <v>285</v>
      </c>
      <c r="B30" s="109">
        <v>340</v>
      </c>
      <c r="C30" s="109">
        <v>772</v>
      </c>
      <c r="D30" s="109">
        <v>265</v>
      </c>
      <c r="E30" s="110">
        <v>24</v>
      </c>
      <c r="F30" s="118">
        <v>2</v>
      </c>
    </row>
    <row r="31" spans="1:6" ht="13.5">
      <c r="A31" s="7" t="s">
        <v>286</v>
      </c>
      <c r="B31" s="113">
        <v>0</v>
      </c>
      <c r="C31" s="113">
        <v>0</v>
      </c>
      <c r="D31" s="113">
        <v>0</v>
      </c>
      <c r="E31" s="118">
        <v>0</v>
      </c>
      <c r="F31" s="118">
        <v>0</v>
      </c>
    </row>
    <row r="32" spans="1:6" ht="13.5">
      <c r="A32" s="7" t="s">
        <v>287</v>
      </c>
      <c r="B32" s="109">
        <v>120</v>
      </c>
      <c r="C32" s="109">
        <v>199</v>
      </c>
      <c r="D32" s="109">
        <v>123</v>
      </c>
      <c r="E32" s="118">
        <v>0</v>
      </c>
      <c r="F32" s="118">
        <v>0</v>
      </c>
    </row>
    <row r="33" spans="1:6" ht="13.5">
      <c r="A33" s="7" t="s">
        <v>288</v>
      </c>
      <c r="B33" s="113">
        <v>0</v>
      </c>
      <c r="C33" s="113">
        <v>0</v>
      </c>
      <c r="D33" s="113">
        <v>0</v>
      </c>
      <c r="E33" s="118">
        <v>0</v>
      </c>
      <c r="F33" s="118">
        <v>0</v>
      </c>
    </row>
    <row r="34" spans="1:6" ht="13.5">
      <c r="A34" s="7" t="s">
        <v>289</v>
      </c>
      <c r="B34" s="113">
        <v>0</v>
      </c>
      <c r="C34" s="113">
        <v>0</v>
      </c>
      <c r="D34" s="113">
        <v>0</v>
      </c>
      <c r="E34" s="118">
        <v>0</v>
      </c>
      <c r="F34" s="118">
        <v>0</v>
      </c>
    </row>
    <row r="35" spans="2:6" ht="13.5">
      <c r="B35" s="113"/>
      <c r="C35" s="113"/>
      <c r="D35" s="113"/>
      <c r="E35" s="118"/>
      <c r="F35" s="118"/>
    </row>
    <row r="36" spans="1:6" ht="13.5">
      <c r="A36" s="130" t="s">
        <v>373</v>
      </c>
      <c r="B36" s="109">
        <f>SUM(B37:B39)</f>
        <v>120</v>
      </c>
      <c r="C36" s="109">
        <f>SUM(C37:C39)</f>
        <v>174</v>
      </c>
      <c r="D36" s="109">
        <f>SUM(D37:D39)</f>
        <v>122</v>
      </c>
      <c r="E36" s="111">
        <f>SUM(E37:E39)</f>
        <v>0</v>
      </c>
      <c r="F36" s="111">
        <f>SUM(F37:F39)</f>
        <v>0</v>
      </c>
    </row>
    <row r="37" spans="1:6" ht="13.5">
      <c r="A37" s="7" t="s">
        <v>290</v>
      </c>
      <c r="B37" s="109">
        <v>120</v>
      </c>
      <c r="C37" s="109">
        <v>174</v>
      </c>
      <c r="D37" s="109">
        <v>122</v>
      </c>
      <c r="E37" s="118">
        <v>0</v>
      </c>
      <c r="F37" s="118">
        <v>0</v>
      </c>
    </row>
    <row r="38" spans="1:6" ht="13.5">
      <c r="A38" s="7" t="s">
        <v>291</v>
      </c>
      <c r="B38" s="113">
        <v>0</v>
      </c>
      <c r="C38" s="113">
        <v>0</v>
      </c>
      <c r="D38" s="113">
        <v>0</v>
      </c>
      <c r="E38" s="118">
        <v>0</v>
      </c>
      <c r="F38" s="118">
        <v>0</v>
      </c>
    </row>
    <row r="39" spans="1:6" ht="13.5">
      <c r="A39" s="7" t="s">
        <v>292</v>
      </c>
      <c r="B39" s="113">
        <v>0</v>
      </c>
      <c r="C39" s="113">
        <v>0</v>
      </c>
      <c r="D39" s="113">
        <v>0</v>
      </c>
      <c r="E39" s="118">
        <v>0</v>
      </c>
      <c r="F39" s="118">
        <v>0</v>
      </c>
    </row>
    <row r="40" spans="2:6" ht="13.5">
      <c r="B40" s="113"/>
      <c r="C40" s="113"/>
      <c r="D40" s="113"/>
      <c r="E40" s="118"/>
      <c r="F40" s="118"/>
    </row>
    <row r="41" spans="1:6" ht="13.5">
      <c r="A41" s="130" t="s">
        <v>374</v>
      </c>
      <c r="B41" s="109">
        <f>SUM(B42:B44)</f>
        <v>200</v>
      </c>
      <c r="C41" s="109">
        <f>SUM(C42:C44)</f>
        <v>251</v>
      </c>
      <c r="D41" s="109">
        <f>SUM(D42:D44)</f>
        <v>200</v>
      </c>
      <c r="E41" s="111">
        <f>SUM(E42:E44)</f>
        <v>0</v>
      </c>
      <c r="F41" s="111">
        <f>SUM(F42:F44)</f>
        <v>0</v>
      </c>
    </row>
    <row r="42" spans="1:6" ht="13.5">
      <c r="A42" s="7" t="s">
        <v>293</v>
      </c>
      <c r="B42" s="113">
        <v>0</v>
      </c>
      <c r="C42" s="113">
        <v>0</v>
      </c>
      <c r="D42" s="113">
        <v>0</v>
      </c>
      <c r="E42" s="118">
        <v>0</v>
      </c>
      <c r="F42" s="118">
        <v>0</v>
      </c>
    </row>
    <row r="43" spans="1:6" ht="13.5">
      <c r="A43" s="7" t="s">
        <v>294</v>
      </c>
      <c r="B43" s="109">
        <v>200</v>
      </c>
      <c r="C43" s="109">
        <v>251</v>
      </c>
      <c r="D43" s="109">
        <v>200</v>
      </c>
      <c r="E43" s="118">
        <v>0</v>
      </c>
      <c r="F43" s="118">
        <v>0</v>
      </c>
    </row>
    <row r="44" spans="1:6" ht="13.5">
      <c r="A44" s="7" t="s">
        <v>295</v>
      </c>
      <c r="B44" s="113">
        <v>0</v>
      </c>
      <c r="C44" s="113">
        <v>0</v>
      </c>
      <c r="D44" s="113">
        <v>0</v>
      </c>
      <c r="E44" s="118">
        <v>0</v>
      </c>
      <c r="F44" s="118">
        <v>0</v>
      </c>
    </row>
    <row r="45" spans="2:6" ht="13.5">
      <c r="B45" s="113"/>
      <c r="C45" s="113"/>
      <c r="D45" s="113"/>
      <c r="E45" s="118"/>
      <c r="F45" s="118"/>
    </row>
    <row r="46" spans="1:6" ht="13.5">
      <c r="A46" s="130" t="s">
        <v>375</v>
      </c>
      <c r="B46" s="109">
        <f>SUM(B47:B52)</f>
        <v>680</v>
      </c>
      <c r="C46" s="109">
        <f>SUM(C47:C52)</f>
        <v>894</v>
      </c>
      <c r="D46" s="109">
        <f>SUM(D47:D52)</f>
        <v>680</v>
      </c>
      <c r="E46" s="111">
        <f>SUM(E47:E52)</f>
        <v>0</v>
      </c>
      <c r="F46" s="111">
        <f>SUM(F47:F52)</f>
        <v>0</v>
      </c>
    </row>
    <row r="47" spans="1:6" ht="13.5">
      <c r="A47" s="7" t="s">
        <v>296</v>
      </c>
      <c r="B47" s="109">
        <v>480</v>
      </c>
      <c r="C47" s="109">
        <v>648</v>
      </c>
      <c r="D47" s="109">
        <v>479</v>
      </c>
      <c r="E47" s="110">
        <v>0</v>
      </c>
      <c r="F47" s="118">
        <v>0</v>
      </c>
    </row>
    <row r="48" spans="1:6" ht="13.5">
      <c r="A48" s="7" t="s">
        <v>297</v>
      </c>
      <c r="B48" s="113">
        <v>0</v>
      </c>
      <c r="C48" s="113">
        <v>0</v>
      </c>
      <c r="D48" s="113">
        <v>0</v>
      </c>
      <c r="E48" s="118">
        <v>0</v>
      </c>
      <c r="F48" s="118">
        <v>0</v>
      </c>
    </row>
    <row r="49" spans="1:6" ht="13.5">
      <c r="A49" s="7" t="s">
        <v>298</v>
      </c>
      <c r="B49" s="113">
        <v>0</v>
      </c>
      <c r="C49" s="113">
        <v>0</v>
      </c>
      <c r="D49" s="113">
        <v>0</v>
      </c>
      <c r="E49" s="118">
        <v>0</v>
      </c>
      <c r="F49" s="118">
        <v>0</v>
      </c>
    </row>
    <row r="50" spans="1:6" ht="13.5">
      <c r="A50" s="7" t="s">
        <v>299</v>
      </c>
      <c r="B50" s="113">
        <v>0</v>
      </c>
      <c r="C50" s="113">
        <v>0</v>
      </c>
      <c r="D50" s="113">
        <v>0</v>
      </c>
      <c r="E50" s="118">
        <v>0</v>
      </c>
      <c r="F50" s="118">
        <v>0</v>
      </c>
    </row>
    <row r="51" spans="1:6" ht="13.5">
      <c r="A51" s="7" t="s">
        <v>300</v>
      </c>
      <c r="B51" s="113">
        <v>0</v>
      </c>
      <c r="C51" s="113">
        <v>0</v>
      </c>
      <c r="D51" s="113">
        <v>0</v>
      </c>
      <c r="E51" s="118">
        <v>0</v>
      </c>
      <c r="F51" s="118">
        <v>0</v>
      </c>
    </row>
    <row r="52" spans="1:6" ht="13.5">
      <c r="A52" s="7" t="s">
        <v>301</v>
      </c>
      <c r="B52" s="109">
        <v>200</v>
      </c>
      <c r="C52" s="109">
        <v>246</v>
      </c>
      <c r="D52" s="109">
        <v>201</v>
      </c>
      <c r="E52" s="110">
        <v>0</v>
      </c>
      <c r="F52" s="118">
        <v>0</v>
      </c>
    </row>
    <row r="53" spans="2:6" ht="13.5">
      <c r="B53" s="113"/>
      <c r="C53" s="113"/>
      <c r="D53" s="113"/>
      <c r="E53" s="118"/>
      <c r="F53" s="118"/>
    </row>
    <row r="54" spans="1:6" ht="13.5">
      <c r="A54" s="130" t="s">
        <v>376</v>
      </c>
      <c r="B54" s="109">
        <f>SUM(B55:B64)</f>
        <v>120</v>
      </c>
      <c r="C54" s="109">
        <f>SUM(C55:C64)</f>
        <v>176</v>
      </c>
      <c r="D54" s="109">
        <f>SUM(D55:D64)</f>
        <v>120</v>
      </c>
      <c r="E54" s="110">
        <f>SUM(E55:E64)</f>
        <v>0</v>
      </c>
      <c r="F54" s="110">
        <f>SUM(F55:F64)</f>
        <v>0</v>
      </c>
    </row>
    <row r="55" spans="1:7" ht="13.5">
      <c r="A55" s="7" t="s">
        <v>302</v>
      </c>
      <c r="B55" s="109">
        <v>120</v>
      </c>
      <c r="C55" s="109">
        <v>176</v>
      </c>
      <c r="D55" s="109">
        <v>120</v>
      </c>
      <c r="E55" s="118">
        <v>0</v>
      </c>
      <c r="F55" s="118">
        <v>0</v>
      </c>
      <c r="G55" s="13"/>
    </row>
    <row r="56" spans="1:7" ht="13.5">
      <c r="A56" s="7" t="s">
        <v>303</v>
      </c>
      <c r="B56" s="113">
        <v>0</v>
      </c>
      <c r="C56" s="113">
        <v>0</v>
      </c>
      <c r="D56" s="113">
        <v>0</v>
      </c>
      <c r="E56" s="118">
        <v>0</v>
      </c>
      <c r="F56" s="118">
        <v>0</v>
      </c>
      <c r="G56" s="13"/>
    </row>
    <row r="57" spans="1:7" ht="13.5">
      <c r="A57" s="7" t="s">
        <v>304</v>
      </c>
      <c r="B57" s="113">
        <v>0</v>
      </c>
      <c r="C57" s="113">
        <v>0</v>
      </c>
      <c r="D57" s="113">
        <v>0</v>
      </c>
      <c r="E57" s="118">
        <v>0</v>
      </c>
      <c r="F57" s="118">
        <v>0</v>
      </c>
      <c r="G57" s="13"/>
    </row>
    <row r="58" spans="1:7" ht="13.5">
      <c r="A58" s="7" t="s">
        <v>305</v>
      </c>
      <c r="B58" s="113">
        <v>0</v>
      </c>
      <c r="C58" s="113">
        <v>0</v>
      </c>
      <c r="D58" s="113">
        <v>0</v>
      </c>
      <c r="E58" s="118">
        <v>0</v>
      </c>
      <c r="F58" s="118">
        <v>0</v>
      </c>
      <c r="G58" s="13"/>
    </row>
    <row r="59" spans="1:7" ht="13.5">
      <c r="A59" s="7" t="s">
        <v>306</v>
      </c>
      <c r="B59" s="113">
        <v>0</v>
      </c>
      <c r="C59" s="113">
        <v>0</v>
      </c>
      <c r="D59" s="113">
        <v>0</v>
      </c>
      <c r="E59" s="118">
        <v>0</v>
      </c>
      <c r="F59" s="118">
        <v>0</v>
      </c>
      <c r="G59" s="13"/>
    </row>
    <row r="60" spans="1:7" ht="13.5">
      <c r="A60" s="7" t="s">
        <v>307</v>
      </c>
      <c r="B60" s="113">
        <v>0</v>
      </c>
      <c r="C60" s="113">
        <v>0</v>
      </c>
      <c r="D60" s="113">
        <v>0</v>
      </c>
      <c r="E60" s="118">
        <v>0</v>
      </c>
      <c r="F60" s="118">
        <v>0</v>
      </c>
      <c r="G60" s="13"/>
    </row>
    <row r="61" spans="1:7" ht="13.5">
      <c r="A61" s="7" t="s">
        <v>308</v>
      </c>
      <c r="B61" s="113">
        <v>0</v>
      </c>
      <c r="C61" s="113">
        <v>0</v>
      </c>
      <c r="D61" s="113">
        <v>0</v>
      </c>
      <c r="E61" s="118">
        <v>0</v>
      </c>
      <c r="F61" s="118">
        <v>0</v>
      </c>
      <c r="G61" s="13"/>
    </row>
    <row r="62" spans="1:7" ht="13.5">
      <c r="A62" s="7" t="s">
        <v>309</v>
      </c>
      <c r="B62" s="113">
        <v>0</v>
      </c>
      <c r="C62" s="113">
        <v>0</v>
      </c>
      <c r="D62" s="113">
        <v>0</v>
      </c>
      <c r="E62" s="118">
        <v>0</v>
      </c>
      <c r="F62" s="118">
        <v>0</v>
      </c>
      <c r="G62" s="13"/>
    </row>
    <row r="63" spans="1:7" ht="13.5">
      <c r="A63" s="7" t="s">
        <v>310</v>
      </c>
      <c r="B63" s="113">
        <v>0</v>
      </c>
      <c r="C63" s="113">
        <v>0</v>
      </c>
      <c r="D63" s="113">
        <v>0</v>
      </c>
      <c r="E63" s="118">
        <v>0</v>
      </c>
      <c r="F63" s="118">
        <v>0</v>
      </c>
      <c r="G63" s="13"/>
    </row>
    <row r="64" spans="1:7" ht="13.5">
      <c r="A64" s="7" t="s">
        <v>311</v>
      </c>
      <c r="B64" s="113">
        <v>0</v>
      </c>
      <c r="C64" s="113">
        <v>0</v>
      </c>
      <c r="D64" s="113">
        <v>0</v>
      </c>
      <c r="E64" s="118">
        <v>0</v>
      </c>
      <c r="F64" s="118">
        <v>0</v>
      </c>
      <c r="G64" s="13"/>
    </row>
    <row r="65" spans="2:6" ht="13.5">
      <c r="B65" s="113"/>
      <c r="C65" s="113"/>
      <c r="D65" s="113"/>
      <c r="E65" s="118"/>
      <c r="F65" s="118"/>
    </row>
    <row r="66" spans="1:6" ht="13.5">
      <c r="A66" s="130" t="s">
        <v>377</v>
      </c>
      <c r="B66" s="109">
        <f>SUM(B67:B69)</f>
        <v>280</v>
      </c>
      <c r="C66" s="109">
        <f>SUM(C67:C69)</f>
        <v>380</v>
      </c>
      <c r="D66" s="109">
        <f>SUM(D67:D69)</f>
        <v>278</v>
      </c>
      <c r="E66" s="111">
        <f>SUM(E67:E69)</f>
        <v>12</v>
      </c>
      <c r="F66" s="111">
        <f>SUM(F67:F69)</f>
        <v>2</v>
      </c>
    </row>
    <row r="67" spans="1:6" ht="13.5">
      <c r="A67" s="7" t="s">
        <v>312</v>
      </c>
      <c r="B67" s="109">
        <v>280</v>
      </c>
      <c r="C67" s="109">
        <v>380</v>
      </c>
      <c r="D67" s="109">
        <v>278</v>
      </c>
      <c r="E67" s="110">
        <v>12</v>
      </c>
      <c r="F67" s="118">
        <v>2</v>
      </c>
    </row>
    <row r="68" spans="1:6" ht="13.5">
      <c r="A68" s="7" t="s">
        <v>313</v>
      </c>
      <c r="B68" s="113">
        <v>0</v>
      </c>
      <c r="C68" s="113">
        <v>0</v>
      </c>
      <c r="D68" s="113">
        <v>0</v>
      </c>
      <c r="E68" s="118">
        <v>0</v>
      </c>
      <c r="F68" s="118">
        <v>0</v>
      </c>
    </row>
    <row r="69" spans="1:6" ht="13.5">
      <c r="A69" s="1" t="s">
        <v>314</v>
      </c>
      <c r="B69" s="119">
        <v>0</v>
      </c>
      <c r="C69" s="119">
        <v>0</v>
      </c>
      <c r="D69" s="119">
        <v>0</v>
      </c>
      <c r="E69" s="120">
        <v>0</v>
      </c>
      <c r="F69" s="120">
        <v>0</v>
      </c>
    </row>
  </sheetData>
  <mergeCells count="4">
    <mergeCell ref="A2:A4"/>
    <mergeCell ref="B2:B4"/>
    <mergeCell ref="C2:C4"/>
    <mergeCell ref="D2:D4"/>
  </mergeCells>
  <printOptions/>
  <pageMargins left="1.68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N69"/>
  <sheetViews>
    <sheetView showGridLines="0" workbookViewId="0" topLeftCell="A1">
      <selection activeCell="A87" sqref="A87"/>
    </sheetView>
  </sheetViews>
  <sheetFormatPr defaultColWidth="9.00390625" defaultRowHeight="13.5"/>
  <cols>
    <col min="1" max="1" width="13.25390625" style="62" customWidth="1"/>
    <col min="2" max="3" width="7.125" style="62" customWidth="1"/>
    <col min="4" max="6" width="5.875" style="62" customWidth="1"/>
    <col min="7" max="7" width="7.125" style="62" customWidth="1"/>
    <col min="8" max="9" width="5.875" style="62" customWidth="1"/>
    <col min="10" max="10" width="8.375" style="62" customWidth="1"/>
    <col min="11" max="11" width="5.875" style="62" customWidth="1"/>
    <col min="12" max="14" width="6.50390625" style="62" customWidth="1"/>
    <col min="15" max="16384" width="11.00390625" style="62" customWidth="1"/>
  </cols>
  <sheetData>
    <row r="1" spans="1:14" ht="15" customHeight="1">
      <c r="A1" s="60" t="s">
        <v>315</v>
      </c>
      <c r="B1" s="61"/>
      <c r="C1" s="61"/>
      <c r="D1" s="61"/>
      <c r="E1" s="61"/>
      <c r="F1" s="61"/>
      <c r="G1" s="61"/>
      <c r="H1" s="61"/>
      <c r="I1" s="61"/>
      <c r="J1" s="61"/>
      <c r="K1" s="279" t="s">
        <v>389</v>
      </c>
      <c r="L1" s="279"/>
      <c r="M1" s="279"/>
      <c r="N1" s="279"/>
    </row>
    <row r="2" spans="1:14" ht="15" customHeight="1">
      <c r="A2" s="280" t="s">
        <v>316</v>
      </c>
      <c r="B2" s="285" t="s">
        <v>317</v>
      </c>
      <c r="C2" s="286"/>
      <c r="D2" s="287"/>
      <c r="E2" s="285" t="s">
        <v>318</v>
      </c>
      <c r="F2" s="286"/>
      <c r="G2" s="286"/>
      <c r="H2" s="286"/>
      <c r="I2" s="286"/>
      <c r="J2" s="286"/>
      <c r="K2" s="287"/>
      <c r="L2" s="285" t="s">
        <v>319</v>
      </c>
      <c r="M2" s="286"/>
      <c r="N2" s="286"/>
    </row>
    <row r="3" spans="1:14" ht="15" customHeight="1">
      <c r="A3" s="281"/>
      <c r="B3" s="283" t="s">
        <v>0</v>
      </c>
      <c r="C3" s="283" t="s">
        <v>40</v>
      </c>
      <c r="D3" s="283" t="s">
        <v>49</v>
      </c>
      <c r="E3" s="283" t="s">
        <v>50</v>
      </c>
      <c r="F3" s="283" t="s">
        <v>51</v>
      </c>
      <c r="G3" s="283" t="s">
        <v>320</v>
      </c>
      <c r="H3" s="173" t="s">
        <v>52</v>
      </c>
      <c r="I3" s="173" t="s">
        <v>53</v>
      </c>
      <c r="J3" s="173" t="s">
        <v>54</v>
      </c>
      <c r="K3" s="283" t="s">
        <v>55</v>
      </c>
      <c r="L3" s="283" t="s">
        <v>0</v>
      </c>
      <c r="M3" s="283" t="s">
        <v>40</v>
      </c>
      <c r="N3" s="288" t="s">
        <v>49</v>
      </c>
    </row>
    <row r="4" spans="1:14" ht="15" customHeight="1">
      <c r="A4" s="282"/>
      <c r="B4" s="284"/>
      <c r="C4" s="284"/>
      <c r="D4" s="284"/>
      <c r="E4" s="284"/>
      <c r="F4" s="284"/>
      <c r="G4" s="284"/>
      <c r="H4" s="151" t="s">
        <v>56</v>
      </c>
      <c r="I4" s="151" t="s">
        <v>56</v>
      </c>
      <c r="J4" s="151" t="s">
        <v>57</v>
      </c>
      <c r="K4" s="284"/>
      <c r="L4" s="284"/>
      <c r="M4" s="284"/>
      <c r="N4" s="289"/>
    </row>
    <row r="5" spans="1:14" ht="15" customHeight="1">
      <c r="A5" s="63" t="s">
        <v>321</v>
      </c>
      <c r="B5" s="121">
        <f aca="true" t="shared" si="0" ref="B5:N5">B9+B20+B25+B29+B36+B41+B46+B54+B66</f>
        <v>2943</v>
      </c>
      <c r="C5" s="122">
        <f t="shared" si="0"/>
        <v>2215</v>
      </c>
      <c r="D5" s="122">
        <f t="shared" si="0"/>
        <v>728</v>
      </c>
      <c r="E5" s="121">
        <f t="shared" si="0"/>
        <v>56</v>
      </c>
      <c r="F5" s="122">
        <f t="shared" si="0"/>
        <v>81</v>
      </c>
      <c r="G5" s="122">
        <f t="shared" si="0"/>
        <v>2394</v>
      </c>
      <c r="H5" s="122">
        <f t="shared" si="0"/>
        <v>59</v>
      </c>
      <c r="I5" s="122">
        <f t="shared" si="0"/>
        <v>60</v>
      </c>
      <c r="J5" s="122">
        <f t="shared" si="0"/>
        <v>16</v>
      </c>
      <c r="K5" s="122">
        <f t="shared" si="0"/>
        <v>277</v>
      </c>
      <c r="L5" s="121">
        <f t="shared" si="0"/>
        <v>736</v>
      </c>
      <c r="M5" s="122">
        <f t="shared" si="0"/>
        <v>455</v>
      </c>
      <c r="N5" s="122">
        <f t="shared" si="0"/>
        <v>281</v>
      </c>
    </row>
    <row r="6" spans="1:14" ht="15" customHeight="1">
      <c r="A6" s="63" t="s">
        <v>322</v>
      </c>
      <c r="B6" s="121">
        <f>SUM(E6:K6)</f>
        <v>2226</v>
      </c>
      <c r="C6" s="122">
        <f aca="true" t="shared" si="1" ref="C6:K6">C5-C7</f>
        <v>1685</v>
      </c>
      <c r="D6" s="122">
        <f t="shared" si="1"/>
        <v>541</v>
      </c>
      <c r="E6" s="121">
        <f t="shared" si="1"/>
        <v>43</v>
      </c>
      <c r="F6" s="122">
        <f t="shared" si="1"/>
        <v>56</v>
      </c>
      <c r="G6" s="122">
        <f t="shared" si="1"/>
        <v>1854</v>
      </c>
      <c r="H6" s="122">
        <f t="shared" si="1"/>
        <v>0</v>
      </c>
      <c r="I6" s="122">
        <f t="shared" si="1"/>
        <v>47</v>
      </c>
      <c r="J6" s="122">
        <f t="shared" si="1"/>
        <v>14</v>
      </c>
      <c r="K6" s="122">
        <f t="shared" si="1"/>
        <v>212</v>
      </c>
      <c r="L6" s="121">
        <f>M6+N6</f>
        <v>553</v>
      </c>
      <c r="M6" s="122">
        <f>M5-M7</f>
        <v>355</v>
      </c>
      <c r="N6" s="122">
        <f>N5-N7</f>
        <v>198</v>
      </c>
    </row>
    <row r="7" spans="1:14" ht="15" customHeight="1">
      <c r="A7" s="63" t="s">
        <v>323</v>
      </c>
      <c r="B7" s="121">
        <f>SUM(E7:K7)</f>
        <v>717</v>
      </c>
      <c r="C7" s="122">
        <v>530</v>
      </c>
      <c r="D7" s="122">
        <v>187</v>
      </c>
      <c r="E7" s="121">
        <v>13</v>
      </c>
      <c r="F7" s="122">
        <v>25</v>
      </c>
      <c r="G7" s="122">
        <v>540</v>
      </c>
      <c r="H7" s="122">
        <v>59</v>
      </c>
      <c r="I7" s="122">
        <v>13</v>
      </c>
      <c r="J7" s="123">
        <v>2</v>
      </c>
      <c r="K7" s="122">
        <v>65</v>
      </c>
      <c r="L7" s="121">
        <f>M7+N7</f>
        <v>183</v>
      </c>
      <c r="M7" s="122">
        <v>100</v>
      </c>
      <c r="N7" s="122">
        <v>83</v>
      </c>
    </row>
    <row r="8" spans="2:14" ht="13.5" customHeight="1">
      <c r="B8" s="124"/>
      <c r="C8" s="123"/>
      <c r="D8" s="123"/>
      <c r="E8" s="124"/>
      <c r="F8" s="123"/>
      <c r="G8" s="123"/>
      <c r="H8" s="123"/>
      <c r="I8" s="123"/>
      <c r="J8" s="123"/>
      <c r="K8" s="123"/>
      <c r="L8" s="124"/>
      <c r="M8" s="123"/>
      <c r="N8" s="123"/>
    </row>
    <row r="9" spans="1:14" ht="13.5" customHeight="1">
      <c r="A9" s="131" t="s">
        <v>378</v>
      </c>
      <c r="B9" s="121">
        <f aca="true" t="shared" si="2" ref="B9:N9">SUM(B10:B18)</f>
        <v>2429</v>
      </c>
      <c r="C9" s="122">
        <f t="shared" si="2"/>
        <v>1848</v>
      </c>
      <c r="D9" s="122">
        <f t="shared" si="2"/>
        <v>581</v>
      </c>
      <c r="E9" s="121">
        <f t="shared" si="2"/>
        <v>45</v>
      </c>
      <c r="F9" s="122">
        <f t="shared" si="2"/>
        <v>67</v>
      </c>
      <c r="G9" s="122">
        <f t="shared" si="2"/>
        <v>1977</v>
      </c>
      <c r="H9" s="122">
        <f t="shared" si="2"/>
        <v>50</v>
      </c>
      <c r="I9" s="122">
        <f t="shared" si="2"/>
        <v>50</v>
      </c>
      <c r="J9" s="122">
        <f t="shared" si="2"/>
        <v>13</v>
      </c>
      <c r="K9" s="122">
        <f t="shared" si="2"/>
        <v>227</v>
      </c>
      <c r="L9" s="121">
        <f t="shared" si="2"/>
        <v>576</v>
      </c>
      <c r="M9" s="122">
        <f t="shared" si="2"/>
        <v>344</v>
      </c>
      <c r="N9" s="122">
        <f t="shared" si="2"/>
        <v>232</v>
      </c>
    </row>
    <row r="10" spans="1:14" ht="13.5" customHeight="1">
      <c r="A10" s="64" t="s">
        <v>324</v>
      </c>
      <c r="B10" s="121">
        <f aca="true" t="shared" si="3" ref="B10:B18">SUM(E10:K10)</f>
        <v>993</v>
      </c>
      <c r="C10" s="122">
        <v>765</v>
      </c>
      <c r="D10" s="122">
        <v>228</v>
      </c>
      <c r="E10" s="121">
        <v>14</v>
      </c>
      <c r="F10" s="122">
        <v>29</v>
      </c>
      <c r="G10" s="122">
        <v>805</v>
      </c>
      <c r="H10" s="122">
        <v>31</v>
      </c>
      <c r="I10" s="122">
        <v>18</v>
      </c>
      <c r="J10" s="122">
        <v>7</v>
      </c>
      <c r="K10" s="122">
        <v>89</v>
      </c>
      <c r="L10" s="121">
        <f aca="true" t="shared" si="4" ref="L10:L18">M10+N10</f>
        <v>249</v>
      </c>
      <c r="M10" s="122">
        <v>153</v>
      </c>
      <c r="N10" s="122">
        <v>96</v>
      </c>
    </row>
    <row r="11" spans="1:14" ht="13.5" customHeight="1">
      <c r="A11" s="64" t="s">
        <v>325</v>
      </c>
      <c r="B11" s="121">
        <f t="shared" si="3"/>
        <v>402</v>
      </c>
      <c r="C11" s="122">
        <v>309</v>
      </c>
      <c r="D11" s="122">
        <v>93</v>
      </c>
      <c r="E11" s="121">
        <v>7</v>
      </c>
      <c r="F11" s="122">
        <v>11</v>
      </c>
      <c r="G11" s="122">
        <v>343</v>
      </c>
      <c r="H11" s="122">
        <v>1</v>
      </c>
      <c r="I11" s="122">
        <v>7</v>
      </c>
      <c r="J11" s="122">
        <v>3</v>
      </c>
      <c r="K11" s="122">
        <v>30</v>
      </c>
      <c r="L11" s="121">
        <f t="shared" si="4"/>
        <v>106</v>
      </c>
      <c r="M11" s="122">
        <v>68</v>
      </c>
      <c r="N11" s="122">
        <v>38</v>
      </c>
    </row>
    <row r="12" spans="1:14" ht="13.5" customHeight="1">
      <c r="A12" s="64" t="s">
        <v>326</v>
      </c>
      <c r="B12" s="121">
        <f t="shared" si="3"/>
        <v>333</v>
      </c>
      <c r="C12" s="122">
        <v>245</v>
      </c>
      <c r="D12" s="122">
        <v>88</v>
      </c>
      <c r="E12" s="121">
        <v>8</v>
      </c>
      <c r="F12" s="122">
        <v>8</v>
      </c>
      <c r="G12" s="122">
        <v>268</v>
      </c>
      <c r="H12" s="122">
        <v>3</v>
      </c>
      <c r="I12" s="122">
        <v>8</v>
      </c>
      <c r="J12" s="122">
        <v>1</v>
      </c>
      <c r="K12" s="122">
        <v>37</v>
      </c>
      <c r="L12" s="121">
        <f t="shared" si="4"/>
        <v>75</v>
      </c>
      <c r="M12" s="122">
        <v>42</v>
      </c>
      <c r="N12" s="122">
        <v>33</v>
      </c>
    </row>
    <row r="13" spans="1:14" ht="13.5" customHeight="1">
      <c r="A13" s="64" t="s">
        <v>327</v>
      </c>
      <c r="B13" s="121">
        <f t="shared" si="3"/>
        <v>174</v>
      </c>
      <c r="C13" s="122">
        <v>135</v>
      </c>
      <c r="D13" s="122">
        <v>39</v>
      </c>
      <c r="E13" s="121">
        <v>4</v>
      </c>
      <c r="F13" s="122">
        <v>5</v>
      </c>
      <c r="G13" s="122">
        <v>132</v>
      </c>
      <c r="H13" s="122">
        <v>9</v>
      </c>
      <c r="I13" s="122">
        <v>4</v>
      </c>
      <c r="J13" s="122">
        <v>0</v>
      </c>
      <c r="K13" s="122">
        <v>20</v>
      </c>
      <c r="L13" s="121">
        <f t="shared" si="4"/>
        <v>43</v>
      </c>
      <c r="M13" s="122">
        <v>25</v>
      </c>
      <c r="N13" s="122">
        <v>18</v>
      </c>
    </row>
    <row r="14" spans="1:14" ht="13.5" customHeight="1">
      <c r="A14" s="64" t="s">
        <v>328</v>
      </c>
      <c r="B14" s="121">
        <f t="shared" si="3"/>
        <v>167</v>
      </c>
      <c r="C14" s="122">
        <v>128</v>
      </c>
      <c r="D14" s="122">
        <v>39</v>
      </c>
      <c r="E14" s="121">
        <v>4</v>
      </c>
      <c r="F14" s="122">
        <v>4</v>
      </c>
      <c r="G14" s="122">
        <v>140</v>
      </c>
      <c r="H14" s="122">
        <v>3</v>
      </c>
      <c r="I14" s="122">
        <v>4</v>
      </c>
      <c r="J14" s="123">
        <v>1</v>
      </c>
      <c r="K14" s="122">
        <v>11</v>
      </c>
      <c r="L14" s="121">
        <f t="shared" si="4"/>
        <v>38</v>
      </c>
      <c r="M14" s="122">
        <v>23</v>
      </c>
      <c r="N14" s="122">
        <v>15</v>
      </c>
    </row>
    <row r="15" spans="1:14" ht="13.5" customHeight="1">
      <c r="A15" s="64" t="s">
        <v>329</v>
      </c>
      <c r="B15" s="121">
        <f t="shared" si="3"/>
        <v>185</v>
      </c>
      <c r="C15" s="122">
        <v>136</v>
      </c>
      <c r="D15" s="122">
        <v>49</v>
      </c>
      <c r="E15" s="121">
        <v>3</v>
      </c>
      <c r="F15" s="122">
        <v>5</v>
      </c>
      <c r="G15" s="122">
        <v>150</v>
      </c>
      <c r="H15" s="123">
        <v>0</v>
      </c>
      <c r="I15" s="122">
        <v>4</v>
      </c>
      <c r="J15" s="123">
        <v>1</v>
      </c>
      <c r="K15" s="122">
        <v>22</v>
      </c>
      <c r="L15" s="121">
        <f t="shared" si="4"/>
        <v>35</v>
      </c>
      <c r="M15" s="122">
        <v>19</v>
      </c>
      <c r="N15" s="122">
        <v>16</v>
      </c>
    </row>
    <row r="16" spans="1:14" ht="13.5" customHeight="1">
      <c r="A16" s="64" t="s">
        <v>330</v>
      </c>
      <c r="B16" s="121">
        <f t="shared" si="3"/>
        <v>36</v>
      </c>
      <c r="C16" s="122">
        <v>28</v>
      </c>
      <c r="D16" s="122">
        <v>8</v>
      </c>
      <c r="E16" s="121">
        <v>1</v>
      </c>
      <c r="F16" s="122">
        <v>1</v>
      </c>
      <c r="G16" s="122">
        <v>27</v>
      </c>
      <c r="H16" s="123">
        <v>0</v>
      </c>
      <c r="I16" s="122">
        <v>1</v>
      </c>
      <c r="J16" s="123">
        <v>0</v>
      </c>
      <c r="K16" s="122">
        <v>6</v>
      </c>
      <c r="L16" s="121">
        <f t="shared" si="4"/>
        <v>5</v>
      </c>
      <c r="M16" s="122">
        <v>3</v>
      </c>
      <c r="N16" s="122">
        <v>2</v>
      </c>
    </row>
    <row r="17" spans="1:14" ht="13.5" customHeight="1">
      <c r="A17" s="64" t="s">
        <v>331</v>
      </c>
      <c r="B17" s="121">
        <f t="shared" si="3"/>
        <v>87</v>
      </c>
      <c r="C17" s="122">
        <v>66</v>
      </c>
      <c r="D17" s="122">
        <v>21</v>
      </c>
      <c r="E17" s="121">
        <v>2</v>
      </c>
      <c r="F17" s="122">
        <v>2</v>
      </c>
      <c r="G17" s="122">
        <v>72</v>
      </c>
      <c r="H17" s="123">
        <v>0</v>
      </c>
      <c r="I17" s="122">
        <v>2</v>
      </c>
      <c r="J17" s="123">
        <v>0</v>
      </c>
      <c r="K17" s="122">
        <v>9</v>
      </c>
      <c r="L17" s="121">
        <f t="shared" si="4"/>
        <v>15</v>
      </c>
      <c r="M17" s="122">
        <v>6</v>
      </c>
      <c r="N17" s="122">
        <v>9</v>
      </c>
    </row>
    <row r="18" spans="1:14" ht="13.5" customHeight="1">
      <c r="A18" s="64" t="s">
        <v>332</v>
      </c>
      <c r="B18" s="121">
        <f t="shared" si="3"/>
        <v>52</v>
      </c>
      <c r="C18" s="122">
        <v>36</v>
      </c>
      <c r="D18" s="122">
        <v>16</v>
      </c>
      <c r="E18" s="121">
        <v>2</v>
      </c>
      <c r="F18" s="122">
        <v>2</v>
      </c>
      <c r="G18" s="122">
        <v>40</v>
      </c>
      <c r="H18" s="123">
        <v>3</v>
      </c>
      <c r="I18" s="122">
        <v>2</v>
      </c>
      <c r="J18" s="123">
        <v>0</v>
      </c>
      <c r="K18" s="122">
        <v>3</v>
      </c>
      <c r="L18" s="121">
        <f t="shared" si="4"/>
        <v>10</v>
      </c>
      <c r="M18" s="122">
        <v>5</v>
      </c>
      <c r="N18" s="122">
        <v>5</v>
      </c>
    </row>
    <row r="19" spans="2:14" ht="13.5" customHeight="1">
      <c r="B19" s="124"/>
      <c r="C19" s="123"/>
      <c r="D19" s="123"/>
      <c r="E19" s="124"/>
      <c r="F19" s="123"/>
      <c r="G19" s="123"/>
      <c r="H19" s="123"/>
      <c r="I19" s="123"/>
      <c r="J19" s="123"/>
      <c r="K19" s="123"/>
      <c r="L19" s="124"/>
      <c r="M19" s="123"/>
      <c r="N19" s="123"/>
    </row>
    <row r="20" spans="1:14" ht="13.5" customHeight="1">
      <c r="A20" s="131" t="s">
        <v>379</v>
      </c>
      <c r="B20" s="121">
        <f aca="true" t="shared" si="5" ref="B20:N20">SUM(B21:B23)</f>
        <v>80</v>
      </c>
      <c r="C20" s="125">
        <f t="shared" si="5"/>
        <v>54</v>
      </c>
      <c r="D20" s="125">
        <f t="shared" si="5"/>
        <v>26</v>
      </c>
      <c r="E20" s="121">
        <f t="shared" si="5"/>
        <v>1</v>
      </c>
      <c r="F20" s="125">
        <f t="shared" si="5"/>
        <v>2</v>
      </c>
      <c r="G20" s="125">
        <f t="shared" si="5"/>
        <v>60</v>
      </c>
      <c r="H20" s="125">
        <f t="shared" si="5"/>
        <v>7</v>
      </c>
      <c r="I20" s="125">
        <f t="shared" si="5"/>
        <v>1</v>
      </c>
      <c r="J20" s="125">
        <f t="shared" si="5"/>
        <v>1</v>
      </c>
      <c r="K20" s="125">
        <f t="shared" si="5"/>
        <v>8</v>
      </c>
      <c r="L20" s="121">
        <f t="shared" si="5"/>
        <v>19</v>
      </c>
      <c r="M20" s="125">
        <f t="shared" si="5"/>
        <v>12</v>
      </c>
      <c r="N20" s="125">
        <f t="shared" si="5"/>
        <v>7</v>
      </c>
    </row>
    <row r="21" spans="1:14" ht="13.5" customHeight="1">
      <c r="A21" s="64" t="s">
        <v>333</v>
      </c>
      <c r="B21" s="121">
        <f>SUM(E21:K21)</f>
        <v>0</v>
      </c>
      <c r="C21" s="123">
        <v>0</v>
      </c>
      <c r="D21" s="123">
        <v>0</v>
      </c>
      <c r="E21" s="124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1">
        <f>M21+N21</f>
        <v>0</v>
      </c>
      <c r="M21" s="123">
        <v>0</v>
      </c>
      <c r="N21" s="123">
        <v>0</v>
      </c>
    </row>
    <row r="22" spans="1:14" ht="13.5" customHeight="1">
      <c r="A22" s="64" t="s">
        <v>334</v>
      </c>
      <c r="B22" s="121">
        <f>SUM(E22:K22)</f>
        <v>24</v>
      </c>
      <c r="C22" s="122">
        <v>8</v>
      </c>
      <c r="D22" s="122">
        <v>16</v>
      </c>
      <c r="E22" s="124">
        <v>0</v>
      </c>
      <c r="F22" s="122">
        <v>1</v>
      </c>
      <c r="G22" s="122">
        <v>12</v>
      </c>
      <c r="H22" s="122">
        <v>7</v>
      </c>
      <c r="I22" s="123">
        <v>1</v>
      </c>
      <c r="J22" s="123">
        <v>0</v>
      </c>
      <c r="K22" s="122">
        <v>3</v>
      </c>
      <c r="L22" s="121">
        <f>M22+N22</f>
        <v>3</v>
      </c>
      <c r="M22" s="123">
        <v>1</v>
      </c>
      <c r="N22" s="122">
        <v>2</v>
      </c>
    </row>
    <row r="23" spans="1:14" ht="13.5" customHeight="1">
      <c r="A23" s="64" t="s">
        <v>335</v>
      </c>
      <c r="B23" s="121">
        <f>SUM(E23:K23)</f>
        <v>56</v>
      </c>
      <c r="C23" s="122">
        <v>46</v>
      </c>
      <c r="D23" s="122">
        <v>10</v>
      </c>
      <c r="E23" s="121">
        <v>1</v>
      </c>
      <c r="F23" s="122">
        <v>1</v>
      </c>
      <c r="G23" s="122">
        <v>48</v>
      </c>
      <c r="H23" s="123">
        <v>0</v>
      </c>
      <c r="I23" s="122">
        <v>0</v>
      </c>
      <c r="J23" s="123">
        <v>1</v>
      </c>
      <c r="K23" s="122">
        <v>5</v>
      </c>
      <c r="L23" s="121">
        <f>M23+N23</f>
        <v>16</v>
      </c>
      <c r="M23" s="122">
        <v>11</v>
      </c>
      <c r="N23" s="122">
        <v>5</v>
      </c>
    </row>
    <row r="24" spans="2:14" ht="13.5" customHeight="1">
      <c r="B24" s="124"/>
      <c r="C24" s="123"/>
      <c r="D24" s="123"/>
      <c r="E24" s="124"/>
      <c r="F24" s="123"/>
      <c r="G24" s="123"/>
      <c r="H24" s="123"/>
      <c r="I24" s="123"/>
      <c r="J24" s="123"/>
      <c r="K24" s="123"/>
      <c r="L24" s="124"/>
      <c r="M24" s="123"/>
      <c r="N24" s="123"/>
    </row>
    <row r="25" spans="1:14" ht="13.5" customHeight="1">
      <c r="A25" s="131" t="s">
        <v>380</v>
      </c>
      <c r="B25" s="121">
        <f aca="true" t="shared" si="6" ref="B25:N25">SUM(B26:B27)</f>
        <v>30</v>
      </c>
      <c r="C25" s="125">
        <f t="shared" si="6"/>
        <v>20</v>
      </c>
      <c r="D25" s="125">
        <f t="shared" si="6"/>
        <v>10</v>
      </c>
      <c r="E25" s="121">
        <f t="shared" si="6"/>
        <v>1</v>
      </c>
      <c r="F25" s="125">
        <f t="shared" si="6"/>
        <v>1</v>
      </c>
      <c r="G25" s="125">
        <f t="shared" si="6"/>
        <v>25</v>
      </c>
      <c r="H25" s="125">
        <f t="shared" si="6"/>
        <v>0</v>
      </c>
      <c r="I25" s="125">
        <f t="shared" si="6"/>
        <v>1</v>
      </c>
      <c r="J25" s="125">
        <f t="shared" si="6"/>
        <v>0</v>
      </c>
      <c r="K25" s="125">
        <f t="shared" si="6"/>
        <v>2</v>
      </c>
      <c r="L25" s="121">
        <f t="shared" si="6"/>
        <v>17</v>
      </c>
      <c r="M25" s="125">
        <f t="shared" si="6"/>
        <v>15</v>
      </c>
      <c r="N25" s="125">
        <f t="shared" si="6"/>
        <v>2</v>
      </c>
    </row>
    <row r="26" spans="1:14" ht="13.5" customHeight="1">
      <c r="A26" s="64" t="s">
        <v>336</v>
      </c>
      <c r="B26" s="121">
        <f>SUM(E26:K26)</f>
        <v>0</v>
      </c>
      <c r="C26" s="123">
        <v>0</v>
      </c>
      <c r="D26" s="123">
        <v>0</v>
      </c>
      <c r="E26" s="124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1">
        <f>M26+N26</f>
        <v>0</v>
      </c>
      <c r="M26" s="123">
        <v>0</v>
      </c>
      <c r="N26" s="123">
        <v>0</v>
      </c>
    </row>
    <row r="27" spans="1:14" ht="13.5" customHeight="1">
      <c r="A27" s="64" t="s">
        <v>337</v>
      </c>
      <c r="B27" s="121">
        <f>SUM(E27:K27)</f>
        <v>30</v>
      </c>
      <c r="C27" s="122">
        <v>20</v>
      </c>
      <c r="D27" s="122">
        <v>10</v>
      </c>
      <c r="E27" s="121">
        <v>1</v>
      </c>
      <c r="F27" s="122">
        <v>1</v>
      </c>
      <c r="G27" s="122">
        <v>25</v>
      </c>
      <c r="H27" s="123">
        <v>0</v>
      </c>
      <c r="I27" s="122">
        <v>1</v>
      </c>
      <c r="J27" s="123">
        <v>0</v>
      </c>
      <c r="K27" s="122">
        <v>2</v>
      </c>
      <c r="L27" s="121">
        <f>M27+N27</f>
        <v>17</v>
      </c>
      <c r="M27" s="122">
        <v>15</v>
      </c>
      <c r="N27" s="122">
        <v>2</v>
      </c>
    </row>
    <row r="28" spans="2:14" ht="13.5" customHeight="1">
      <c r="B28" s="124"/>
      <c r="C28" s="123"/>
      <c r="D28" s="123"/>
      <c r="E28" s="124"/>
      <c r="F28" s="123"/>
      <c r="G28" s="123"/>
      <c r="H28" s="123"/>
      <c r="I28" s="123"/>
      <c r="J28" s="123"/>
      <c r="K28" s="123"/>
      <c r="L28" s="124"/>
      <c r="M28" s="123"/>
      <c r="N28" s="123"/>
    </row>
    <row r="29" spans="1:14" ht="13.5" customHeight="1">
      <c r="A29" s="131" t="s">
        <v>381</v>
      </c>
      <c r="B29" s="121">
        <f aca="true" t="shared" si="7" ref="B29:N29">SUM(B30:B34)</f>
        <v>76</v>
      </c>
      <c r="C29" s="125">
        <f t="shared" si="7"/>
        <v>56</v>
      </c>
      <c r="D29" s="125">
        <f t="shared" si="7"/>
        <v>20</v>
      </c>
      <c r="E29" s="121">
        <f t="shared" si="7"/>
        <v>2</v>
      </c>
      <c r="F29" s="125">
        <f t="shared" si="7"/>
        <v>3</v>
      </c>
      <c r="G29" s="125">
        <f t="shared" si="7"/>
        <v>61</v>
      </c>
      <c r="H29" s="125">
        <f t="shared" si="7"/>
        <v>2</v>
      </c>
      <c r="I29" s="125">
        <f t="shared" si="7"/>
        <v>1</v>
      </c>
      <c r="J29" s="125">
        <f t="shared" si="7"/>
        <v>1</v>
      </c>
      <c r="K29" s="125">
        <f t="shared" si="7"/>
        <v>6</v>
      </c>
      <c r="L29" s="121">
        <f t="shared" si="7"/>
        <v>21</v>
      </c>
      <c r="M29" s="125">
        <f t="shared" si="7"/>
        <v>12</v>
      </c>
      <c r="N29" s="125">
        <f t="shared" si="7"/>
        <v>9</v>
      </c>
    </row>
    <row r="30" spans="1:14" ht="13.5" customHeight="1">
      <c r="A30" s="64" t="s">
        <v>338</v>
      </c>
      <c r="B30" s="121">
        <f>SUM(E30:K30)</f>
        <v>48</v>
      </c>
      <c r="C30" s="122">
        <v>38</v>
      </c>
      <c r="D30" s="122">
        <v>10</v>
      </c>
      <c r="E30" s="121">
        <v>1</v>
      </c>
      <c r="F30" s="122">
        <v>2</v>
      </c>
      <c r="G30" s="122">
        <v>37</v>
      </c>
      <c r="H30" s="122">
        <v>2</v>
      </c>
      <c r="I30" s="123">
        <v>0</v>
      </c>
      <c r="J30" s="123">
        <v>1</v>
      </c>
      <c r="K30" s="122">
        <v>5</v>
      </c>
      <c r="L30" s="121">
        <f>M30+N30</f>
        <v>13</v>
      </c>
      <c r="M30" s="122">
        <v>9</v>
      </c>
      <c r="N30" s="122">
        <v>4</v>
      </c>
    </row>
    <row r="31" spans="1:14" ht="13.5" customHeight="1">
      <c r="A31" s="64" t="s">
        <v>339</v>
      </c>
      <c r="B31" s="121">
        <f>SUM(E31:K31)</f>
        <v>0</v>
      </c>
      <c r="C31" s="123">
        <v>0</v>
      </c>
      <c r="D31" s="123">
        <v>0</v>
      </c>
      <c r="E31" s="124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1">
        <f>M31+N31</f>
        <v>0</v>
      </c>
      <c r="M31" s="123">
        <v>0</v>
      </c>
      <c r="N31" s="123">
        <v>0</v>
      </c>
    </row>
    <row r="32" spans="1:14" ht="13.5" customHeight="1">
      <c r="A32" s="64" t="s">
        <v>340</v>
      </c>
      <c r="B32" s="121">
        <f>SUM(E32:K32)</f>
        <v>28</v>
      </c>
      <c r="C32" s="122">
        <v>18</v>
      </c>
      <c r="D32" s="122">
        <v>10</v>
      </c>
      <c r="E32" s="121">
        <v>1</v>
      </c>
      <c r="F32" s="122">
        <v>1</v>
      </c>
      <c r="G32" s="122">
        <v>24</v>
      </c>
      <c r="H32" s="123">
        <v>0</v>
      </c>
      <c r="I32" s="122">
        <v>1</v>
      </c>
      <c r="J32" s="123">
        <v>0</v>
      </c>
      <c r="K32" s="122">
        <v>1</v>
      </c>
      <c r="L32" s="121">
        <f>M32+N32</f>
        <v>8</v>
      </c>
      <c r="M32" s="122">
        <v>3</v>
      </c>
      <c r="N32" s="122">
        <v>5</v>
      </c>
    </row>
    <row r="33" spans="1:14" ht="13.5" customHeight="1">
      <c r="A33" s="64" t="s">
        <v>341</v>
      </c>
      <c r="B33" s="121">
        <f>SUM(E33:K33)</f>
        <v>0</v>
      </c>
      <c r="C33" s="123">
        <v>0</v>
      </c>
      <c r="D33" s="123">
        <v>0</v>
      </c>
      <c r="E33" s="124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1">
        <f>M33+N33</f>
        <v>0</v>
      </c>
      <c r="M33" s="123">
        <v>0</v>
      </c>
      <c r="N33" s="123">
        <v>0</v>
      </c>
    </row>
    <row r="34" spans="1:14" ht="13.5" customHeight="1">
      <c r="A34" s="64" t="s">
        <v>342</v>
      </c>
      <c r="B34" s="121">
        <f>SUM(E34:K34)</f>
        <v>0</v>
      </c>
      <c r="C34" s="123">
        <v>0</v>
      </c>
      <c r="D34" s="123">
        <v>0</v>
      </c>
      <c r="E34" s="124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1">
        <f>M34+N34</f>
        <v>0</v>
      </c>
      <c r="M34" s="123">
        <v>0</v>
      </c>
      <c r="N34" s="123">
        <v>0</v>
      </c>
    </row>
    <row r="35" spans="2:14" ht="13.5" customHeight="1">
      <c r="B35" s="124"/>
      <c r="C35" s="123"/>
      <c r="D35" s="123"/>
      <c r="E35" s="124"/>
      <c r="F35" s="123"/>
      <c r="G35" s="123"/>
      <c r="H35" s="123"/>
      <c r="I35" s="123"/>
      <c r="J35" s="123"/>
      <c r="K35" s="123"/>
      <c r="L35" s="124"/>
      <c r="M35" s="123"/>
      <c r="N35" s="123"/>
    </row>
    <row r="36" spans="1:14" ht="13.5" customHeight="1">
      <c r="A36" s="131" t="s">
        <v>382</v>
      </c>
      <c r="B36" s="121">
        <f aca="true" t="shared" si="8" ref="B36:N36">SUM(B37:B39)</f>
        <v>32</v>
      </c>
      <c r="C36" s="125">
        <f t="shared" si="8"/>
        <v>22</v>
      </c>
      <c r="D36" s="125">
        <f t="shared" si="8"/>
        <v>10</v>
      </c>
      <c r="E36" s="121">
        <f t="shared" si="8"/>
        <v>1</v>
      </c>
      <c r="F36" s="125">
        <f t="shared" si="8"/>
        <v>1</v>
      </c>
      <c r="G36" s="125">
        <f t="shared" si="8"/>
        <v>26</v>
      </c>
      <c r="H36" s="125">
        <f t="shared" si="8"/>
        <v>0</v>
      </c>
      <c r="I36" s="125">
        <f t="shared" si="8"/>
        <v>1</v>
      </c>
      <c r="J36" s="125">
        <f t="shared" si="8"/>
        <v>0</v>
      </c>
      <c r="K36" s="125">
        <f t="shared" si="8"/>
        <v>3</v>
      </c>
      <c r="L36" s="121">
        <f t="shared" si="8"/>
        <v>17</v>
      </c>
      <c r="M36" s="125">
        <f t="shared" si="8"/>
        <v>14</v>
      </c>
      <c r="N36" s="125">
        <f t="shared" si="8"/>
        <v>3</v>
      </c>
    </row>
    <row r="37" spans="1:14" ht="13.5" customHeight="1">
      <c r="A37" s="64" t="s">
        <v>343</v>
      </c>
      <c r="B37" s="121">
        <f>SUM(E37:K37)</f>
        <v>32</v>
      </c>
      <c r="C37" s="122">
        <v>22</v>
      </c>
      <c r="D37" s="122">
        <v>10</v>
      </c>
      <c r="E37" s="121">
        <v>1</v>
      </c>
      <c r="F37" s="122">
        <v>1</v>
      </c>
      <c r="G37" s="122">
        <v>26</v>
      </c>
      <c r="H37" s="123">
        <v>0</v>
      </c>
      <c r="I37" s="122">
        <v>1</v>
      </c>
      <c r="J37" s="123">
        <v>0</v>
      </c>
      <c r="K37" s="122">
        <v>3</v>
      </c>
      <c r="L37" s="121">
        <f>M37+N37</f>
        <v>17</v>
      </c>
      <c r="M37" s="122">
        <v>14</v>
      </c>
      <c r="N37" s="122">
        <v>3</v>
      </c>
    </row>
    <row r="38" spans="1:14" ht="13.5" customHeight="1">
      <c r="A38" s="64" t="s">
        <v>344</v>
      </c>
      <c r="B38" s="121">
        <f>SUM(E38:K38)</f>
        <v>0</v>
      </c>
      <c r="C38" s="123">
        <v>0</v>
      </c>
      <c r="D38" s="123">
        <v>0</v>
      </c>
      <c r="E38" s="124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1">
        <f>M38+N38</f>
        <v>0</v>
      </c>
      <c r="M38" s="123">
        <v>0</v>
      </c>
      <c r="N38" s="123">
        <v>0</v>
      </c>
    </row>
    <row r="39" spans="1:14" ht="13.5" customHeight="1">
      <c r="A39" s="64" t="s">
        <v>345</v>
      </c>
      <c r="B39" s="121">
        <f>SUM(E39:K39)</f>
        <v>0</v>
      </c>
      <c r="C39" s="123">
        <v>0</v>
      </c>
      <c r="D39" s="123">
        <v>0</v>
      </c>
      <c r="E39" s="124">
        <v>0</v>
      </c>
      <c r="F39" s="123"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1">
        <f>M39+N39</f>
        <v>0</v>
      </c>
      <c r="M39" s="123">
        <v>0</v>
      </c>
      <c r="N39" s="123">
        <v>0</v>
      </c>
    </row>
    <row r="40" spans="2:14" ht="13.5" customHeight="1">
      <c r="B40" s="124"/>
      <c r="C40" s="123"/>
      <c r="D40" s="123"/>
      <c r="E40" s="124"/>
      <c r="F40" s="123"/>
      <c r="G40" s="123"/>
      <c r="H40" s="123"/>
      <c r="I40" s="123"/>
      <c r="J40" s="123"/>
      <c r="K40" s="123"/>
      <c r="L40" s="124"/>
      <c r="M40" s="123"/>
      <c r="N40" s="123"/>
    </row>
    <row r="41" spans="1:14" ht="13.5" customHeight="1">
      <c r="A41" s="131" t="s">
        <v>383</v>
      </c>
      <c r="B41" s="121">
        <f aca="true" t="shared" si="9" ref="B41:N41">SUM(B42:B44)</f>
        <v>49</v>
      </c>
      <c r="C41" s="125">
        <f t="shared" si="9"/>
        <v>33</v>
      </c>
      <c r="D41" s="125">
        <f t="shared" si="9"/>
        <v>16</v>
      </c>
      <c r="E41" s="121">
        <f t="shared" si="9"/>
        <v>1</v>
      </c>
      <c r="F41" s="125">
        <f t="shared" si="9"/>
        <v>1</v>
      </c>
      <c r="G41" s="125">
        <f t="shared" si="9"/>
        <v>42</v>
      </c>
      <c r="H41" s="125">
        <f t="shared" si="9"/>
        <v>0</v>
      </c>
      <c r="I41" s="125">
        <f t="shared" si="9"/>
        <v>1</v>
      </c>
      <c r="J41" s="125">
        <f t="shared" si="9"/>
        <v>0</v>
      </c>
      <c r="K41" s="125">
        <f t="shared" si="9"/>
        <v>4</v>
      </c>
      <c r="L41" s="121">
        <f t="shared" si="9"/>
        <v>9</v>
      </c>
      <c r="M41" s="125">
        <f t="shared" si="9"/>
        <v>4</v>
      </c>
      <c r="N41" s="125">
        <f t="shared" si="9"/>
        <v>5</v>
      </c>
    </row>
    <row r="42" spans="1:14" ht="13.5" customHeight="1">
      <c r="A42" s="64" t="s">
        <v>346</v>
      </c>
      <c r="B42" s="121">
        <f>SUM(E42:K42)</f>
        <v>0</v>
      </c>
      <c r="C42" s="123">
        <v>0</v>
      </c>
      <c r="D42" s="123">
        <v>0</v>
      </c>
      <c r="E42" s="124"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1">
        <f>M42+N42</f>
        <v>0</v>
      </c>
      <c r="M42" s="123">
        <v>0</v>
      </c>
      <c r="N42" s="123">
        <v>0</v>
      </c>
    </row>
    <row r="43" spans="1:14" ht="13.5" customHeight="1">
      <c r="A43" s="64" t="s">
        <v>347</v>
      </c>
      <c r="B43" s="121">
        <f>SUM(E43:K43)</f>
        <v>49</v>
      </c>
      <c r="C43" s="122">
        <v>33</v>
      </c>
      <c r="D43" s="122">
        <v>16</v>
      </c>
      <c r="E43" s="121">
        <v>1</v>
      </c>
      <c r="F43" s="122">
        <v>1</v>
      </c>
      <c r="G43" s="122">
        <v>42</v>
      </c>
      <c r="H43" s="123">
        <v>0</v>
      </c>
      <c r="I43" s="122">
        <v>1</v>
      </c>
      <c r="J43" s="123">
        <v>0</v>
      </c>
      <c r="K43" s="122">
        <v>4</v>
      </c>
      <c r="L43" s="121">
        <f>M43+N43</f>
        <v>9</v>
      </c>
      <c r="M43" s="122">
        <v>4</v>
      </c>
      <c r="N43" s="122">
        <v>5</v>
      </c>
    </row>
    <row r="44" spans="1:14" ht="13.5" customHeight="1">
      <c r="A44" s="64" t="s">
        <v>348</v>
      </c>
      <c r="B44" s="121">
        <f>SUM(E44:K44)</f>
        <v>0</v>
      </c>
      <c r="C44" s="123">
        <v>0</v>
      </c>
      <c r="D44" s="123">
        <v>0</v>
      </c>
      <c r="E44" s="124">
        <v>0</v>
      </c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1">
        <f>M44+N44</f>
        <v>0</v>
      </c>
      <c r="M44" s="123">
        <v>0</v>
      </c>
      <c r="N44" s="123">
        <v>0</v>
      </c>
    </row>
    <row r="45" spans="2:14" ht="13.5" customHeight="1">
      <c r="B45" s="124"/>
      <c r="C45" s="123"/>
      <c r="D45" s="123"/>
      <c r="E45" s="124"/>
      <c r="F45" s="123"/>
      <c r="G45" s="123"/>
      <c r="H45" s="123"/>
      <c r="I45" s="123"/>
      <c r="J45" s="123"/>
      <c r="K45" s="123"/>
      <c r="L45" s="124"/>
      <c r="M45" s="123"/>
      <c r="N45" s="123"/>
    </row>
    <row r="46" spans="1:14" ht="13.5" customHeight="1">
      <c r="A46" s="131" t="s">
        <v>384</v>
      </c>
      <c r="B46" s="121">
        <f aca="true" t="shared" si="10" ref="B46:N46">SUM(B47:B52)</f>
        <v>161</v>
      </c>
      <c r="C46" s="125">
        <f t="shared" si="10"/>
        <v>120</v>
      </c>
      <c r="D46" s="125">
        <f t="shared" si="10"/>
        <v>41</v>
      </c>
      <c r="E46" s="121">
        <f t="shared" si="10"/>
        <v>3</v>
      </c>
      <c r="F46" s="125">
        <f t="shared" si="10"/>
        <v>4</v>
      </c>
      <c r="G46" s="125">
        <f t="shared" si="10"/>
        <v>131</v>
      </c>
      <c r="H46" s="125">
        <f t="shared" si="10"/>
        <v>0</v>
      </c>
      <c r="I46" s="125">
        <f t="shared" si="10"/>
        <v>3</v>
      </c>
      <c r="J46" s="125">
        <f t="shared" si="10"/>
        <v>1</v>
      </c>
      <c r="K46" s="125">
        <f t="shared" si="10"/>
        <v>19</v>
      </c>
      <c r="L46" s="121">
        <f t="shared" si="10"/>
        <v>51</v>
      </c>
      <c r="M46" s="125">
        <f t="shared" si="10"/>
        <v>35</v>
      </c>
      <c r="N46" s="125">
        <f t="shared" si="10"/>
        <v>16</v>
      </c>
    </row>
    <row r="47" spans="1:14" ht="13.5" customHeight="1">
      <c r="A47" s="64" t="s">
        <v>349</v>
      </c>
      <c r="B47" s="121">
        <f aca="true" t="shared" si="11" ref="B47:B52">SUM(E47:K47)</f>
        <v>111</v>
      </c>
      <c r="C47" s="122">
        <v>84</v>
      </c>
      <c r="D47" s="122">
        <v>27</v>
      </c>
      <c r="E47" s="121">
        <v>2</v>
      </c>
      <c r="F47" s="122">
        <v>3</v>
      </c>
      <c r="G47" s="122">
        <v>93</v>
      </c>
      <c r="H47" s="123">
        <v>0</v>
      </c>
      <c r="I47" s="122">
        <v>2</v>
      </c>
      <c r="J47" s="123">
        <v>1</v>
      </c>
      <c r="K47" s="122">
        <v>10</v>
      </c>
      <c r="L47" s="121">
        <f aca="true" t="shared" si="12" ref="L47:L52">M47+N47</f>
        <v>43</v>
      </c>
      <c r="M47" s="122">
        <v>31</v>
      </c>
      <c r="N47" s="122">
        <v>12</v>
      </c>
    </row>
    <row r="48" spans="1:14" ht="13.5" customHeight="1">
      <c r="A48" s="64" t="s">
        <v>350</v>
      </c>
      <c r="B48" s="121">
        <f t="shared" si="11"/>
        <v>0</v>
      </c>
      <c r="C48" s="123">
        <v>0</v>
      </c>
      <c r="D48" s="123">
        <v>0</v>
      </c>
      <c r="E48" s="124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1">
        <f t="shared" si="12"/>
        <v>0</v>
      </c>
      <c r="M48" s="123">
        <v>0</v>
      </c>
      <c r="N48" s="123">
        <v>0</v>
      </c>
    </row>
    <row r="49" spans="1:14" ht="13.5" customHeight="1">
      <c r="A49" s="64" t="s">
        <v>351</v>
      </c>
      <c r="B49" s="121">
        <f t="shared" si="11"/>
        <v>0</v>
      </c>
      <c r="C49" s="123">
        <v>0</v>
      </c>
      <c r="D49" s="123">
        <v>0</v>
      </c>
      <c r="E49" s="124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1">
        <f t="shared" si="12"/>
        <v>0</v>
      </c>
      <c r="M49" s="123">
        <v>0</v>
      </c>
      <c r="N49" s="123">
        <v>0</v>
      </c>
    </row>
    <row r="50" spans="1:14" ht="13.5" customHeight="1">
      <c r="A50" s="64" t="s">
        <v>352</v>
      </c>
      <c r="B50" s="121">
        <f t="shared" si="11"/>
        <v>0</v>
      </c>
      <c r="C50" s="123">
        <v>0</v>
      </c>
      <c r="D50" s="123">
        <v>0</v>
      </c>
      <c r="E50" s="124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1">
        <f t="shared" si="12"/>
        <v>0</v>
      </c>
      <c r="M50" s="123">
        <v>0</v>
      </c>
      <c r="N50" s="123">
        <v>0</v>
      </c>
    </row>
    <row r="51" spans="1:14" ht="13.5" customHeight="1">
      <c r="A51" s="64" t="s">
        <v>353</v>
      </c>
      <c r="B51" s="121">
        <f t="shared" si="11"/>
        <v>0</v>
      </c>
      <c r="C51" s="123">
        <v>0</v>
      </c>
      <c r="D51" s="123">
        <v>0</v>
      </c>
      <c r="E51" s="124">
        <v>0</v>
      </c>
      <c r="F51" s="123">
        <v>0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1">
        <f t="shared" si="12"/>
        <v>0</v>
      </c>
      <c r="M51" s="123">
        <v>0</v>
      </c>
      <c r="N51" s="123">
        <v>0</v>
      </c>
    </row>
    <row r="52" spans="1:14" ht="13.5" customHeight="1">
      <c r="A52" s="64" t="s">
        <v>354</v>
      </c>
      <c r="B52" s="121">
        <f t="shared" si="11"/>
        <v>50</v>
      </c>
      <c r="C52" s="122">
        <v>36</v>
      </c>
      <c r="D52" s="122">
        <v>14</v>
      </c>
      <c r="E52" s="121">
        <v>1</v>
      </c>
      <c r="F52" s="122">
        <v>1</v>
      </c>
      <c r="G52" s="122">
        <v>38</v>
      </c>
      <c r="H52" s="123">
        <v>0</v>
      </c>
      <c r="I52" s="122">
        <v>1</v>
      </c>
      <c r="J52" s="123">
        <v>0</v>
      </c>
      <c r="K52" s="122">
        <v>9</v>
      </c>
      <c r="L52" s="121">
        <f t="shared" si="12"/>
        <v>8</v>
      </c>
      <c r="M52" s="122">
        <v>4</v>
      </c>
      <c r="N52" s="122">
        <v>4</v>
      </c>
    </row>
    <row r="53" spans="2:14" ht="13.5" customHeight="1">
      <c r="B53" s="124"/>
      <c r="C53" s="123"/>
      <c r="D53" s="123"/>
      <c r="E53" s="124"/>
      <c r="F53" s="123"/>
      <c r="G53" s="123"/>
      <c r="H53" s="123"/>
      <c r="I53" s="123"/>
      <c r="J53" s="123"/>
      <c r="K53" s="123"/>
      <c r="L53" s="124"/>
      <c r="M53" s="123"/>
      <c r="N53" s="123"/>
    </row>
    <row r="54" spans="1:14" ht="13.5" customHeight="1">
      <c r="A54" s="131" t="s">
        <v>385</v>
      </c>
      <c r="B54" s="121">
        <f aca="true" t="shared" si="13" ref="B54:N54">SUM(B55:B64)</f>
        <v>32</v>
      </c>
      <c r="C54" s="125">
        <f t="shared" si="13"/>
        <v>22</v>
      </c>
      <c r="D54" s="125">
        <f t="shared" si="13"/>
        <v>10</v>
      </c>
      <c r="E54" s="121">
        <f t="shared" si="13"/>
        <v>1</v>
      </c>
      <c r="F54" s="125">
        <f t="shared" si="13"/>
        <v>1</v>
      </c>
      <c r="G54" s="125">
        <f t="shared" si="13"/>
        <v>24</v>
      </c>
      <c r="H54" s="125">
        <f t="shared" si="13"/>
        <v>0</v>
      </c>
      <c r="I54" s="125">
        <f t="shared" si="13"/>
        <v>1</v>
      </c>
      <c r="J54" s="125">
        <f t="shared" si="13"/>
        <v>0</v>
      </c>
      <c r="K54" s="125">
        <f t="shared" si="13"/>
        <v>5</v>
      </c>
      <c r="L54" s="121">
        <f t="shared" si="13"/>
        <v>15</v>
      </c>
      <c r="M54" s="125">
        <f t="shared" si="13"/>
        <v>12</v>
      </c>
      <c r="N54" s="125">
        <f t="shared" si="13"/>
        <v>3</v>
      </c>
    </row>
    <row r="55" spans="1:14" ht="13.5" customHeight="1">
      <c r="A55" s="64" t="s">
        <v>355</v>
      </c>
      <c r="B55" s="121">
        <f aca="true" t="shared" si="14" ref="B55:B64">SUM(E55:K55)</f>
        <v>32</v>
      </c>
      <c r="C55" s="122">
        <v>22</v>
      </c>
      <c r="D55" s="122">
        <v>10</v>
      </c>
      <c r="E55" s="121">
        <v>1</v>
      </c>
      <c r="F55" s="122">
        <v>1</v>
      </c>
      <c r="G55" s="122">
        <v>24</v>
      </c>
      <c r="H55" s="123">
        <v>0</v>
      </c>
      <c r="I55" s="123">
        <v>1</v>
      </c>
      <c r="J55" s="122">
        <v>0</v>
      </c>
      <c r="K55" s="122">
        <v>5</v>
      </c>
      <c r="L55" s="121">
        <f aca="true" t="shared" si="15" ref="L55:L64">M55+N55</f>
        <v>15</v>
      </c>
      <c r="M55" s="122">
        <v>12</v>
      </c>
      <c r="N55" s="122">
        <v>3</v>
      </c>
    </row>
    <row r="56" spans="1:14" ht="13.5" customHeight="1">
      <c r="A56" s="64" t="s">
        <v>356</v>
      </c>
      <c r="B56" s="121">
        <f t="shared" si="14"/>
        <v>0</v>
      </c>
      <c r="C56" s="123">
        <v>0</v>
      </c>
      <c r="D56" s="123">
        <v>0</v>
      </c>
      <c r="E56" s="124">
        <v>0</v>
      </c>
      <c r="F56" s="123">
        <v>0</v>
      </c>
      <c r="G56" s="123">
        <v>0</v>
      </c>
      <c r="H56" s="123">
        <v>0</v>
      </c>
      <c r="I56" s="123">
        <v>0</v>
      </c>
      <c r="J56" s="123">
        <v>0</v>
      </c>
      <c r="K56" s="123">
        <v>0</v>
      </c>
      <c r="L56" s="121">
        <f t="shared" si="15"/>
        <v>0</v>
      </c>
      <c r="M56" s="123">
        <v>0</v>
      </c>
      <c r="N56" s="123">
        <v>0</v>
      </c>
    </row>
    <row r="57" spans="1:14" ht="13.5" customHeight="1">
      <c r="A57" s="64" t="s">
        <v>357</v>
      </c>
      <c r="B57" s="121">
        <f t="shared" si="14"/>
        <v>0</v>
      </c>
      <c r="C57" s="123">
        <v>0</v>
      </c>
      <c r="D57" s="123">
        <v>0</v>
      </c>
      <c r="E57" s="124">
        <v>0</v>
      </c>
      <c r="F57" s="123">
        <v>0</v>
      </c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1">
        <f t="shared" si="15"/>
        <v>0</v>
      </c>
      <c r="M57" s="123">
        <v>0</v>
      </c>
      <c r="N57" s="123">
        <v>0</v>
      </c>
    </row>
    <row r="58" spans="1:14" ht="13.5" customHeight="1">
      <c r="A58" s="64" t="s">
        <v>358</v>
      </c>
      <c r="B58" s="121">
        <f t="shared" si="14"/>
        <v>0</v>
      </c>
      <c r="C58" s="123">
        <v>0</v>
      </c>
      <c r="D58" s="123">
        <v>0</v>
      </c>
      <c r="E58" s="124">
        <v>0</v>
      </c>
      <c r="F58" s="123">
        <v>0</v>
      </c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1">
        <f t="shared" si="15"/>
        <v>0</v>
      </c>
      <c r="M58" s="123">
        <v>0</v>
      </c>
      <c r="N58" s="123">
        <v>0</v>
      </c>
    </row>
    <row r="59" spans="1:14" ht="13.5" customHeight="1">
      <c r="A59" s="64" t="s">
        <v>359</v>
      </c>
      <c r="B59" s="121">
        <f t="shared" si="14"/>
        <v>0</v>
      </c>
      <c r="C59" s="123">
        <v>0</v>
      </c>
      <c r="D59" s="123">
        <v>0</v>
      </c>
      <c r="E59" s="124">
        <v>0</v>
      </c>
      <c r="F59" s="123">
        <v>0</v>
      </c>
      <c r="G59" s="123">
        <v>0</v>
      </c>
      <c r="H59" s="123">
        <v>0</v>
      </c>
      <c r="I59" s="123">
        <v>0</v>
      </c>
      <c r="J59" s="123">
        <v>0</v>
      </c>
      <c r="K59" s="123">
        <v>0</v>
      </c>
      <c r="L59" s="121">
        <f t="shared" si="15"/>
        <v>0</v>
      </c>
      <c r="M59" s="123">
        <v>0</v>
      </c>
      <c r="N59" s="123">
        <v>0</v>
      </c>
    </row>
    <row r="60" spans="1:14" ht="13.5" customHeight="1">
      <c r="A60" s="64" t="s">
        <v>360</v>
      </c>
      <c r="B60" s="121">
        <f t="shared" si="14"/>
        <v>0</v>
      </c>
      <c r="C60" s="123">
        <v>0</v>
      </c>
      <c r="D60" s="123">
        <v>0</v>
      </c>
      <c r="E60" s="124">
        <v>0</v>
      </c>
      <c r="F60" s="123">
        <v>0</v>
      </c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1">
        <f t="shared" si="15"/>
        <v>0</v>
      </c>
      <c r="M60" s="123">
        <v>0</v>
      </c>
      <c r="N60" s="123">
        <v>0</v>
      </c>
    </row>
    <row r="61" spans="1:14" ht="13.5" customHeight="1">
      <c r="A61" s="64" t="s">
        <v>361</v>
      </c>
      <c r="B61" s="121">
        <f t="shared" si="14"/>
        <v>0</v>
      </c>
      <c r="C61" s="123">
        <v>0</v>
      </c>
      <c r="D61" s="123">
        <v>0</v>
      </c>
      <c r="E61" s="124">
        <v>0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1">
        <f t="shared" si="15"/>
        <v>0</v>
      </c>
      <c r="M61" s="123">
        <v>0</v>
      </c>
      <c r="N61" s="123">
        <v>0</v>
      </c>
    </row>
    <row r="62" spans="1:14" ht="13.5" customHeight="1">
      <c r="A62" s="64" t="s">
        <v>362</v>
      </c>
      <c r="B62" s="121">
        <f t="shared" si="14"/>
        <v>0</v>
      </c>
      <c r="C62" s="123">
        <v>0</v>
      </c>
      <c r="D62" s="123">
        <v>0</v>
      </c>
      <c r="E62" s="124">
        <v>0</v>
      </c>
      <c r="F62" s="123">
        <v>0</v>
      </c>
      <c r="G62" s="123">
        <v>0</v>
      </c>
      <c r="H62" s="123">
        <v>0</v>
      </c>
      <c r="I62" s="123">
        <v>0</v>
      </c>
      <c r="J62" s="123">
        <v>0</v>
      </c>
      <c r="K62" s="123">
        <v>0</v>
      </c>
      <c r="L62" s="121">
        <f t="shared" si="15"/>
        <v>0</v>
      </c>
      <c r="M62" s="123">
        <v>0</v>
      </c>
      <c r="N62" s="123">
        <v>0</v>
      </c>
    </row>
    <row r="63" spans="1:14" ht="13.5" customHeight="1">
      <c r="A63" s="64" t="s">
        <v>363</v>
      </c>
      <c r="B63" s="121">
        <f t="shared" si="14"/>
        <v>0</v>
      </c>
      <c r="C63" s="123">
        <v>0</v>
      </c>
      <c r="D63" s="123">
        <v>0</v>
      </c>
      <c r="E63" s="124">
        <v>0</v>
      </c>
      <c r="F63" s="123">
        <v>0</v>
      </c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1">
        <f t="shared" si="15"/>
        <v>0</v>
      </c>
      <c r="M63" s="123">
        <v>0</v>
      </c>
      <c r="N63" s="123">
        <v>0</v>
      </c>
    </row>
    <row r="64" spans="1:14" ht="13.5" customHeight="1">
      <c r="A64" s="64" t="s">
        <v>364</v>
      </c>
      <c r="B64" s="121">
        <f t="shared" si="14"/>
        <v>0</v>
      </c>
      <c r="C64" s="123">
        <v>0</v>
      </c>
      <c r="D64" s="123">
        <v>0</v>
      </c>
      <c r="E64" s="124">
        <v>0</v>
      </c>
      <c r="F64" s="123">
        <v>0</v>
      </c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1">
        <f t="shared" si="15"/>
        <v>0</v>
      </c>
      <c r="M64" s="123">
        <v>0</v>
      </c>
      <c r="N64" s="123">
        <v>0</v>
      </c>
    </row>
    <row r="65" spans="2:14" ht="13.5" customHeight="1">
      <c r="B65" s="124"/>
      <c r="C65" s="123"/>
      <c r="D65" s="123"/>
      <c r="E65" s="124"/>
      <c r="F65" s="123"/>
      <c r="G65" s="123"/>
      <c r="H65" s="123"/>
      <c r="I65" s="123"/>
      <c r="J65" s="123" t="s">
        <v>8</v>
      </c>
      <c r="K65" s="123"/>
      <c r="L65" s="124"/>
      <c r="M65" s="123"/>
      <c r="N65" s="123"/>
    </row>
    <row r="66" spans="1:14" ht="13.5" customHeight="1">
      <c r="A66" s="131" t="s">
        <v>377</v>
      </c>
      <c r="B66" s="121">
        <f aca="true" t="shared" si="16" ref="B66:N66">SUM(B67:B69)</f>
        <v>54</v>
      </c>
      <c r="C66" s="125">
        <f t="shared" si="16"/>
        <v>40</v>
      </c>
      <c r="D66" s="125">
        <f t="shared" si="16"/>
        <v>14</v>
      </c>
      <c r="E66" s="121">
        <f t="shared" si="16"/>
        <v>1</v>
      </c>
      <c r="F66" s="125">
        <f t="shared" si="16"/>
        <v>1</v>
      </c>
      <c r="G66" s="125">
        <f t="shared" si="16"/>
        <v>48</v>
      </c>
      <c r="H66" s="125">
        <f t="shared" si="16"/>
        <v>0</v>
      </c>
      <c r="I66" s="125">
        <f t="shared" si="16"/>
        <v>1</v>
      </c>
      <c r="J66" s="125">
        <f t="shared" si="16"/>
        <v>0</v>
      </c>
      <c r="K66" s="125">
        <f t="shared" si="16"/>
        <v>3</v>
      </c>
      <c r="L66" s="121">
        <f t="shared" si="16"/>
        <v>11</v>
      </c>
      <c r="M66" s="125">
        <f t="shared" si="16"/>
        <v>7</v>
      </c>
      <c r="N66" s="125">
        <f t="shared" si="16"/>
        <v>4</v>
      </c>
    </row>
    <row r="67" spans="1:14" ht="13.5" customHeight="1">
      <c r="A67" s="64" t="s">
        <v>365</v>
      </c>
      <c r="B67" s="121">
        <f>SUM(E67:K67)</f>
        <v>54</v>
      </c>
      <c r="C67" s="122">
        <v>40</v>
      </c>
      <c r="D67" s="122">
        <v>14</v>
      </c>
      <c r="E67" s="121">
        <v>1</v>
      </c>
      <c r="F67" s="122">
        <v>1</v>
      </c>
      <c r="G67" s="122">
        <v>48</v>
      </c>
      <c r="H67" s="123">
        <v>0</v>
      </c>
      <c r="I67" s="122">
        <v>1</v>
      </c>
      <c r="J67" s="123">
        <v>0</v>
      </c>
      <c r="K67" s="122">
        <v>3</v>
      </c>
      <c r="L67" s="121">
        <f>M67+N67</f>
        <v>11</v>
      </c>
      <c r="M67" s="122">
        <v>7</v>
      </c>
      <c r="N67" s="122">
        <v>4</v>
      </c>
    </row>
    <row r="68" spans="1:14" ht="13.5" customHeight="1">
      <c r="A68" s="64" t="s">
        <v>366</v>
      </c>
      <c r="B68" s="121">
        <f>SUM(E68:K68)</f>
        <v>0</v>
      </c>
      <c r="C68" s="123">
        <v>0</v>
      </c>
      <c r="D68" s="123">
        <v>0</v>
      </c>
      <c r="E68" s="124">
        <v>0</v>
      </c>
      <c r="F68" s="123">
        <v>0</v>
      </c>
      <c r="G68" s="123">
        <v>0</v>
      </c>
      <c r="H68" s="123">
        <v>0</v>
      </c>
      <c r="I68" s="123">
        <v>0</v>
      </c>
      <c r="J68" s="123">
        <v>0</v>
      </c>
      <c r="K68" s="123">
        <v>0</v>
      </c>
      <c r="L68" s="121">
        <f>M68+N68</f>
        <v>0</v>
      </c>
      <c r="M68" s="123">
        <v>0</v>
      </c>
      <c r="N68" s="123">
        <v>0</v>
      </c>
    </row>
    <row r="69" spans="1:14" ht="13.5" customHeight="1">
      <c r="A69" s="60" t="s">
        <v>367</v>
      </c>
      <c r="B69" s="126">
        <f>SUM(E69:K69)</f>
        <v>0</v>
      </c>
      <c r="C69" s="127">
        <v>0</v>
      </c>
      <c r="D69" s="127">
        <v>0</v>
      </c>
      <c r="E69" s="128">
        <v>0</v>
      </c>
      <c r="F69" s="127">
        <v>0</v>
      </c>
      <c r="G69" s="127">
        <v>0</v>
      </c>
      <c r="H69" s="129">
        <v>0</v>
      </c>
      <c r="I69" s="127">
        <v>0</v>
      </c>
      <c r="J69" s="129">
        <v>0</v>
      </c>
      <c r="K69" s="129">
        <v>0</v>
      </c>
      <c r="L69" s="126">
        <f>M69+N69</f>
        <v>0</v>
      </c>
      <c r="M69" s="127">
        <v>0</v>
      </c>
      <c r="N69" s="127">
        <v>0</v>
      </c>
    </row>
  </sheetData>
  <mergeCells count="15">
    <mergeCell ref="L2:N2"/>
    <mergeCell ref="G3:G4"/>
    <mergeCell ref="K3:K4"/>
    <mergeCell ref="L3:L4"/>
    <mergeCell ref="M3:M4"/>
    <mergeCell ref="K1:N1"/>
    <mergeCell ref="A2:A4"/>
    <mergeCell ref="B3:B4"/>
    <mergeCell ref="C3:C4"/>
    <mergeCell ref="D3:D4"/>
    <mergeCell ref="B2:D2"/>
    <mergeCell ref="E3:E4"/>
    <mergeCell ref="F3:F4"/>
    <mergeCell ref="N3:N4"/>
    <mergeCell ref="E2:K2"/>
  </mergeCells>
  <printOptions/>
  <pageMargins left="1.0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P16"/>
  <sheetViews>
    <sheetView showGridLines="0" workbookViewId="0" topLeftCell="A1">
      <selection activeCell="A33" sqref="A33"/>
    </sheetView>
  </sheetViews>
  <sheetFormatPr defaultColWidth="9.00390625" defaultRowHeight="13.5"/>
  <cols>
    <col min="1" max="1" width="11.625" style="65" customWidth="1"/>
    <col min="2" max="4" width="6.625" style="65" customWidth="1"/>
    <col min="5" max="8" width="4.625" style="65" customWidth="1"/>
    <col min="9" max="10" width="6.625" style="65" customWidth="1"/>
    <col min="11" max="12" width="4.625" style="65" customWidth="1"/>
    <col min="13" max="13" width="5.625" style="65" customWidth="1"/>
    <col min="14" max="14" width="7.625" style="65" customWidth="1"/>
    <col min="15" max="16" width="4.875" style="65" customWidth="1"/>
    <col min="17" max="18" width="4.625" style="65" customWidth="1"/>
    <col min="19" max="16384" width="9.00390625" style="65" customWidth="1"/>
  </cols>
  <sheetData>
    <row r="1" spans="1:16" ht="19.5" customHeight="1">
      <c r="A1" s="174" t="s">
        <v>392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296" t="s">
        <v>387</v>
      </c>
      <c r="M1" s="296"/>
      <c r="N1" s="296"/>
      <c r="O1" s="296"/>
      <c r="P1" s="296"/>
    </row>
    <row r="2" spans="1:16" ht="19.5" customHeight="1">
      <c r="A2" s="291" t="s">
        <v>393</v>
      </c>
      <c r="B2" s="290" t="s">
        <v>394</v>
      </c>
      <c r="C2" s="294"/>
      <c r="D2" s="291"/>
      <c r="E2" s="290" t="s">
        <v>395</v>
      </c>
      <c r="F2" s="291"/>
      <c r="G2" s="290" t="s">
        <v>396</v>
      </c>
      <c r="H2" s="291"/>
      <c r="I2" s="290" t="s">
        <v>397</v>
      </c>
      <c r="J2" s="291"/>
      <c r="K2" s="290" t="s">
        <v>398</v>
      </c>
      <c r="L2" s="291"/>
      <c r="M2" s="154" t="s">
        <v>53</v>
      </c>
      <c r="N2" s="154" t="s">
        <v>399</v>
      </c>
      <c r="O2" s="290" t="s">
        <v>400</v>
      </c>
      <c r="P2" s="294"/>
    </row>
    <row r="3" spans="1:16" ht="19.5" customHeight="1">
      <c r="A3" s="297"/>
      <c r="B3" s="292"/>
      <c r="C3" s="295"/>
      <c r="D3" s="293"/>
      <c r="E3" s="292"/>
      <c r="F3" s="293"/>
      <c r="G3" s="292"/>
      <c r="H3" s="293"/>
      <c r="I3" s="292"/>
      <c r="J3" s="293"/>
      <c r="K3" s="292"/>
      <c r="L3" s="293"/>
      <c r="M3" s="155" t="s">
        <v>56</v>
      </c>
      <c r="N3" s="155" t="s">
        <v>57</v>
      </c>
      <c r="O3" s="292"/>
      <c r="P3" s="295"/>
    </row>
    <row r="4" spans="1:16" ht="19.5" customHeight="1">
      <c r="A4" s="293"/>
      <c r="B4" s="155" t="s">
        <v>0</v>
      </c>
      <c r="C4" s="155" t="s">
        <v>40</v>
      </c>
      <c r="D4" s="155" t="s">
        <v>49</v>
      </c>
      <c r="E4" s="155" t="s">
        <v>40</v>
      </c>
      <c r="F4" s="155" t="s">
        <v>49</v>
      </c>
      <c r="G4" s="155" t="s">
        <v>40</v>
      </c>
      <c r="H4" s="155" t="s">
        <v>49</v>
      </c>
      <c r="I4" s="155" t="s">
        <v>40</v>
      </c>
      <c r="J4" s="155" t="s">
        <v>49</v>
      </c>
      <c r="K4" s="155" t="s">
        <v>40</v>
      </c>
      <c r="L4" s="155" t="s">
        <v>49</v>
      </c>
      <c r="M4" s="155" t="s">
        <v>49</v>
      </c>
      <c r="N4" s="155" t="s">
        <v>49</v>
      </c>
      <c r="O4" s="155" t="s">
        <v>40</v>
      </c>
      <c r="P4" s="155" t="s">
        <v>49</v>
      </c>
    </row>
    <row r="5" spans="1:16" ht="19.5" customHeight="1">
      <c r="A5" s="192" t="s">
        <v>401</v>
      </c>
      <c r="B5" s="179">
        <f aca="true" t="shared" si="0" ref="B5:P5">B6+B7</f>
        <v>2943</v>
      </c>
      <c r="C5" s="180">
        <f t="shared" si="0"/>
        <v>2215</v>
      </c>
      <c r="D5" s="180">
        <f t="shared" si="0"/>
        <v>728</v>
      </c>
      <c r="E5" s="179">
        <f t="shared" si="0"/>
        <v>56</v>
      </c>
      <c r="F5" s="180">
        <f t="shared" si="0"/>
        <v>0</v>
      </c>
      <c r="G5" s="180">
        <f t="shared" si="0"/>
        <v>80</v>
      </c>
      <c r="H5" s="180">
        <f t="shared" si="0"/>
        <v>1</v>
      </c>
      <c r="I5" s="180">
        <f t="shared" si="0"/>
        <v>1878</v>
      </c>
      <c r="J5" s="180">
        <f t="shared" si="0"/>
        <v>516</v>
      </c>
      <c r="K5" s="180">
        <f t="shared" si="0"/>
        <v>25</v>
      </c>
      <c r="L5" s="180">
        <f t="shared" si="0"/>
        <v>34</v>
      </c>
      <c r="M5" s="180">
        <f t="shared" si="0"/>
        <v>60</v>
      </c>
      <c r="N5" s="180">
        <f t="shared" si="0"/>
        <v>16</v>
      </c>
      <c r="O5" s="180">
        <f t="shared" si="0"/>
        <v>176</v>
      </c>
      <c r="P5" s="180">
        <f t="shared" si="0"/>
        <v>101</v>
      </c>
    </row>
    <row r="6" spans="1:16" ht="19.5" customHeight="1">
      <c r="A6" s="178" t="s">
        <v>58</v>
      </c>
      <c r="B6" s="179">
        <f aca="true" t="shared" si="1" ref="B6:P6">B10+B14</f>
        <v>2835</v>
      </c>
      <c r="C6" s="180">
        <f t="shared" si="1"/>
        <v>2132</v>
      </c>
      <c r="D6" s="180">
        <f t="shared" si="1"/>
        <v>703</v>
      </c>
      <c r="E6" s="179">
        <f t="shared" si="1"/>
        <v>54</v>
      </c>
      <c r="F6" s="180">
        <f t="shared" si="1"/>
        <v>0</v>
      </c>
      <c r="G6" s="180">
        <f t="shared" si="1"/>
        <v>74</v>
      </c>
      <c r="H6" s="180">
        <f t="shared" si="1"/>
        <v>1</v>
      </c>
      <c r="I6" s="180">
        <f t="shared" si="1"/>
        <v>1809</v>
      </c>
      <c r="J6" s="180">
        <f t="shared" si="1"/>
        <v>503</v>
      </c>
      <c r="K6" s="180">
        <f t="shared" si="1"/>
        <v>25</v>
      </c>
      <c r="L6" s="180">
        <f t="shared" si="1"/>
        <v>34</v>
      </c>
      <c r="M6" s="180">
        <f t="shared" si="1"/>
        <v>54</v>
      </c>
      <c r="N6" s="180">
        <f t="shared" si="1"/>
        <v>16</v>
      </c>
      <c r="O6" s="180">
        <f t="shared" si="1"/>
        <v>170</v>
      </c>
      <c r="P6" s="180">
        <f t="shared" si="1"/>
        <v>95</v>
      </c>
    </row>
    <row r="7" spans="1:16" ht="19.5" customHeight="1">
      <c r="A7" s="178" t="s">
        <v>59</v>
      </c>
      <c r="B7" s="179">
        <f aca="true" t="shared" si="2" ref="B7:P7">B11+B15</f>
        <v>108</v>
      </c>
      <c r="C7" s="180">
        <f t="shared" si="2"/>
        <v>83</v>
      </c>
      <c r="D7" s="180">
        <f t="shared" si="2"/>
        <v>25</v>
      </c>
      <c r="E7" s="179">
        <f t="shared" si="2"/>
        <v>2</v>
      </c>
      <c r="F7" s="180">
        <f t="shared" si="2"/>
        <v>0</v>
      </c>
      <c r="G7" s="180">
        <f t="shared" si="2"/>
        <v>6</v>
      </c>
      <c r="H7" s="180">
        <f t="shared" si="2"/>
        <v>0</v>
      </c>
      <c r="I7" s="180">
        <f t="shared" si="2"/>
        <v>69</v>
      </c>
      <c r="J7" s="180">
        <f t="shared" si="2"/>
        <v>13</v>
      </c>
      <c r="K7" s="180">
        <f t="shared" si="2"/>
        <v>0</v>
      </c>
      <c r="L7" s="180">
        <f t="shared" si="2"/>
        <v>0</v>
      </c>
      <c r="M7" s="180">
        <f t="shared" si="2"/>
        <v>6</v>
      </c>
      <c r="N7" s="180">
        <f t="shared" si="2"/>
        <v>0</v>
      </c>
      <c r="O7" s="180">
        <f t="shared" si="2"/>
        <v>6</v>
      </c>
      <c r="P7" s="180">
        <f t="shared" si="2"/>
        <v>6</v>
      </c>
    </row>
    <row r="8" spans="1:16" ht="19.5" customHeight="1">
      <c r="A8" s="181"/>
      <c r="B8" s="182"/>
      <c r="C8" s="183"/>
      <c r="D8" s="183"/>
      <c r="E8" s="182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</row>
    <row r="9" spans="1:16" ht="19.5" customHeight="1">
      <c r="A9" s="184" t="s">
        <v>60</v>
      </c>
      <c r="B9" s="179">
        <f aca="true" t="shared" si="3" ref="B9:P9">B10+B11</f>
        <v>2226</v>
      </c>
      <c r="C9" s="180">
        <f t="shared" si="3"/>
        <v>1685</v>
      </c>
      <c r="D9" s="180">
        <f t="shared" si="3"/>
        <v>541</v>
      </c>
      <c r="E9" s="179">
        <f t="shared" si="3"/>
        <v>43</v>
      </c>
      <c r="F9" s="180">
        <f t="shared" si="3"/>
        <v>0</v>
      </c>
      <c r="G9" s="180">
        <f t="shared" si="3"/>
        <v>55</v>
      </c>
      <c r="H9" s="180">
        <f t="shared" si="3"/>
        <v>1</v>
      </c>
      <c r="I9" s="180">
        <f t="shared" si="3"/>
        <v>1452</v>
      </c>
      <c r="J9" s="180">
        <f t="shared" si="3"/>
        <v>402</v>
      </c>
      <c r="K9" s="180">
        <f t="shared" si="3"/>
        <v>0</v>
      </c>
      <c r="L9" s="180">
        <f t="shared" si="3"/>
        <v>0</v>
      </c>
      <c r="M9" s="180">
        <f t="shared" si="3"/>
        <v>47</v>
      </c>
      <c r="N9" s="180">
        <f t="shared" si="3"/>
        <v>14</v>
      </c>
      <c r="O9" s="180">
        <f t="shared" si="3"/>
        <v>135</v>
      </c>
      <c r="P9" s="180">
        <f t="shared" si="3"/>
        <v>77</v>
      </c>
    </row>
    <row r="10" spans="1:16" ht="19.5" customHeight="1">
      <c r="A10" s="185" t="s">
        <v>61</v>
      </c>
      <c r="B10" s="179">
        <f>C10+D10</f>
        <v>2118</v>
      </c>
      <c r="C10" s="180">
        <f>E10+G10+I10+K10+O10</f>
        <v>1602</v>
      </c>
      <c r="D10" s="180">
        <f>F10+H10+J10+L10+M10+N10+P10</f>
        <v>516</v>
      </c>
      <c r="E10" s="179">
        <v>41</v>
      </c>
      <c r="F10" s="183">
        <v>0</v>
      </c>
      <c r="G10" s="180">
        <v>49</v>
      </c>
      <c r="H10" s="183">
        <v>1</v>
      </c>
      <c r="I10" s="180">
        <v>1383</v>
      </c>
      <c r="J10" s="180">
        <v>389</v>
      </c>
      <c r="K10" s="183">
        <v>0</v>
      </c>
      <c r="L10" s="183">
        <v>0</v>
      </c>
      <c r="M10" s="180">
        <v>41</v>
      </c>
      <c r="N10" s="180">
        <v>14</v>
      </c>
      <c r="O10" s="180">
        <v>129</v>
      </c>
      <c r="P10" s="180">
        <v>71</v>
      </c>
    </row>
    <row r="11" spans="1:16" ht="19.5" customHeight="1">
      <c r="A11" s="186" t="s">
        <v>62</v>
      </c>
      <c r="B11" s="179">
        <f>C11+D11</f>
        <v>108</v>
      </c>
      <c r="C11" s="180">
        <f>E11+G11+I11+K11+O11</f>
        <v>83</v>
      </c>
      <c r="D11" s="180">
        <f>F11+H11+J11+L11+M11+N11+P11</f>
        <v>25</v>
      </c>
      <c r="E11" s="179">
        <v>2</v>
      </c>
      <c r="F11" s="180">
        <v>0</v>
      </c>
      <c r="G11" s="180">
        <v>6</v>
      </c>
      <c r="H11" s="183">
        <v>0</v>
      </c>
      <c r="I11" s="180">
        <v>69</v>
      </c>
      <c r="J11" s="180">
        <v>13</v>
      </c>
      <c r="K11" s="180">
        <v>0</v>
      </c>
      <c r="L11" s="180">
        <v>0</v>
      </c>
      <c r="M11" s="180">
        <v>6</v>
      </c>
      <c r="N11" s="183">
        <v>0</v>
      </c>
      <c r="O11" s="180">
        <v>6</v>
      </c>
      <c r="P11" s="180">
        <v>6</v>
      </c>
    </row>
    <row r="12" spans="1:16" ht="19.5" customHeight="1">
      <c r="A12" s="181"/>
      <c r="B12" s="182"/>
      <c r="C12" s="183"/>
      <c r="D12" s="183"/>
      <c r="E12" s="182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</row>
    <row r="13" spans="1:16" ht="19.5" customHeight="1">
      <c r="A13" s="184" t="s">
        <v>63</v>
      </c>
      <c r="B13" s="179">
        <f aca="true" t="shared" si="4" ref="B13:P13">B14+B15</f>
        <v>717</v>
      </c>
      <c r="C13" s="180">
        <f t="shared" si="4"/>
        <v>530</v>
      </c>
      <c r="D13" s="180">
        <f t="shared" si="4"/>
        <v>187</v>
      </c>
      <c r="E13" s="179">
        <f t="shared" si="4"/>
        <v>13</v>
      </c>
      <c r="F13" s="180">
        <f t="shared" si="4"/>
        <v>0</v>
      </c>
      <c r="G13" s="180">
        <f t="shared" si="4"/>
        <v>25</v>
      </c>
      <c r="H13" s="180">
        <f t="shared" si="4"/>
        <v>0</v>
      </c>
      <c r="I13" s="180">
        <f t="shared" si="4"/>
        <v>426</v>
      </c>
      <c r="J13" s="180">
        <f t="shared" si="4"/>
        <v>114</v>
      </c>
      <c r="K13" s="180">
        <f t="shared" si="4"/>
        <v>25</v>
      </c>
      <c r="L13" s="180">
        <f t="shared" si="4"/>
        <v>34</v>
      </c>
      <c r="M13" s="180">
        <f t="shared" si="4"/>
        <v>13</v>
      </c>
      <c r="N13" s="180">
        <f t="shared" si="4"/>
        <v>2</v>
      </c>
      <c r="O13" s="180">
        <f t="shared" si="4"/>
        <v>41</v>
      </c>
      <c r="P13" s="180">
        <f t="shared" si="4"/>
        <v>24</v>
      </c>
    </row>
    <row r="14" spans="1:16" ht="19.5" customHeight="1">
      <c r="A14" s="185" t="s">
        <v>61</v>
      </c>
      <c r="B14" s="179">
        <f>C14+D14</f>
        <v>717</v>
      </c>
      <c r="C14" s="180">
        <f>E14+G14+I14+K14+O14</f>
        <v>530</v>
      </c>
      <c r="D14" s="180">
        <f>F14+H14+J14+L14+M14+N14+P14</f>
        <v>187</v>
      </c>
      <c r="E14" s="179">
        <v>13</v>
      </c>
      <c r="F14" s="183">
        <v>0</v>
      </c>
      <c r="G14" s="180">
        <v>25</v>
      </c>
      <c r="H14" s="183">
        <v>0</v>
      </c>
      <c r="I14" s="180">
        <v>426</v>
      </c>
      <c r="J14" s="180">
        <v>114</v>
      </c>
      <c r="K14" s="183">
        <v>25</v>
      </c>
      <c r="L14" s="183">
        <v>34</v>
      </c>
      <c r="M14" s="180">
        <v>13</v>
      </c>
      <c r="N14" s="183">
        <v>2</v>
      </c>
      <c r="O14" s="180">
        <v>41</v>
      </c>
      <c r="P14" s="180">
        <v>24</v>
      </c>
    </row>
    <row r="15" spans="1:16" ht="19.5" customHeight="1">
      <c r="A15" s="187" t="s">
        <v>62</v>
      </c>
      <c r="B15" s="188">
        <f>C15+D15</f>
        <v>0</v>
      </c>
      <c r="C15" s="189">
        <f>E15+G15+I15+K15+O15</f>
        <v>0</v>
      </c>
      <c r="D15" s="189">
        <f>F15+H15+J15+L15+M15+N15+P15</f>
        <v>0</v>
      </c>
      <c r="E15" s="190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1">
        <v>0</v>
      </c>
      <c r="P15" s="191">
        <v>0</v>
      </c>
    </row>
    <row r="16" spans="1:16" ht="14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</sheetData>
  <mergeCells count="8">
    <mergeCell ref="A2:A4"/>
    <mergeCell ref="B2:D3"/>
    <mergeCell ref="E2:F3"/>
    <mergeCell ref="G2:H3"/>
    <mergeCell ref="I2:J3"/>
    <mergeCell ref="K2:L3"/>
    <mergeCell ref="O2:P3"/>
    <mergeCell ref="L1:P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4"/>
  <sheetViews>
    <sheetView showGridLines="0" workbookViewId="0" topLeftCell="A1">
      <selection activeCell="A39" sqref="A39"/>
    </sheetView>
  </sheetViews>
  <sheetFormatPr defaultColWidth="9.00390625" defaultRowHeight="13.5"/>
  <cols>
    <col min="1" max="1" width="11.625" style="68" customWidth="1"/>
    <col min="2" max="4" width="5.625" style="68" customWidth="1"/>
    <col min="5" max="5" width="7.125" style="68" customWidth="1"/>
    <col min="6" max="6" width="10.625" style="68" customWidth="1"/>
    <col min="7" max="7" width="6.625" style="68" customWidth="1"/>
    <col min="8" max="8" width="7.125" style="68" customWidth="1"/>
    <col min="9" max="13" width="6.625" style="68" customWidth="1"/>
    <col min="14" max="16384" width="9.00390625" style="68" customWidth="1"/>
  </cols>
  <sheetData>
    <row r="1" spans="1:13" ht="19.5" customHeight="1">
      <c r="A1" s="174" t="s">
        <v>402</v>
      </c>
      <c r="B1" s="67"/>
      <c r="C1" s="67"/>
      <c r="D1" s="67"/>
      <c r="E1" s="67"/>
      <c r="F1" s="67"/>
      <c r="G1" s="67"/>
      <c r="H1" s="67"/>
      <c r="I1" s="67"/>
      <c r="J1" s="296" t="s">
        <v>387</v>
      </c>
      <c r="K1" s="296"/>
      <c r="L1" s="296"/>
      <c r="M1" s="296"/>
    </row>
    <row r="2" spans="1:13" ht="19.5" customHeight="1">
      <c r="A2" s="291" t="s">
        <v>393</v>
      </c>
      <c r="B2" s="300" t="s">
        <v>394</v>
      </c>
      <c r="C2" s="301"/>
      <c r="D2" s="302"/>
      <c r="E2" s="300" t="s">
        <v>403</v>
      </c>
      <c r="F2" s="301"/>
      <c r="G2" s="302"/>
      <c r="H2" s="152" t="s">
        <v>64</v>
      </c>
      <c r="I2" s="152" t="s">
        <v>404</v>
      </c>
      <c r="J2" s="152" t="s">
        <v>405</v>
      </c>
      <c r="K2" s="152" t="s">
        <v>399</v>
      </c>
      <c r="L2" s="298" t="s">
        <v>65</v>
      </c>
      <c r="M2" s="290" t="s">
        <v>66</v>
      </c>
    </row>
    <row r="3" spans="1:13" ht="19.5" customHeight="1">
      <c r="A3" s="297"/>
      <c r="B3" s="298" t="s">
        <v>0</v>
      </c>
      <c r="C3" s="298" t="s">
        <v>40</v>
      </c>
      <c r="D3" s="298" t="s">
        <v>49</v>
      </c>
      <c r="E3" s="154" t="s">
        <v>406</v>
      </c>
      <c r="F3" s="154" t="s">
        <v>67</v>
      </c>
      <c r="G3" s="298" t="s">
        <v>66</v>
      </c>
      <c r="H3" s="194"/>
      <c r="I3" s="194"/>
      <c r="J3" s="194"/>
      <c r="K3" s="194"/>
      <c r="L3" s="303"/>
      <c r="M3" s="304"/>
    </row>
    <row r="4" spans="1:13" ht="19.5" customHeight="1">
      <c r="A4" s="293"/>
      <c r="B4" s="299"/>
      <c r="C4" s="299"/>
      <c r="D4" s="299"/>
      <c r="E4" s="193" t="s">
        <v>69</v>
      </c>
      <c r="F4" s="155" t="s">
        <v>70</v>
      </c>
      <c r="G4" s="299"/>
      <c r="H4" s="153" t="s">
        <v>68</v>
      </c>
      <c r="I4" s="153" t="s">
        <v>407</v>
      </c>
      <c r="J4" s="153" t="s">
        <v>408</v>
      </c>
      <c r="K4" s="153" t="s">
        <v>407</v>
      </c>
      <c r="L4" s="299"/>
      <c r="M4" s="292"/>
    </row>
    <row r="5" spans="1:13" ht="19.5" customHeight="1">
      <c r="A5" s="192" t="s">
        <v>401</v>
      </c>
      <c r="B5" s="132">
        <f aca="true" t="shared" si="0" ref="B5:M5">B6+B7</f>
        <v>736</v>
      </c>
      <c r="C5" s="133">
        <f t="shared" si="0"/>
        <v>455</v>
      </c>
      <c r="D5" s="133">
        <f t="shared" si="0"/>
        <v>281</v>
      </c>
      <c r="E5" s="132">
        <f t="shared" si="0"/>
        <v>195</v>
      </c>
      <c r="F5" s="133">
        <f t="shared" si="0"/>
        <v>0</v>
      </c>
      <c r="G5" s="133">
        <f t="shared" si="0"/>
        <v>120</v>
      </c>
      <c r="H5" s="133">
        <f t="shared" si="0"/>
        <v>6</v>
      </c>
      <c r="I5" s="133">
        <f t="shared" si="0"/>
        <v>13</v>
      </c>
      <c r="J5" s="133">
        <f t="shared" si="0"/>
        <v>251</v>
      </c>
      <c r="K5" s="133">
        <f t="shared" si="0"/>
        <v>0</v>
      </c>
      <c r="L5" s="133">
        <f t="shared" si="0"/>
        <v>112</v>
      </c>
      <c r="M5" s="133">
        <f t="shared" si="0"/>
        <v>39</v>
      </c>
    </row>
    <row r="6" spans="1:13" ht="19.5" customHeight="1">
      <c r="A6" s="178" t="s">
        <v>58</v>
      </c>
      <c r="B6" s="132">
        <f aca="true" t="shared" si="1" ref="B6:M6">B10+B14</f>
        <v>708</v>
      </c>
      <c r="C6" s="133">
        <f t="shared" si="1"/>
        <v>440</v>
      </c>
      <c r="D6" s="133">
        <f t="shared" si="1"/>
        <v>268</v>
      </c>
      <c r="E6" s="132">
        <f t="shared" si="1"/>
        <v>183</v>
      </c>
      <c r="F6" s="133">
        <f t="shared" si="1"/>
        <v>0</v>
      </c>
      <c r="G6" s="133">
        <f t="shared" si="1"/>
        <v>120</v>
      </c>
      <c r="H6" s="133">
        <f t="shared" si="1"/>
        <v>6</v>
      </c>
      <c r="I6" s="133">
        <f t="shared" si="1"/>
        <v>12</v>
      </c>
      <c r="J6" s="133">
        <f t="shared" si="1"/>
        <v>244</v>
      </c>
      <c r="K6" s="133">
        <f t="shared" si="1"/>
        <v>0</v>
      </c>
      <c r="L6" s="133">
        <f t="shared" si="1"/>
        <v>104</v>
      </c>
      <c r="M6" s="133">
        <f t="shared" si="1"/>
        <v>39</v>
      </c>
    </row>
    <row r="7" spans="1:13" ht="19.5" customHeight="1">
      <c r="A7" s="178" t="s">
        <v>59</v>
      </c>
      <c r="B7" s="132">
        <f aca="true" t="shared" si="2" ref="B7:M7">B11+B15</f>
        <v>28</v>
      </c>
      <c r="C7" s="134">
        <f t="shared" si="2"/>
        <v>15</v>
      </c>
      <c r="D7" s="134">
        <f t="shared" si="2"/>
        <v>13</v>
      </c>
      <c r="E7" s="132">
        <f t="shared" si="2"/>
        <v>12</v>
      </c>
      <c r="F7" s="134">
        <f t="shared" si="2"/>
        <v>0</v>
      </c>
      <c r="G7" s="134">
        <f t="shared" si="2"/>
        <v>0</v>
      </c>
      <c r="H7" s="134">
        <f t="shared" si="2"/>
        <v>0</v>
      </c>
      <c r="I7" s="134">
        <f t="shared" si="2"/>
        <v>1</v>
      </c>
      <c r="J7" s="134">
        <f t="shared" si="2"/>
        <v>7</v>
      </c>
      <c r="K7" s="134">
        <f t="shared" si="2"/>
        <v>0</v>
      </c>
      <c r="L7" s="134">
        <f t="shared" si="2"/>
        <v>8</v>
      </c>
      <c r="M7" s="134">
        <f t="shared" si="2"/>
        <v>0</v>
      </c>
    </row>
    <row r="8" spans="1:13" ht="19.5" customHeight="1">
      <c r="A8" s="181"/>
      <c r="B8" s="135"/>
      <c r="C8" s="136"/>
      <c r="D8" s="136"/>
      <c r="E8" s="135"/>
      <c r="F8" s="136"/>
      <c r="G8" s="136"/>
      <c r="H8" s="136"/>
      <c r="I8" s="136"/>
      <c r="J8" s="136"/>
      <c r="K8" s="136"/>
      <c r="L8" s="136"/>
      <c r="M8" s="136"/>
    </row>
    <row r="9" spans="1:13" ht="19.5" customHeight="1">
      <c r="A9" s="184" t="s">
        <v>60</v>
      </c>
      <c r="B9" s="132">
        <f aca="true" t="shared" si="3" ref="B9:M9">B10+B11</f>
        <v>553</v>
      </c>
      <c r="C9" s="133">
        <f t="shared" si="3"/>
        <v>355</v>
      </c>
      <c r="D9" s="133">
        <f t="shared" si="3"/>
        <v>198</v>
      </c>
      <c r="E9" s="132">
        <f t="shared" si="3"/>
        <v>195</v>
      </c>
      <c r="F9" s="133">
        <f t="shared" si="3"/>
        <v>0</v>
      </c>
      <c r="G9" s="133">
        <f t="shared" si="3"/>
        <v>4</v>
      </c>
      <c r="H9" s="133">
        <f t="shared" si="3"/>
        <v>1</v>
      </c>
      <c r="I9" s="133">
        <f t="shared" si="3"/>
        <v>12</v>
      </c>
      <c r="J9" s="133">
        <f t="shared" si="3"/>
        <v>237</v>
      </c>
      <c r="K9" s="133">
        <f t="shared" si="3"/>
        <v>0</v>
      </c>
      <c r="L9" s="133">
        <f t="shared" si="3"/>
        <v>103</v>
      </c>
      <c r="M9" s="133">
        <f t="shared" si="3"/>
        <v>1</v>
      </c>
    </row>
    <row r="10" spans="1:13" ht="19.5" customHeight="1">
      <c r="A10" s="185" t="s">
        <v>61</v>
      </c>
      <c r="B10" s="132">
        <f>SUM(E10:M10)</f>
        <v>525</v>
      </c>
      <c r="C10" s="133">
        <v>340</v>
      </c>
      <c r="D10" s="133">
        <v>185</v>
      </c>
      <c r="E10" s="132">
        <v>183</v>
      </c>
      <c r="F10" s="136">
        <v>0</v>
      </c>
      <c r="G10" s="136">
        <v>4</v>
      </c>
      <c r="H10" s="133">
        <v>1</v>
      </c>
      <c r="I10" s="133">
        <v>11</v>
      </c>
      <c r="J10" s="133">
        <v>230</v>
      </c>
      <c r="K10" s="136">
        <v>0</v>
      </c>
      <c r="L10" s="133">
        <v>95</v>
      </c>
      <c r="M10" s="133">
        <v>1</v>
      </c>
    </row>
    <row r="11" spans="1:13" ht="19.5" customHeight="1">
      <c r="A11" s="186" t="s">
        <v>62</v>
      </c>
      <c r="B11" s="132">
        <f>SUM(E11:M11)</f>
        <v>28</v>
      </c>
      <c r="C11" s="133">
        <v>15</v>
      </c>
      <c r="D11" s="133">
        <v>13</v>
      </c>
      <c r="E11" s="135">
        <v>12</v>
      </c>
      <c r="F11" s="136">
        <v>0</v>
      </c>
      <c r="G11" s="133">
        <v>0</v>
      </c>
      <c r="H11" s="133">
        <v>0</v>
      </c>
      <c r="I11" s="133">
        <v>1</v>
      </c>
      <c r="J11" s="133">
        <v>7</v>
      </c>
      <c r="K11" s="136">
        <v>0</v>
      </c>
      <c r="L11" s="133">
        <v>8</v>
      </c>
      <c r="M11" s="133">
        <v>0</v>
      </c>
    </row>
    <row r="12" spans="1:13" ht="19.5" customHeight="1">
      <c r="A12" s="181"/>
      <c r="B12" s="135"/>
      <c r="C12" s="136"/>
      <c r="D12" s="136"/>
      <c r="E12" s="135"/>
      <c r="F12" s="136"/>
      <c r="G12" s="136"/>
      <c r="H12" s="136"/>
      <c r="I12" s="136"/>
      <c r="J12" s="136"/>
      <c r="K12" s="136"/>
      <c r="L12" s="136"/>
      <c r="M12" s="136"/>
    </row>
    <row r="13" spans="1:13" ht="19.5" customHeight="1">
      <c r="A13" s="184" t="s">
        <v>63</v>
      </c>
      <c r="B13" s="132">
        <f aca="true" t="shared" si="4" ref="B13:M13">B14+B15</f>
        <v>183</v>
      </c>
      <c r="C13" s="133">
        <f t="shared" si="4"/>
        <v>100</v>
      </c>
      <c r="D13" s="133">
        <f t="shared" si="4"/>
        <v>83</v>
      </c>
      <c r="E13" s="132">
        <f t="shared" si="4"/>
        <v>0</v>
      </c>
      <c r="F13" s="133">
        <f t="shared" si="4"/>
        <v>0</v>
      </c>
      <c r="G13" s="133">
        <f t="shared" si="4"/>
        <v>116</v>
      </c>
      <c r="H13" s="133">
        <f t="shared" si="4"/>
        <v>5</v>
      </c>
      <c r="I13" s="133">
        <f t="shared" si="4"/>
        <v>1</v>
      </c>
      <c r="J13" s="133">
        <f t="shared" si="4"/>
        <v>14</v>
      </c>
      <c r="K13" s="133">
        <f t="shared" si="4"/>
        <v>0</v>
      </c>
      <c r="L13" s="133">
        <f t="shared" si="4"/>
        <v>9</v>
      </c>
      <c r="M13" s="133">
        <f t="shared" si="4"/>
        <v>38</v>
      </c>
    </row>
    <row r="14" spans="1:13" ht="19.5" customHeight="1">
      <c r="A14" s="185" t="s">
        <v>61</v>
      </c>
      <c r="B14" s="132">
        <f>SUM(E14:M14)</f>
        <v>183</v>
      </c>
      <c r="C14" s="133">
        <v>100</v>
      </c>
      <c r="D14" s="133">
        <v>83</v>
      </c>
      <c r="E14" s="132">
        <v>0</v>
      </c>
      <c r="F14" s="133">
        <v>0</v>
      </c>
      <c r="G14" s="136">
        <v>116</v>
      </c>
      <c r="H14" s="136">
        <v>5</v>
      </c>
      <c r="I14" s="133">
        <v>1</v>
      </c>
      <c r="J14" s="133">
        <v>14</v>
      </c>
      <c r="K14" s="136">
        <v>0</v>
      </c>
      <c r="L14" s="133">
        <v>9</v>
      </c>
      <c r="M14" s="136">
        <v>38</v>
      </c>
    </row>
    <row r="15" spans="1:13" ht="19.5" customHeight="1">
      <c r="A15" s="187" t="s">
        <v>62</v>
      </c>
      <c r="B15" s="137">
        <f>SUM(E15:M15)</f>
        <v>0</v>
      </c>
      <c r="C15" s="138">
        <v>0</v>
      </c>
      <c r="D15" s="138">
        <v>0</v>
      </c>
      <c r="E15" s="139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</row>
    <row r="16" ht="19.5" customHeight="1"/>
    <row r="65" ht="13.5">
      <c r="H65" s="68">
        <v>0</v>
      </c>
    </row>
    <row r="304" ht="13.5">
      <c r="H304" s="68" t="s">
        <v>71</v>
      </c>
    </row>
  </sheetData>
  <mergeCells count="10">
    <mergeCell ref="J1:M1"/>
    <mergeCell ref="G3:G4"/>
    <mergeCell ref="L2:L4"/>
    <mergeCell ref="M2:M4"/>
    <mergeCell ref="E2:G2"/>
    <mergeCell ref="A2:A4"/>
    <mergeCell ref="B3:B4"/>
    <mergeCell ref="C3:C4"/>
    <mergeCell ref="D3:D4"/>
    <mergeCell ref="B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2001-12-05T06:39:36Z</dcterms:created>
  <dcterms:modified xsi:type="dcterms:W3CDTF">2002-11-14T06:17:58Z</dcterms:modified>
  <cp:category/>
  <cp:version/>
  <cp:contentType/>
  <cp:contentStatus/>
</cp:coreProperties>
</file>