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<sst xmlns="http://schemas.openxmlformats.org/spreadsheetml/2006/main" count="1006" uniqueCount="535">
  <si>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</si>
  <si>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</si>
  <si>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</si>
  <si>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</si>
  <si>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</si>
  <si>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</si>
  <si>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</si>
  <si>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</si>
  <si>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</si>
  <si>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</si>
  <si>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</si>
  <si>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</si>
  <si>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</si>
  <si>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</si>
  <si>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</si>
  <si>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</si>
  <si>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</si>
  <si>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</si>
  <si>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</si>
  <si>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</si>
  <si>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</si>
  <si>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</si>
  <si>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</si>
  <si>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</si>
  <si>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</si>
  <si>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</si>
  <si>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</si>
  <si>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</si>
  <si>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</si>
  <si>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</si>
  <si>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</si>
  <si>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</si>
  <si>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</si>
  <si>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</si>
  <si>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</si>
  <si>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</si>
  <si>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</si>
  <si>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</si>
  <si>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</si>
  <si>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</si>
  <si>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</si>
  <si>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</si>
  <si>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</si>
  <si>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</si>
  <si>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</si>
  <si>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</si>
  <si>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</si>
  <si>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</si>
  <si>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</si>
  <si>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</si>
  <si>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</si>
  <si>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</si>
  <si>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</si>
  <si>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</si>
  <si>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</si>
  <si>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</si>
  <si>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</si>
  <si>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</si>
  <si>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</si>
  <si>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</si>
  <si>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</si>
  <si>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</si>
  <si>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</si>
  <si>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</si>
  <si>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</si>
  <si>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</si>
  <si>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</si>
  <si>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</si>
  <si>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</si>
  <si>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</si>
  <si>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</si>
  <si>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</si>
  <si>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</si>
  <si>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</si>
  <si>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</si>
  <si>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</si>
  <si>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</si>
  <si>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</si>
  <si>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</si>
  <si>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</si>
  <si>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</si>
  <si>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</si>
  <si>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</si>
  <si>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</si>
  <si>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</si>
  <si>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</si>
  <si>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</si>
  <si>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</si>
  <si>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</si>
  <si>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</si>
  <si>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</si>
  <si>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</si>
  <si>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</si>
  <si>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</si>
  <si>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</si>
  <si>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</si>
  <si>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</si>
  <si>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</si>
  <si>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</si>
  <si>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</si>
  <si>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</si>
  <si>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</si>
  <si>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</si>
  <si>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</si>
  <si>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</si>
  <si>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</si>
  <si>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</si>
  <si>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</si>
  <si>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</si>
  <si>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</si>
  <si>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</si>
  <si>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</si>
  <si>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</si>
  <si>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</si>
  <si>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</si>
  <si>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</si>
  <si>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</si>
  <si>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</si>
  <si>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</si>
  <si>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</si>
  <si>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</si>
  <si>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</si>
  <si>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</si>
  <si>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</si>
  <si>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</si>
  <si>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</si>
  <si>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</si>
  <si>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</si>
  <si>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</si>
  <si>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</si>
  <si>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</si>
  <si>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</si>
  <si>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</si>
  <si>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</si>
  <si>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</si>
  <si>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</si>
  <si>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</si>
  <si>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</si>
  <si>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</si>
  <si>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</si>
  <si>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</si>
  <si>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</si>
  <si>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</si>
  <si>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</si>
  <si>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</si>
  <si>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</si>
  <si>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</si>
  <si>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</si>
  <si>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</si>
  <si>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</si>
  <si>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</si>
  <si>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</si>
  <si>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</si>
  <si>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</si>
  <si>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</si>
  <si>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</si>
  <si>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</si>
  <si>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</si>
  <si>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</si>
  <si>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</si>
  <si>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</si>
  <si>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</si>
  <si>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</si>
  <si>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</si>
  <si>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</si>
  <si>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</si>
  <si>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</si>
  <si>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</si>
  <si>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</si>
  <si>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</si>
  <si>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</si>
  <si>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</si>
  <si>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</si>
  <si>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</si>
  <si>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</si>
  <si>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</si>
  <si>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</si>
  <si>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</si>
  <si>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</si>
  <si>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</si>
  <si>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</si>
  <si>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</si>
  <si>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</si>
  <si>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</si>
  <si>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</si>
  <si>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</si>
  <si>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</si>
  <si>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</si>
  <si>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</si>
  <si>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</si>
  <si>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</si>
  <si>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</si>
  <si>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</si>
  <si>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</si>
  <si>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</si>
  <si>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</si>
  <si>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宮崎県椎葉村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</si>
  <si>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</si>
  <si>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</si>
  <si>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</si>
  <si>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</si>
  <si>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</si>
  <si>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</si>
  <si>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</si>
  <si>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</si>
  <si>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</si>
  <si>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</si>
  <si>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</si>
  <si>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</si>
  <si>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</si>
  <si>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</si>
  <si>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</si>
  <si>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</si>
  <si>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</si>
  <si>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</si>
  <si>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</si>
  <si>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</si>
  <si>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</si>
  <si>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</si>
  <si>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</si>
  <si>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</si>
  <si>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</si>
  <si>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</si>
  <si>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</si>
  <si>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</si>
  <si>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</si>
  <si>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</si>
  <si>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</si>
  <si>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</si>
  <si>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</si>
  <si>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</si>
  <si>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</si>
  <si>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</si>
  <si>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</si>
  <si>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</si>
  <si>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</si>
  <si>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</si>
  <si>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</si>
  <si>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</si>
  <si>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</si>
  <si>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</si>
  <si>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</si>
  <si>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</si>
  <si>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</si>
  <si>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</si>
  <si>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</si>
  <si>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</si>
  <si>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</si>
  <si>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</si>
  <si>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</si>
  <si>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</si>
  <si>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</si>
  <si>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</si>
  <si>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</si>
  <si>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</si>
  <si>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</si>
  <si>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</si>
  <si>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</si>
  <si>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</si>
  <si>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</si>
  <si>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</si>
  <si>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</si>
  <si>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</si>
  <si>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</si>
  <si>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</si>
  <si>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</si>
  <si>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</si>
  <si>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</si>
  <si>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</si>
  <si>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</si>
  <si>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</si>
  <si>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</si>
  <si>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</si>
  <si>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</si>
  <si>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</si>
  <si>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</si>
  <si>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</si>
  <si>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</si>
  <si>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</si>
  <si>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</si>
  <si>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</si>
  <si>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</si>
  <si>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</si>
  <si>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</si>
  <si>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</si>
  <si>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</si>
  <si>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</si>
  <si>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</si>
  <si>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</si>
  <si>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</si>
  <si>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</si>
  <si>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</si>
  <si>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</si>
  <si>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</si>
  <si>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</si>
  <si>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</si>
  <si>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</si>
  <si>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</si>
  <si>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</si>
  <si>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</si>
  <si>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</si>
  <si>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</si>
  <si>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</si>
  <si>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</si>
  <si>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</si>
  <si>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</si>
  <si>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</si>
  <si>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</si>
  <si>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</si>
  <si>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</si>
  <si>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</si>
  <si>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</si>
  <si>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</si>
  <si>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</si>
  <si>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</si>
  <si>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</si>
  <si>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</si>
  <si>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</si>
  <si>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</si>
  <si>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</si>
  <si>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</si>
  <si>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</si>
  <si>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</si>
  <si>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</si>
  <si>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</si>
  <si>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</si>
  <si>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</si>
  <si>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</si>
  <si>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</si>
  <si>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</si>
  <si>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</si>
  <si>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</si>
  <si>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</si>
  <si>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</si>
  <si>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</si>
  <si>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</si>
  <si>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</si>
  <si>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</si>
  <si>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</si>
  <si>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</si>
  <si>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</si>
  <si>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</si>
  <si>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</si>
  <si>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</si>
  <si>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</si>
  <si>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</si>
  <si>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宮崎県椎葉村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</si>
  <si>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</si>
  <si>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</si>
  <si>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</si>
  <si>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</si>
  <si>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</si>
  <si>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</si>
  <si>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</si>
  <si>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</si>
  <si>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</si>
  <si>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</si>
  <si>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</si>
  <si>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</si>
  <si>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</si>
  <si>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</si>
  <si>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</si>
  <si>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</si>
  <si>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</si>
  <si>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</si>
  <si>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</si>
  <si>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</si>
  <si>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</si>
  <si>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</si>
  <si>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</si>
  <si>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</si>
  <si>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</si>
  <si>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</si>
  <si>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</si>
  <si>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</si>
  <si>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</si>
  <si>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</si>
  <si>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</si>
  <si>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</si>
  <si>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</si>
  <si>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</si>
  <si>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</si>
  <si>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</si>
  <si>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</si>
  <si>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</si>
  <si>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</si>
  <si>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</si>
  <si>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</si>
  <si>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</si>
  <si>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</si>
  <si>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</si>
  <si>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</si>
  <si>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</si>
  <si>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</si>
  <si>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</si>
  <si>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</si>
  <si>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</si>
  <si>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</si>
  <si>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</si>
  <si>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</si>
  <si>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</si>
  <si>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</si>
  <si>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</si>
  <si>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</si>
  <si>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</si>
  <si>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</si>
  <si>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</si>
  <si>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</si>
  <si>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</si>
  <si>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</si>
  <si>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</si>
  <si>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</si>
  <si>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</si>
  <si>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</si>
  <si>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</si>
  <si>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</si>
  <si>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</si>
  <si>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</si>
  <si>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</si>
  <si>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</si>
  <si>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</si>
  <si>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</si>
  <si>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</si>
  <si>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</si>
  <si>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</si>
  <si>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</si>
  <si>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</si>
  <si>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</si>
  <si>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</si>
  <si>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</si>
  <si>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</si>
  <si>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</si>
  <si>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</si>
  <si>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</si>
  <si>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</si>
  <si>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</si>
  <si>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</si>
  <si>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</si>
  <si>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</si>
  <si>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</si>
  <si>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</si>
  <si>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</si>
  <si>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</si>
  <si>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</si>
  <si>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</si>
  <si>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</si>
  <si>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</si>
  <si>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</si>
  <si>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</si>
  <si>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</si>
  <si>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</si>
  <si>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</si>
  <si>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</si>
  <si>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</si>
  <si>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</si>
  <si>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</si>
  <si>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</si>
  <si>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</si>
  <si>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</si>
  <si>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</si>
  <si>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</si>
  <si>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</si>
  <si>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</si>
  <si>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</si>
  <si>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</si>
  <si>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</si>
  <si>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</si>
  <si>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</si>
  <si>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</si>
  <si>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</si>
  <si>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</si>
  <si>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</si>
  <si>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</si>
  <si>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</si>
  <si>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</si>
  <si>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</si>
  <si>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</si>
  <si>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</si>
  <si>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</si>
  <si>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</si>
  <si>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</si>
  <si>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</si>
  <si>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</si>
  <si>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</si>
  <si>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</si>
  <si>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</si>
  <si>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</si>
  <si>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</si>
  <si>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</si>
  <si>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</si>
  <si>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</si>
  <si>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</si>
  <si>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</si>
  <si>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</si>
  <si>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</si>
  <si>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</si>
  <si>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</si>
  <si>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</si>
  <si>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</si>
  <si>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</si>
  <si>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</si>
  <si>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</si>
  <si>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</si>
  <si>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</si>
  <si>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</si>
  <si>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</si>
  <si>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</si>
  <si>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</si>
  <si>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</si>
  <si>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</si>
  <si>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</si>
  <si>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</si>
  <si>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</si>
  <si>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</si>
  <si>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</si>
  <si>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</si>
  <si>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</si>
  <si>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</si>
  <si>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</si>
  <si>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</si>
  <si>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</si>
  <si>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</si>
  <si>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</si>
  <si>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2.61</t>
  </si>
  <si>
    <t>ケーブルネットワーク事業</t>
  </si>
  <si>
    <t>▲ 1.15</t>
  </si>
  <si>
    <t>国民健康保険病院事業</t>
  </si>
  <si>
    <t>一般会計</t>
  </si>
  <si>
    <t>電気事業</t>
  </si>
  <si>
    <t>国民健康保険事業</t>
  </si>
  <si>
    <t>介護保険事業</t>
  </si>
  <si>
    <t>簡易水道事業</t>
  </si>
  <si>
    <t>介護サービス事業</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</si>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</sst>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356516</c:v>
                </c:pt>
                <c:pt idx="1">
                  <c:v>899233</c:v>
                </c:pt>
                <c:pt idx="2">
                  <c:v>663980</c:v>
                </c:pt>
                <c:pt idx="3">
                  <c:v>398048</c:v>
                </c:pt>
                <c:pt idx="4">
                  <c:v>663465</c:v>
                </c:pt>
              </c:numCache>
            </c:numRef>
          </c:val>
          <c:smooth val="0"/>
        </c:ser>
        <c:dLbls>
          <c:showLegendKey val="0"/>
          <c:showVal val="0"/>
          <c:showCatName val="0"/>
          <c:showSerName val="0"/>
          <c:showPercent val="0"/>
          <c:showBubbleSize val="0"/>
        </c:dLbls>
        <c:marker val="1"/>
        <c:smooth val="0"/>
        <c:axId val="147348480"/>
        <c:axId val="147379328"/>
      </c:lineChart>
      <c:catAx>
        <c:axId val="147348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79328"/>
        <c:crosses val="autoZero"/>
        <c:auto val="1"/>
        <c:lblAlgn val="ctr"/>
        <c:lblOffset val="100"/>
        <c:tickLblSkip val="1"/>
        <c:tickMarkSkip val="1"/>
        <c:noMultiLvlLbl val="0"/>
      </c:catAx>
      <c:valAx>
        <c:axId val="147379328"/>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34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10.82</c:v>
                </c:pt>
                <c:pt idx="1">
                  <c:v>7.73</c:v>
                </c:pt>
                <c:pt idx="2">
                  <c:v>10.07</c:v>
                </c:pt>
                <c:pt idx="3">
                  <c:v>11.11</c:v>
                </c:pt>
                <c:pt idx="4">
                  <c:v>10.81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29.67</c:v>
                </c:pt>
                <c:pt idx="1">
                  <c:v>34.020000000000003</c:v>
                </c:pt>
                <c:pt idx="2">
                  <c:v>40.39</c:v>
                </c:pt>
                <c:pt idx="3">
                  <c:v>43.21</c:v>
                </c:pt>
                <c:pt idx="4">
                  <c:v>49.36</c:v>
                </c:pt>
              </c:numCache>
            </c:numRef>
          </c:val>
        </c:ser>
        <c:dLbls>
          <c:showLegendKey val="0"/>
          <c:showVal val="0"/>
          <c:showCatName val="0"/>
          <c:showSerName val="0"/>
          <c:showPercent val="0"/>
          <c:showBubbleSize val="0"/>
        </c:dLbls>
        <c:gapWidth val="250"/>
        <c:overlap val="100"/>
        <c:axId val="160360320"/>
        <c:axId val="16037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8.09</c:v>
                </c:pt>
                <c:pt idx="1">
                  <c:v>-2.61</c:v>
                </c:pt>
                <c:pt idx="2">
                  <c:v>3.18</c:v>
                </c:pt>
                <c:pt idx="3">
                  <c:v>3.93</c:v>
                </c:pt>
                <c:pt idx="4">
                  <c:v>0.37</c:v>
                </c:pt>
              </c:numCache>
            </c:numRef>
          </c:val>
          <c:smooth val="0"/>
        </c:ser>
        <c:dLbls>
          <c:showLegendKey val="0"/>
          <c:showVal val="0"/>
          <c:showCatName val="0"/>
          <c:showSerName val="0"/>
          <c:showPercent val="0"/>
          <c:showBubbleSize val="0"/>
        </c:dLbls>
        <c:marker val="1"/>
        <c:smooth val="0"/>
        <c:axId val="160360320"/>
        <c:axId val="160374784"/>
      </c:lineChart>
      <c:catAx>
        <c:axId val="1603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374784"/>
        <c:crosses val="autoZero"/>
        <c:auto val="1"/>
        <c:lblAlgn val="ctr"/>
        <c:lblOffset val="100"/>
        <c:tickLblSkip val="1"/>
        <c:tickMarkSkip val="1"/>
        <c:noMultiLvlLbl val="0"/>
      </c:catAx>
      <c:valAx>
        <c:axId val="16037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6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0.02</c:v>
                </c:pt>
                <c:pt idx="8">
                  <c:v>#N/A</c:v>
                </c:pt>
                <c:pt idx="9">
                  <c:v>0.01</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0.23</c:v>
                </c:pt>
                <c:pt idx="2">
                  <c:v>#N/A</c:v>
                </c:pt>
                <c:pt idx="3">
                  <c:v>0.21</c:v>
                </c:pt>
                <c:pt idx="4">
                  <c:v>#N/A</c:v>
                </c:pt>
                <c:pt idx="5">
                  <c:v>0.09</c:v>
                </c:pt>
                <c:pt idx="6">
                  <c:v>#N/A</c:v>
                </c:pt>
                <c:pt idx="7">
                  <c:v>0.23</c:v>
                </c:pt>
                <c:pt idx="8">
                  <c:v>#N/A</c:v>
                </c:pt>
                <c:pt idx="9">
                  <c:v>0.21</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0.33</c:v>
                </c:pt>
                <c:pt idx="2">
                  <c:v>#N/A</c:v>
                </c:pt>
                <c:pt idx="3">
                  <c:v>0.47</c:v>
                </c:pt>
                <c:pt idx="4">
                  <c:v>#N/A</c:v>
                </c:pt>
                <c:pt idx="5">
                  <c:v>0.37</c:v>
                </c:pt>
                <c:pt idx="6">
                  <c:v>#N/A</c:v>
                </c:pt>
                <c:pt idx="7">
                  <c:v>0.19</c:v>
                </c:pt>
                <c:pt idx="8">
                  <c:v>#N/A</c:v>
                </c:pt>
                <c:pt idx="9">
                  <c:v>0.25</c:v>
                </c:pt>
              </c:numCache>
            </c:numRef>
          </c:val>
        </c:ser>
        <c:ser>
          <c:idx val="6"/>
          <c:order val="6"/>
          <c:tx>
            <c:strRef>
              <c:f>データシート!$A$33</c:f>
              <c:strCache>
                <c:ptCount val="1"/>
                <c:pt idx="0">
                  <c:v>電気事業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1.32</c:v>
                </c:pt>
                <c:pt idx="2">
                  <c:v>#N/A</c:v>
                </c:pt>
                <c:pt idx="3">
                  <c:v>1.21</c:v>
                </c:pt>
                <c:pt idx="4">
                  <c:v>#N/A</c:v>
                </c:pt>
                <c:pt idx="5">
                  <c:v>0.97</c:v>
                </c:pt>
                <c:pt idx="6">
                  <c:v>#N/A</c:v>
                </c:pt>
                <c:pt idx="7">
                  <c:v>0.91</c:v>
                </c:pt>
                <c:pt idx="8">
                  <c:v>#N/A</c:v>
                </c:pt>
                <c:pt idx="9">
                  <c:v>0.64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10.82</c:v>
                </c:pt>
                <c:pt idx="2">
                  <c:v>#N/A</c:v>
                </c:pt>
                <c:pt idx="3">
                  <c:v>7.69</c:v>
                </c:pt>
                <c:pt idx="4">
                  <c:v>#N/A</c:v>
                </c:pt>
                <c:pt idx="5">
                  <c:v>10.06</c:v>
                </c:pt>
                <c:pt idx="6">
                  <c:v>#N/A</c:v>
                </c:pt>
                <c:pt idx="7">
                  <c:v>11.1</c:v>
                </c:pt>
                <c:pt idx="8">
                  <c:v>#N/A</c:v>
                </c:pt>
                <c:pt idx="9">
                  <c:v>11.96</c:v>
                </c:pt>
              </c:numCache>
            </c:numRef>
          </c:val>
        </c:ser>
        <c:ser>
          <c:idx val="8"/>
          <c:order val="8"/>
          <c:tx>
            <c:strRef>
              <c:f>データシート!$A$35</c:f>
              <c:strCache>
                <c:ptCount val="1"/>
                <c:pt idx="0">
                  <c:v>国民健康保険病院事業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15.12</c:v>
                </c:pt>
                <c:pt idx="2">
                  <c:v>#N/A</c:v>
                </c:pt>
                <c:pt idx="3">
                  <c:v>15.62</c:v>
                </c:pt>
                <c:pt idx="4">
                  <c:v>#N/A</c:v>
                </c:pt>
                <c:pt idx="5">
                  <c:v>16.579999999999998</c:v>
                </c:pt>
                <c:pt idx="6">
                  <c:v>#N/A</c:v>
                </c:pt>
                <c:pt idx="7">
                  <c:v>15.38</c:v>
                </c:pt>
                <c:pt idx="8">
                  <c:v>#N/A</c:v>
                </c:pt>
                <c:pt idx="9">
                  <c:v>16.63</c:v>
                </c:pt>
              </c:numCache>
            </c:numRef>
          </c:val>
        </c:ser>
        <c:ser>
          <c:idx val="9"/>
          <c:order val="9"/>
          <c:tx>
            <c:strRef>
              <c:f>データシート!$A$36</c:f>
              <c:strCache>
                <c:ptCount val="1"/>
                <c:pt idx="0">
                  <c:v>ケーブルネットワーク事業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#N/A</c:v>
                </c:pt>
                <c:pt idx="3">
                  <c:v>0.03</c:v>
                </c:pt>
                <c:pt idx="4">
                  <c:v>#N/A</c:v>
                </c:pt>
                <c:pt idx="5">
                  <c:v>0.01</c:v>
                </c:pt>
                <c:pt idx="6">
                  <c:v>#N/A</c:v>
                </c:pt>
                <c:pt idx="7">
                  <c:v>0.01</c:v>
                </c:pt>
                <c:pt idx="8">
                  <c:v>1.1499999999999999</c:v>
                </c:pt>
                <c:pt idx="9">
                  <c:v>#N/A</c:v>
                </c:pt>
              </c:numCache>
            </c:numRef>
          </c:val>
        </c:ser>
        <c:dLbls>
          <c:showLegendKey val="0"/>
          <c:showVal val="0"/>
          <c:showCatName val="0"/>
          <c:showSerName val="0"/>
          <c:showPercent val="0"/>
          <c:showBubbleSize val="0"/>
        </c:dLbls>
        <c:gapWidth val="150"/>
        <c:overlap val="100"/>
        <c:axId val="168132992"/>
        <c:axId val="168134528"/>
      </c:barChart>
      <c:catAx>
        <c:axId val="16813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134528"/>
        <c:crosses val="autoZero"/>
        <c:auto val="1"/>
        <c:lblAlgn val="ctr"/>
        <c:lblOffset val="100"/>
        <c:tickLblSkip val="1"/>
        <c:tickMarkSkip val="1"/>
        <c:noMultiLvlLbl val="0"/>
      </c:catAx>
      <c:valAx>
        <c:axId val="16813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3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497</c:v>
                </c:pt>
                <c:pt idx="5">
                  <c:v>455</c:v>
                </c:pt>
                <c:pt idx="8">
                  <c:v>452</c:v>
                </c:pt>
                <c:pt idx="11">
                  <c:v>450</c:v>
                </c:pt>
                <c:pt idx="14">
                  <c:v>459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35</c:v>
                </c:pt>
                <c:pt idx="6">
                  <c:v>34</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44</c:v>
                </c:pt>
                <c:pt idx="3">
                  <c:v>42</c:v>
                </c:pt>
                <c:pt idx="6">
                  <c:v>42</c:v>
                </c:pt>
                <c:pt idx="9">
                  <c:v>42</c:v>
                </c:pt>
                <c:pt idx="12">
                  <c:v>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751</c:v>
                </c:pt>
                <c:pt idx="3">
                  <c:v>680</c:v>
                </c:pt>
                <c:pt idx="6">
                  <c:v>659</c:v>
                </c:pt>
                <c:pt idx="9">
                  <c:v>644</c:v>
                </c:pt>
                <c:pt idx="12">
                  <c:v>665</c:v>
                </c:pt>
              </c:numCache>
            </c:numRef>
          </c:val>
        </c:ser>
        <c:dLbls>
          <c:showLegendKey val="0"/>
          <c:showVal val="0"/>
          <c:showCatName val="0"/>
          <c:showSerName val="0"/>
          <c:showPercent val="0"/>
          <c:showBubbleSize val="0"/>
        </c:dLbls>
        <c:gapWidth val="100"/>
        <c:overlap val="100"/>
        <c:axId val="161348992"/>
        <c:axId val="16820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333</c:v>
                </c:pt>
                <c:pt idx="2">
                  <c:v>#N/A</c:v>
                </c:pt>
                <c:pt idx="3">
                  <c:v>#N/A</c:v>
                </c:pt>
                <c:pt idx="4">
                  <c:v>302</c:v>
                </c:pt>
                <c:pt idx="5">
                  <c:v>#N/A</c:v>
                </c:pt>
                <c:pt idx="6">
                  <c:v>#N/A</c:v>
                </c:pt>
                <c:pt idx="7">
                  <c:v>283</c:v>
                </c:pt>
                <c:pt idx="8">
                  <c:v>#N/A</c:v>
                </c:pt>
                <c:pt idx="9">
                  <c:v>#N/A</c:v>
                </c:pt>
                <c:pt idx="10">
                  <c:v>268</c:v>
                </c:pt>
                <c:pt idx="11">
                  <c:v>#N/A</c:v>
                </c:pt>
                <c:pt idx="12">
                  <c:v>#N/A</c:v>
                </c:pt>
                <c:pt idx="13">
                  <c:v>289</c:v>
                </c:pt>
                <c:pt idx="14">
                  <c:v>#N/A</c:v>
                </c:pt>
              </c:numCache>
            </c:numRef>
          </c:val>
          <c:smooth val="0"/>
        </c:ser>
        <c:dLbls>
          <c:showLegendKey val="0"/>
          <c:showVal val="0"/>
          <c:showCatName val="0"/>
          <c:showSerName val="0"/>
          <c:showPercent val="0"/>
          <c:showBubbleSize val="0"/>
        </c:dLbls>
        <c:marker val="1"/>
        <c:smooth val="0"/>
        <c:axId val="161348992"/>
        <c:axId val="168207872"/>
      </c:lineChart>
      <c:catAx>
        <c:axId val="1613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207872"/>
        <c:crosses val="autoZero"/>
        <c:auto val="1"/>
        <c:lblAlgn val="ctr"/>
        <c:lblOffset val="100"/>
        <c:tickLblSkip val="1"/>
        <c:tickMarkSkip val="1"/>
        <c:noMultiLvlLbl val="0"/>
      </c:catAx>
      <c:valAx>
        <c:axId val="16820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4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4130</c:v>
                </c:pt>
                <c:pt idx="5">
                  <c:v>4163</c:v>
                </c:pt>
                <c:pt idx="8">
                  <c:v>4205</c:v>
                </c:pt>
                <c:pt idx="11">
                  <c:v>4287</c:v>
                </c:pt>
                <c:pt idx="14">
                  <c:v>4552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c:v>
                </c:pt>
                <c:pt idx="5">
                  <c:v>36</c:v>
                </c:pt>
                <c:pt idx="8">
                  <c:v>31</c:v>
                </c:pt>
                <c:pt idx="11">
                  <c:v>25</c:v>
                </c:pt>
                <c:pt idx="14">
                  <c:v>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3465</c:v>
                </c:pt>
                <c:pt idx="5">
                  <c:v>3137</c:v>
                </c:pt>
                <c:pt idx="8">
                  <c:v>3385</c:v>
                </c:pt>
                <c:pt idx="11">
                  <c:v>3366</c:v>
                </c:pt>
                <c:pt idx="14">
                  <c:v>3466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1126</c:v>
                </c:pt>
                <c:pt idx="3">
                  <c:v>1126</c:v>
                </c:pt>
                <c:pt idx="6">
                  <c:v>1139</c:v>
                </c:pt>
                <c:pt idx="9">
                  <c:v>1110</c:v>
                </c:pt>
                <c:pt idx="12">
                  <c:v>1101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235</c:v>
                </c:pt>
                <c:pt idx="3">
                  <c:v>200</c:v>
                </c:pt>
                <c:pt idx="6">
                  <c:v>174</c:v>
                </c:pt>
                <c:pt idx="9">
                  <c:v>161</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564</c:v>
                </c:pt>
                <c:pt idx="3">
                  <c:v>538</c:v>
                </c:pt>
                <c:pt idx="6">
                  <c:v>511</c:v>
                </c:pt>
                <c:pt idx="9">
                  <c:v>474</c:v>
                </c:pt>
                <c:pt idx="12">
                  <c:v>590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6039</c:v>
                </c:pt>
                <c:pt idx="3">
                  <c:v>5943</c:v>
                </c:pt>
                <c:pt idx="6">
                  <c:v>5909</c:v>
                </c:pt>
                <c:pt idx="9">
                  <c:v>5941</c:v>
                </c:pt>
                <c:pt idx="12">
                  <c:v>6214</c:v>
                </c:pt>
              </c:numCache>
            </c:numRef>
          </c:val>
        </c:ser>
        <c:dLbls>
          <c:showLegendKey val="0"/>
          <c:showVal val="0"/>
          <c:showCatName val="0"/>
          <c:showSerName val="0"/>
          <c:showPercent val="0"/>
          <c:showBubbleSize val="0"/>
        </c:dLbls>
        <c:gapWidth val="100"/>
        <c:overlap val="100"/>
        <c:axId val="146091392"/>
        <c:axId val="14609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326</c:v>
                </c:pt>
                <c:pt idx="2">
                  <c:v>#N/A</c:v>
                </c:pt>
                <c:pt idx="3">
                  <c:v>#N/A</c:v>
                </c:pt>
                <c:pt idx="4">
                  <c:v>471</c:v>
                </c:pt>
                <c:pt idx="5">
                  <c:v>#N/A</c:v>
                </c:pt>
                <c:pt idx="6">
                  <c:v>#N/A</c:v>
                </c:pt>
                <c:pt idx="7">
                  <c:v>111</c:v>
                </c:pt>
                <c:pt idx="8">
                  <c:v>#N/A</c:v>
                </c:pt>
                <c:pt idx="9">
                  <c:v>#N/A</c:v>
                </c:pt>
                <c:pt idx="10">
                  <c:v>8</c:v>
                </c:pt>
                <c:pt idx="11">
                  <c:v>#N/A</c:v>
                </c:pt>
                <c:pt idx="12">
                  <c:v>#N/A</c:v>
                </c:pt>
                <c:pt idx="13">
                  <c:v>3</c:v>
                </c:pt>
                <c:pt idx="14">
                  <c:v>#N/A</c:v>
                </c:pt>
              </c:numCache>
            </c:numRef>
          </c:val>
          <c:smooth val="0"/>
        </c:ser>
        <c:dLbls>
          <c:showLegendKey val="0"/>
          <c:showVal val="0"/>
          <c:showCatName val="0"/>
          <c:showSerName val="0"/>
          <c:showPercent val="0"/>
          <c:showBubbleSize val="0"/>
        </c:dLbls>
        <c:marker val="1"/>
        <c:smooth val="0"/>
        <c:axId val="146091392"/>
        <c:axId val="146097664"/>
      </c:lineChart>
      <c:catAx>
        <c:axId val="1460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097664"/>
        <c:crosses val="autoZero"/>
        <c:auto val="1"/>
        <c:lblAlgn val="ctr"/>
        <c:lblOffset val="100"/>
        <c:tickLblSkip val="1"/>
        <c:tickMarkSkip val="1"/>
        <c:noMultiLvlLbl val="0"/>
      </c:catAx>
      <c:valAx>
        <c:axId val="1460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9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3,136
3,131
537.35
6,708,262
6,176,845
337,882
3,126,266
6,214,301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過疎化、少子高齢化の要因による人口減少は年々進んでおり、それに伴い村民税などの税収についても緩やかではあるが、減少し続けている。また、村内事業所</a:t>
          </a:r>
          <a:r>
            <a:rPr kumimoji="1" lang="ja-JP" altLang="en-US" sz="1200" baseline="0">
              <a:solidFill>
                <a:schemeClr val="dk1"/>
              </a:solidFill>
              <a:effectLst/>
              <a:latin typeface="+mn-lt"/>
              <a:ea typeface="+mn-ea"/>
              <a:cs typeface="+mn-cs"/>
            </a:rPr>
            <a:t>数</a:t>
          </a:r>
          <a:r>
            <a:rPr kumimoji="1" lang="ja-JP" altLang="ja-JP" sz="1200" baseline="0">
              <a:solidFill>
                <a:schemeClr val="dk1"/>
              </a:solidFill>
              <a:effectLst/>
              <a:latin typeface="+mn-lt"/>
              <a:ea typeface="+mn-ea"/>
              <a:cs typeface="+mn-cs"/>
            </a:rPr>
            <a:t>等においてもほとんど増減がなく、法人税とともに償却資産の影響によ</a:t>
          </a:r>
          <a:r>
            <a:rPr kumimoji="1" lang="ja-JP" altLang="en-US" sz="1200" baseline="0">
              <a:solidFill>
                <a:schemeClr val="dk1"/>
              </a:solidFill>
              <a:effectLst/>
              <a:latin typeface="+mn-lt"/>
              <a:ea typeface="+mn-ea"/>
              <a:cs typeface="+mn-cs"/>
            </a:rPr>
            <a:t>る</a:t>
          </a:r>
          <a:r>
            <a:rPr kumimoji="1" lang="ja-JP" altLang="ja-JP" sz="1200" baseline="0">
              <a:solidFill>
                <a:schemeClr val="dk1"/>
              </a:solidFill>
              <a:effectLst/>
              <a:latin typeface="+mn-lt"/>
              <a:ea typeface="+mn-ea"/>
              <a:cs typeface="+mn-cs"/>
            </a:rPr>
            <a:t>固定資産税も減収となり、基準財政収入額は平成２３年以降、連続して減額となっている。一方、基準財政需要額は、人口減少等の影響はあるものの、福祉行政費や公債費などその他経費の増の要因により、大きな増減がないため、財政力指数については、前年度より、０．０１下回ることとなった。</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xdr:cNvCxnSpPr/>
      </xdr:nvCxnSpPr>
      <xdr:spPr>
        <a:xfrm>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9"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5" name="テキスト ボックス 94"/>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36484</xdr:rowOff>
    </xdr:from>
    <xdr:ext cx="762000" cy="259045"/>
    <xdr:sp macro="" textlink="">
      <xdr:nvSpPr>
        <xdr:cNvPr id="97" name="テキスト ボックス 96"/>
        <xdr:cNvSpPr txBox="1"/>
      </xdr:nvSpPr>
      <xdr:spPr>
        <a:xfrm>
          <a:off x="1066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分子となる経常経費充当一般財源については、人件費や公債費に関する経費が、前年度比</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増となっているが、補助費の減が大きかったため、総額ではあまり増減がなかった。一方、分母となる経常一般財源については、地方税や地方譲与税が前年度比で減となったが、普通交付税がこれらの減額以上に増額となったことから、総額では増となったため、経常収支比率は、０．１％改善された。</a:t>
          </a:r>
          <a:endParaRPr lang="ja-JP" altLang="ja-JP" sz="1200">
            <a:effectLst/>
          </a:endParaRPr>
        </a:p>
        <a:p>
          <a:r>
            <a:rPr kumimoji="1" lang="ja-JP" altLang="ja-JP" sz="1200">
              <a:solidFill>
                <a:schemeClr val="dk1"/>
              </a:solidFill>
              <a:effectLst/>
              <a:latin typeface="+mn-lt"/>
              <a:ea typeface="+mn-ea"/>
              <a:cs typeface="+mn-cs"/>
            </a:rPr>
            <a:t>　本村の経常一般財源は普通交付税の増減により大きく左右されるため、今後は人件費や公債費、補助費、物件費の抑制に努めていくことで、財政構造の弾力性の確保と安定化に努めていきたい。</a:t>
          </a:r>
          <a:endParaRPr lang="ja-JP" altLang="ja-JP" sz="1200">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26307</xdr:rowOff>
    </xdr:to>
    <xdr:cxnSp macro="">
      <xdr:nvCxnSpPr>
        <xdr:cNvPr id="134" name="直線コネクタ 133"/>
        <xdr:cNvCxnSpPr/>
      </xdr:nvCxnSpPr>
      <xdr:spPr>
        <a:xfrm flipV="1">
          <a:off x="4114800" y="1048131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62</xdr:row>
      <xdr:rowOff>96157</xdr:rowOff>
    </xdr:to>
    <xdr:cxnSp macro="">
      <xdr:nvCxnSpPr>
        <xdr:cNvPr id="137" name="直線コネクタ 136"/>
        <xdr:cNvCxnSpPr/>
      </xdr:nvCxnSpPr>
      <xdr:spPr>
        <a:xfrm flipV="1">
          <a:off x="3225800" y="104847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111578</xdr:rowOff>
    </xdr:from>
    <xdr:to>
      <xdr:col>4</xdr:col>
      <xdr:colOff>482600</xdr:colOff>
      <xdr:row>62</xdr:row>
      <xdr:rowOff>96157</xdr:rowOff>
    </xdr:to>
    <xdr:cxnSp macro="">
      <xdr:nvCxnSpPr>
        <xdr:cNvPr id="140" name="直線コネクタ 139"/>
        <xdr:cNvCxnSpPr/>
      </xdr:nvCxnSpPr>
      <xdr:spPr>
        <a:xfrm>
          <a:off x="2336800" y="10398578"/>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111578</xdr:rowOff>
    </xdr:from>
    <xdr:to>
      <xdr:col>3</xdr:col>
      <xdr:colOff>279400</xdr:colOff>
      <xdr:row>61</xdr:row>
      <xdr:rowOff>88356</xdr:rowOff>
    </xdr:to>
    <xdr:cxnSp macro="">
      <xdr:nvCxnSpPr>
        <xdr:cNvPr id="143" name="直線コネクタ 142"/>
        <xdr:cNvCxnSpPr/>
      </xdr:nvCxnSpPr>
      <xdr:spPr>
        <a:xfrm flipV="1">
          <a:off x="1447800" y="10398578"/>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53" name="円/楕円 152"/>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54"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146957</xdr:rowOff>
    </xdr:from>
    <xdr:to>
      <xdr:col>6</xdr:col>
      <xdr:colOff>50800</xdr:colOff>
      <xdr:row>61</xdr:row>
      <xdr:rowOff>77107</xdr:rowOff>
    </xdr:to>
    <xdr:sp macro="" textlink="">
      <xdr:nvSpPr>
        <xdr:cNvPr id="155" name="円/楕円 154"/>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87284</xdr:rowOff>
    </xdr:from>
    <xdr:ext cx="736600" cy="259045"/>
    <xdr:sp macro="" textlink="">
      <xdr:nvSpPr>
        <xdr:cNvPr id="156" name="テキスト ボックス 155"/>
        <xdr:cNvSpPr txBox="1"/>
      </xdr:nvSpPr>
      <xdr:spPr>
        <a:xfrm>
          <a:off x="3733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45357</xdr:rowOff>
    </xdr:from>
    <xdr:to>
      <xdr:col>4</xdr:col>
      <xdr:colOff>533400</xdr:colOff>
      <xdr:row>62</xdr:row>
      <xdr:rowOff>146957</xdr:rowOff>
    </xdr:to>
    <xdr:sp macro="" textlink="">
      <xdr:nvSpPr>
        <xdr:cNvPr id="157" name="円/楕円 156"/>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131734</xdr:rowOff>
    </xdr:from>
    <xdr:ext cx="762000" cy="259045"/>
    <xdr:sp macro="" textlink="">
      <xdr:nvSpPr>
        <xdr:cNvPr id="158" name="テキスト ボックス 157"/>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60778</xdr:rowOff>
    </xdr:from>
    <xdr:to>
      <xdr:col>3</xdr:col>
      <xdr:colOff>330200</xdr:colOff>
      <xdr:row>60</xdr:row>
      <xdr:rowOff>162378</xdr:rowOff>
    </xdr:to>
    <xdr:sp macro="" textlink="">
      <xdr:nvSpPr>
        <xdr:cNvPr id="159" name="円/楕円 158"/>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1105</xdr:rowOff>
    </xdr:from>
    <xdr:ext cx="762000" cy="259045"/>
    <xdr:sp macro="" textlink="">
      <xdr:nvSpPr>
        <xdr:cNvPr id="160" name="テキスト ボックス 159"/>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37556</xdr:rowOff>
    </xdr:from>
    <xdr:to>
      <xdr:col>2</xdr:col>
      <xdr:colOff>127000</xdr:colOff>
      <xdr:row>61</xdr:row>
      <xdr:rowOff>139156</xdr:rowOff>
    </xdr:to>
    <xdr:sp macro="" textlink="">
      <xdr:nvSpPr>
        <xdr:cNvPr id="161" name="円/楕円 160"/>
        <xdr:cNvSpPr/>
      </xdr:nvSpPr>
      <xdr:spPr>
        <a:xfrm>
          <a:off x="1397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149333</xdr:rowOff>
    </xdr:from>
    <xdr:ext cx="762000" cy="259045"/>
    <xdr:sp macro="" textlink="">
      <xdr:nvSpPr>
        <xdr:cNvPr id="162" name="テキスト ボックス 161"/>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[455,860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人件費については、雇用対策関係の取り組みにより、臨時職員から嘱託職員への移行が進んだことが主な要因となり、決算額前年比で１．２％の増額となった。また、物件費については委託料や需用費などが減となり、決算額前年比で０．７％の減額となった。</a:t>
          </a:r>
          <a:endParaRPr lang="ja-JP" altLang="ja-JP" sz="1600">
            <a:effectLst/>
          </a:endParaRPr>
        </a:p>
        <a:p>
          <a:r>
            <a:rPr kumimoji="1" lang="ja-JP" altLang="ja-JP" sz="1200">
              <a:solidFill>
                <a:schemeClr val="dk1"/>
              </a:solidFill>
              <a:effectLst/>
              <a:latin typeface="+mn-lt"/>
              <a:ea typeface="+mn-ea"/>
              <a:cs typeface="+mn-cs"/>
            </a:rPr>
            <a:t>　今後の人件費、物件費の見通しについては、本村が人口数の割には面積は広大ということもあり、行政区や学校等の公共施設が点在して複数あるため、経費を大幅に削減していくことは困難であるが、行政改革大綱等を基に見直しを図っているところである。</a:t>
          </a:r>
          <a:endParaRPr lang="ja-JP" altLang="ja-JP" sz="16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169397</xdr:rowOff>
    </xdr:from>
    <xdr:to>
      <xdr:col>7</xdr:col>
      <xdr:colOff>152400</xdr:colOff>
      <xdr:row>84</xdr:row>
      <xdr:rowOff>9973</xdr:rowOff>
    </xdr:to>
    <xdr:cxnSp macro="">
      <xdr:nvCxnSpPr>
        <xdr:cNvPr id="196" name="直線コネクタ 195"/>
        <xdr:cNvCxnSpPr/>
      </xdr:nvCxnSpPr>
      <xdr:spPr>
        <a:xfrm>
          <a:off x="4114800" y="14399747"/>
          <a:ext cx="8382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169397</xdr:rowOff>
    </xdr:from>
    <xdr:to>
      <xdr:col>6</xdr:col>
      <xdr:colOff>0</xdr:colOff>
      <xdr:row>84</xdr:row>
      <xdr:rowOff>46182</xdr:rowOff>
    </xdr:to>
    <xdr:cxnSp macro="">
      <xdr:nvCxnSpPr>
        <xdr:cNvPr id="199" name="直線コネクタ 198"/>
        <xdr:cNvCxnSpPr/>
      </xdr:nvCxnSpPr>
      <xdr:spPr>
        <a:xfrm flipV="1">
          <a:off x="3225800" y="14399747"/>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158621</xdr:rowOff>
    </xdr:from>
    <xdr:to>
      <xdr:col>4</xdr:col>
      <xdr:colOff>482600</xdr:colOff>
      <xdr:row>84</xdr:row>
      <xdr:rowOff>46182</xdr:rowOff>
    </xdr:to>
    <xdr:cxnSp macro="">
      <xdr:nvCxnSpPr>
        <xdr:cNvPr id="202" name="直線コネクタ 201"/>
        <xdr:cNvCxnSpPr/>
      </xdr:nvCxnSpPr>
      <xdr:spPr>
        <a:xfrm>
          <a:off x="2336800" y="14388971"/>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101929</xdr:rowOff>
    </xdr:from>
    <xdr:to>
      <xdr:col>3</xdr:col>
      <xdr:colOff>279400</xdr:colOff>
      <xdr:row>83</xdr:row>
      <xdr:rowOff>158621</xdr:rowOff>
    </xdr:to>
    <xdr:cxnSp macro="">
      <xdr:nvCxnSpPr>
        <xdr:cNvPr id="205" name="直線コネクタ 204"/>
        <xdr:cNvCxnSpPr/>
      </xdr:nvCxnSpPr>
      <xdr:spPr>
        <a:xfrm>
          <a:off x="1447800" y="14332279"/>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130623</xdr:rowOff>
    </xdr:from>
    <xdr:to>
      <xdr:col>7</xdr:col>
      <xdr:colOff>203200</xdr:colOff>
      <xdr:row>84</xdr:row>
      <xdr:rowOff>60773</xdr:rowOff>
    </xdr:to>
    <xdr:sp macro="" textlink="">
      <xdr:nvSpPr>
        <xdr:cNvPr id="215" name="円/楕円 214"/>
        <xdr:cNvSpPr/>
      </xdr:nvSpPr>
      <xdr:spPr>
        <a:xfrm>
          <a:off x="4902200" y="143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102700</xdr:rowOff>
    </xdr:from>
    <xdr:ext cx="762000" cy="259045"/>
    <xdr:sp macro="" textlink="">
      <xdr:nvSpPr>
        <xdr:cNvPr id="216" name="人件費・物件費等の状況該当値テキスト"/>
        <xdr:cNvSpPr txBox="1"/>
      </xdr:nvSpPr>
      <xdr:spPr>
        <a:xfrm>
          <a:off x="5041900" y="1433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455,860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118597</xdr:rowOff>
    </xdr:from>
    <xdr:to>
      <xdr:col>6</xdr:col>
      <xdr:colOff>50800</xdr:colOff>
      <xdr:row>84</xdr:row>
      <xdr:rowOff>48747</xdr:rowOff>
    </xdr:to>
    <xdr:sp macro="" textlink="">
      <xdr:nvSpPr>
        <xdr:cNvPr id="217" name="円/楕円 216"/>
        <xdr:cNvSpPr/>
      </xdr:nvSpPr>
      <xdr:spPr>
        <a:xfrm>
          <a:off x="4064000" y="143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33524</xdr:rowOff>
    </xdr:from>
    <xdr:ext cx="736600" cy="259045"/>
    <xdr:sp macro="" textlink="">
      <xdr:nvSpPr>
        <xdr:cNvPr id="218" name="テキスト ボックス 217"/>
        <xdr:cNvSpPr txBox="1"/>
      </xdr:nvSpPr>
      <xdr:spPr>
        <a:xfrm>
          <a:off x="3733800" y="1443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166832</xdr:rowOff>
    </xdr:from>
    <xdr:to>
      <xdr:col>4</xdr:col>
      <xdr:colOff>533400</xdr:colOff>
      <xdr:row>84</xdr:row>
      <xdr:rowOff>96982</xdr:rowOff>
    </xdr:to>
    <xdr:sp macro="" textlink="">
      <xdr:nvSpPr>
        <xdr:cNvPr id="219" name="円/楕円 218"/>
        <xdr:cNvSpPr/>
      </xdr:nvSpPr>
      <xdr:spPr>
        <a:xfrm>
          <a:off x="3175000" y="1439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81759</xdr:rowOff>
    </xdr:from>
    <xdr:ext cx="762000" cy="259045"/>
    <xdr:sp macro="" textlink="">
      <xdr:nvSpPr>
        <xdr:cNvPr id="220" name="テキスト ボックス 219"/>
        <xdr:cNvSpPr txBox="1"/>
      </xdr:nvSpPr>
      <xdr:spPr>
        <a:xfrm>
          <a:off x="2844800" y="1448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482,871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107821</xdr:rowOff>
    </xdr:from>
    <xdr:to>
      <xdr:col>3</xdr:col>
      <xdr:colOff>330200</xdr:colOff>
      <xdr:row>84</xdr:row>
      <xdr:rowOff>37971</xdr:rowOff>
    </xdr:to>
    <xdr:sp macro="" textlink="">
      <xdr:nvSpPr>
        <xdr:cNvPr id="221" name="円/楕円 220"/>
        <xdr:cNvSpPr/>
      </xdr:nvSpPr>
      <xdr:spPr>
        <a:xfrm>
          <a:off x="2286000" y="14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22748</xdr:rowOff>
    </xdr:from>
    <xdr:ext cx="762000" cy="259045"/>
    <xdr:sp macro="" textlink="">
      <xdr:nvSpPr>
        <xdr:cNvPr id="222" name="テキスト ボックス 221"/>
        <xdr:cNvSpPr txBox="1"/>
      </xdr:nvSpPr>
      <xdr:spPr>
        <a:xfrm>
          <a:off x="1955800" y="144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438,851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51129</xdr:rowOff>
    </xdr:from>
    <xdr:to>
      <xdr:col>2</xdr:col>
      <xdr:colOff>127000</xdr:colOff>
      <xdr:row>83</xdr:row>
      <xdr:rowOff>152729</xdr:rowOff>
    </xdr:to>
    <xdr:sp macro="" textlink="">
      <xdr:nvSpPr>
        <xdr:cNvPr id="223" name="円/楕円 222"/>
        <xdr:cNvSpPr/>
      </xdr:nvSpPr>
      <xdr:spPr>
        <a:xfrm>
          <a:off x="1397000" y="142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137506</xdr:rowOff>
    </xdr:from>
    <xdr:ext cx="762000" cy="259045"/>
    <xdr:sp macro="" textlink="">
      <xdr:nvSpPr>
        <xdr:cNvPr id="224" name="テキスト ボックス 223"/>
        <xdr:cNvSpPr txBox="1"/>
      </xdr:nvSpPr>
      <xdr:spPr>
        <a:xfrm>
          <a:off x="1066800" y="143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本村のラスパイレス指数は、９０．５と県内で最も低く、全国町村平均と比較しても大きく下回っている。今後も、給与・手当等の適正化に努める。</a:t>
          </a:r>
          <a:endParaRPr lang="ja-JP" altLang="ja-JP" sz="16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89</xdr:row>
      <xdr:rowOff>45720</xdr:rowOff>
    </xdr:to>
    <xdr:cxnSp macro="">
      <xdr:nvCxnSpPr>
        <xdr:cNvPr id="256" name="直線コネクタ 255"/>
        <xdr:cNvCxnSpPr/>
      </xdr:nvCxnSpPr>
      <xdr:spPr>
        <a:xfrm flipV="1">
          <a:off x="16179800" y="1487043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16763</xdr:rowOff>
    </xdr:from>
    <xdr:to>
      <xdr:col>23</xdr:col>
      <xdr:colOff>406400</xdr:colOff>
      <xdr:row>89</xdr:row>
      <xdr:rowOff>45720</xdr:rowOff>
    </xdr:to>
    <xdr:cxnSp macro="">
      <xdr:nvCxnSpPr>
        <xdr:cNvPr id="259" name="直線コネクタ 258"/>
        <xdr:cNvCxnSpPr/>
      </xdr:nvCxnSpPr>
      <xdr:spPr>
        <a:xfrm>
          <a:off x="15290800" y="1527581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26670</xdr:rowOff>
    </xdr:from>
    <xdr:to>
      <xdr:col>22</xdr:col>
      <xdr:colOff>203200</xdr:colOff>
      <xdr:row>89</xdr:row>
      <xdr:rowOff>16763</xdr:rowOff>
    </xdr:to>
    <xdr:cxnSp macro="">
      <xdr:nvCxnSpPr>
        <xdr:cNvPr id="262" name="直線コネクタ 261"/>
        <xdr:cNvCxnSpPr/>
      </xdr:nvCxnSpPr>
      <xdr:spPr>
        <a:xfrm>
          <a:off x="14401800" y="14942820"/>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26670</xdr:rowOff>
    </xdr:from>
    <xdr:to>
      <xdr:col>21</xdr:col>
      <xdr:colOff>0</xdr:colOff>
      <xdr:row>87</xdr:row>
      <xdr:rowOff>36322</xdr:rowOff>
    </xdr:to>
    <xdr:cxnSp macro="">
      <xdr:nvCxnSpPr>
        <xdr:cNvPr id="265" name="直線コネクタ 264"/>
        <xdr:cNvCxnSpPr/>
      </xdr:nvCxnSpPr>
      <xdr:spPr>
        <a:xfrm flipV="1">
          <a:off x="13512800" y="1494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5" name="円/楕円 274"/>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91457</xdr:rowOff>
    </xdr:from>
    <xdr:ext cx="762000" cy="259045"/>
    <xdr:sp macro="" textlink="">
      <xdr:nvSpPr>
        <xdr:cNvPr id="276" name="給与水準   （国との比較）該当値テキスト"/>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7" name="円/楕円 276"/>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106697</xdr:rowOff>
    </xdr:from>
    <xdr:ext cx="736600" cy="259045"/>
    <xdr:sp macro="" textlink="">
      <xdr:nvSpPr>
        <xdr:cNvPr id="278" name="テキスト ボックス 277"/>
        <xdr:cNvSpPr txBox="1"/>
      </xdr:nvSpPr>
      <xdr:spPr>
        <a:xfrm>
          <a:off x="15798800" y="1502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137413</xdr:rowOff>
    </xdr:from>
    <xdr:to>
      <xdr:col>22</xdr:col>
      <xdr:colOff>254000</xdr:colOff>
      <xdr:row>89</xdr:row>
      <xdr:rowOff>67563</xdr:rowOff>
    </xdr:to>
    <xdr:sp macro="" textlink="">
      <xdr:nvSpPr>
        <xdr:cNvPr id="279" name="円/楕円 278"/>
        <xdr:cNvSpPr/>
      </xdr:nvSpPr>
      <xdr:spPr>
        <a:xfrm>
          <a:off x="15240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77740</xdr:rowOff>
    </xdr:from>
    <xdr:ext cx="762000" cy="259045"/>
    <xdr:sp macro="" textlink="">
      <xdr:nvSpPr>
        <xdr:cNvPr id="280" name="テキスト ボックス 279"/>
        <xdr:cNvSpPr txBox="1"/>
      </xdr:nvSpPr>
      <xdr:spPr>
        <a:xfrm>
          <a:off x="14909800" y="149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147320</xdr:rowOff>
    </xdr:from>
    <xdr:to>
      <xdr:col>21</xdr:col>
      <xdr:colOff>50800</xdr:colOff>
      <xdr:row>87</xdr:row>
      <xdr:rowOff>77470</xdr:rowOff>
    </xdr:to>
    <xdr:sp macro="" textlink="">
      <xdr:nvSpPr>
        <xdr:cNvPr id="281" name="円/楕円 280"/>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82" name="テキスト ボックス 281"/>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156972</xdr:rowOff>
    </xdr:from>
    <xdr:to>
      <xdr:col>19</xdr:col>
      <xdr:colOff>533400</xdr:colOff>
      <xdr:row>87</xdr:row>
      <xdr:rowOff>87122</xdr:rowOff>
    </xdr:to>
    <xdr:sp macro="" textlink="">
      <xdr:nvSpPr>
        <xdr:cNvPr id="283" name="円/楕円 282"/>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97299</xdr:rowOff>
    </xdr:from>
    <xdr:ext cx="762000" cy="259045"/>
    <xdr:sp macro="" textlink="">
      <xdr:nvSpPr>
        <xdr:cNvPr id="284" name="テキスト ボックス 283"/>
        <xdr:cNvSpPr txBox="1"/>
      </xdr:nvSpPr>
      <xdr:spPr>
        <a:xfrm>
          <a:off x="13131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本村の面積は広大で、行政区や集落が点在しているため、学校などの公共施設を多数抱えている事情により、類似団体と比較しても、人口数に対する職員数が多い状況である。しかし、近年は学校等の統廃合や公共施設の指定管理者制度導入による民間委託への移行なども進んでおり、改善される見込みである。さらに、Ｈ２６より行政改革大綱の見直しにも取り組んでいることから、今後は定員管理の適正化が図られる予定であ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137833</xdr:rowOff>
    </xdr:from>
    <xdr:to>
      <xdr:col>24</xdr:col>
      <xdr:colOff>558800</xdr:colOff>
      <xdr:row>62</xdr:row>
      <xdr:rowOff>156896</xdr:rowOff>
    </xdr:to>
    <xdr:cxnSp macro="">
      <xdr:nvCxnSpPr>
        <xdr:cNvPr id="316" name="直線コネクタ 315"/>
        <xdr:cNvCxnSpPr/>
      </xdr:nvCxnSpPr>
      <xdr:spPr>
        <a:xfrm>
          <a:off x="16179800" y="10767733"/>
          <a:ext cx="8382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110325</xdr:rowOff>
    </xdr:from>
    <xdr:to>
      <xdr:col>23</xdr:col>
      <xdr:colOff>406400</xdr:colOff>
      <xdr:row>62</xdr:row>
      <xdr:rowOff>137833</xdr:rowOff>
    </xdr:to>
    <xdr:cxnSp macro="">
      <xdr:nvCxnSpPr>
        <xdr:cNvPr id="319" name="直線コネクタ 318"/>
        <xdr:cNvCxnSpPr/>
      </xdr:nvCxnSpPr>
      <xdr:spPr>
        <a:xfrm>
          <a:off x="15290800" y="10740225"/>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110325</xdr:rowOff>
    </xdr:from>
    <xdr:to>
      <xdr:col>22</xdr:col>
      <xdr:colOff>203200</xdr:colOff>
      <xdr:row>62</xdr:row>
      <xdr:rowOff>114668</xdr:rowOff>
    </xdr:to>
    <xdr:cxnSp macro="">
      <xdr:nvCxnSpPr>
        <xdr:cNvPr id="322" name="直線コネクタ 321"/>
        <xdr:cNvCxnSpPr/>
      </xdr:nvCxnSpPr>
      <xdr:spPr>
        <a:xfrm flipV="1">
          <a:off x="14401800" y="107402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90539</xdr:rowOff>
    </xdr:from>
    <xdr:to>
      <xdr:col>21</xdr:col>
      <xdr:colOff>0</xdr:colOff>
      <xdr:row>62</xdr:row>
      <xdr:rowOff>114668</xdr:rowOff>
    </xdr:to>
    <xdr:cxnSp macro="">
      <xdr:nvCxnSpPr>
        <xdr:cNvPr id="325" name="直線コネクタ 324"/>
        <xdr:cNvCxnSpPr/>
      </xdr:nvCxnSpPr>
      <xdr:spPr>
        <a:xfrm>
          <a:off x="13512800" y="1072043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106096</xdr:rowOff>
    </xdr:from>
    <xdr:to>
      <xdr:col>24</xdr:col>
      <xdr:colOff>609600</xdr:colOff>
      <xdr:row>63</xdr:row>
      <xdr:rowOff>36246</xdr:rowOff>
    </xdr:to>
    <xdr:sp macro="" textlink="">
      <xdr:nvSpPr>
        <xdr:cNvPr id="335" name="円/楕円 334"/>
        <xdr:cNvSpPr/>
      </xdr:nvSpPr>
      <xdr:spPr>
        <a:xfrm>
          <a:off x="16967200" y="107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78173</xdr:rowOff>
    </xdr:from>
    <xdr:ext cx="762000" cy="259045"/>
    <xdr:sp macro="" textlink="">
      <xdr:nvSpPr>
        <xdr:cNvPr id="336" name="定員管理の状況該当値テキスト"/>
        <xdr:cNvSpPr txBox="1"/>
      </xdr:nvSpPr>
      <xdr:spPr>
        <a:xfrm>
          <a:off x="17106900" y="10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87033</xdr:rowOff>
    </xdr:from>
    <xdr:to>
      <xdr:col>23</xdr:col>
      <xdr:colOff>457200</xdr:colOff>
      <xdr:row>63</xdr:row>
      <xdr:rowOff>17183</xdr:rowOff>
    </xdr:to>
    <xdr:sp macro="" textlink="">
      <xdr:nvSpPr>
        <xdr:cNvPr id="337" name="円/楕円 336"/>
        <xdr:cNvSpPr/>
      </xdr:nvSpPr>
      <xdr:spPr>
        <a:xfrm>
          <a:off x="16129000" y="107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1960</xdr:rowOff>
    </xdr:from>
    <xdr:ext cx="736600" cy="259045"/>
    <xdr:sp macro="" textlink="">
      <xdr:nvSpPr>
        <xdr:cNvPr id="338" name="テキスト ボックス 337"/>
        <xdr:cNvSpPr txBox="1"/>
      </xdr:nvSpPr>
      <xdr:spPr>
        <a:xfrm>
          <a:off x="15798800" y="1080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59525</xdr:rowOff>
    </xdr:from>
    <xdr:to>
      <xdr:col>22</xdr:col>
      <xdr:colOff>254000</xdr:colOff>
      <xdr:row>62</xdr:row>
      <xdr:rowOff>161125</xdr:rowOff>
    </xdr:to>
    <xdr:sp macro="" textlink="">
      <xdr:nvSpPr>
        <xdr:cNvPr id="339" name="円/楕円 338"/>
        <xdr:cNvSpPr/>
      </xdr:nvSpPr>
      <xdr:spPr>
        <a:xfrm>
          <a:off x="15240000" y="106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145902</xdr:rowOff>
    </xdr:from>
    <xdr:ext cx="762000" cy="259045"/>
    <xdr:sp macro="" textlink="">
      <xdr:nvSpPr>
        <xdr:cNvPr id="340" name="テキスト ボックス 339"/>
        <xdr:cNvSpPr txBox="1"/>
      </xdr:nvSpPr>
      <xdr:spPr>
        <a:xfrm>
          <a:off x="14909800" y="1077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63868</xdr:rowOff>
    </xdr:from>
    <xdr:to>
      <xdr:col>21</xdr:col>
      <xdr:colOff>50800</xdr:colOff>
      <xdr:row>62</xdr:row>
      <xdr:rowOff>165468</xdr:rowOff>
    </xdr:to>
    <xdr:sp macro="" textlink="">
      <xdr:nvSpPr>
        <xdr:cNvPr id="341" name="円/楕円 340"/>
        <xdr:cNvSpPr/>
      </xdr:nvSpPr>
      <xdr:spPr>
        <a:xfrm>
          <a:off x="14351000" y="106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150245</xdr:rowOff>
    </xdr:from>
    <xdr:ext cx="762000" cy="259045"/>
    <xdr:sp macro="" textlink="">
      <xdr:nvSpPr>
        <xdr:cNvPr id="342" name="テキスト ボックス 341"/>
        <xdr:cNvSpPr txBox="1"/>
      </xdr:nvSpPr>
      <xdr:spPr>
        <a:xfrm>
          <a:off x="14020800" y="107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39739</xdr:rowOff>
    </xdr:from>
    <xdr:to>
      <xdr:col>19</xdr:col>
      <xdr:colOff>533400</xdr:colOff>
      <xdr:row>62</xdr:row>
      <xdr:rowOff>141339</xdr:rowOff>
    </xdr:to>
    <xdr:sp macro="" textlink="">
      <xdr:nvSpPr>
        <xdr:cNvPr id="343" name="円/楕円 342"/>
        <xdr:cNvSpPr/>
      </xdr:nvSpPr>
      <xdr:spPr>
        <a:xfrm>
          <a:off x="13462000" y="106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126116</xdr:rowOff>
    </xdr:from>
    <xdr:ext cx="762000" cy="259045"/>
    <xdr:sp macro="" textlink="">
      <xdr:nvSpPr>
        <xdr:cNvPr id="344" name="テキスト ボックス 343"/>
        <xdr:cNvSpPr txBox="1"/>
      </xdr:nvSpPr>
      <xdr:spPr>
        <a:xfrm>
          <a:off x="13131800" y="1075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となった。これは、単年度実質公債費比率で見ると平成</a:t>
          </a:r>
          <a:r>
            <a:rPr kumimoji="1" lang="en-US" altLang="ja-JP" sz="1300">
              <a:latin typeface="ＭＳ Ｐゴシック"/>
            </a:rPr>
            <a:t>25</a:t>
          </a:r>
          <a:r>
            <a:rPr kumimoji="1" lang="ja-JP" altLang="en-US" sz="1300">
              <a:latin typeface="ＭＳ Ｐゴシック"/>
            </a:rPr>
            <a:t>年度は前年度より</a:t>
          </a:r>
          <a:r>
            <a:rPr kumimoji="1" lang="en-US" altLang="ja-JP" sz="1300">
              <a:latin typeface="ＭＳ Ｐゴシック"/>
            </a:rPr>
            <a:t>0.8%</a:t>
          </a:r>
          <a:r>
            <a:rPr kumimoji="1" lang="ja-JP" altLang="en-US" sz="1300">
              <a:latin typeface="ＭＳ Ｐゴシック"/>
            </a:rPr>
            <a:t>増加しているが、平成</a:t>
          </a:r>
          <a:r>
            <a:rPr kumimoji="1" lang="en-US" altLang="ja-JP" sz="1300">
              <a:latin typeface="ＭＳ Ｐゴシック"/>
            </a:rPr>
            <a:t>22</a:t>
          </a:r>
          <a:r>
            <a:rPr kumimoji="1" lang="ja-JP" altLang="en-US" sz="1300">
              <a:latin typeface="ＭＳ Ｐゴシック"/>
            </a:rPr>
            <a:t>年度より▲</a:t>
          </a:r>
          <a:r>
            <a:rPr kumimoji="1" lang="en-US" altLang="ja-JP" sz="1300">
              <a:latin typeface="ＭＳ Ｐゴシック"/>
            </a:rPr>
            <a:t>1.3%</a:t>
          </a:r>
          <a:r>
            <a:rPr kumimoji="1" lang="ja-JP" altLang="en-US" sz="1300">
              <a:latin typeface="ＭＳ Ｐゴシック"/>
            </a:rPr>
            <a:t>であったため</a:t>
          </a:r>
          <a:r>
            <a:rPr kumimoji="1" lang="en-US" altLang="ja-JP" sz="1300">
              <a:latin typeface="ＭＳ Ｐゴシック"/>
            </a:rPr>
            <a:t>3</a:t>
          </a:r>
          <a:r>
            <a:rPr kumimoji="1" lang="ja-JP" altLang="en-US" sz="1300">
              <a:latin typeface="ＭＳ Ｐゴシック"/>
            </a:rPr>
            <a:t>カ年平均の実質公債費率では減となったためである。単年度実質公債費比率が増加した要因は、元利償還金の増加によるものである。今後も道路や公共施設の長寿命化に伴う事業、大型事業が予定されているため元利償還金は増加していくため実質公債費比率は増加していく見込みである。起債許可団体となる</a:t>
          </a:r>
          <a:r>
            <a:rPr kumimoji="1" lang="en-US" altLang="ja-JP" sz="1300">
              <a:latin typeface="ＭＳ Ｐゴシック"/>
            </a:rPr>
            <a:t>18.0%</a:t>
          </a:r>
          <a:r>
            <a:rPr kumimoji="1" lang="ja-JP" altLang="en-US" sz="1300">
              <a:latin typeface="ＭＳ Ｐゴシック"/>
            </a:rPr>
            <a:t>を超えないよう各数値には常に注意しながら地方債発行に努めていく。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64008</xdr:rowOff>
    </xdr:from>
    <xdr:to>
      <xdr:col>24</xdr:col>
      <xdr:colOff>558800</xdr:colOff>
      <xdr:row>42</xdr:row>
      <xdr:rowOff>88138</xdr:rowOff>
    </xdr:to>
    <xdr:cxnSp macro="">
      <xdr:nvCxnSpPr>
        <xdr:cNvPr id="375" name="直線コネクタ 374"/>
        <xdr:cNvCxnSpPr/>
      </xdr:nvCxnSpPr>
      <xdr:spPr>
        <a:xfrm flipV="1">
          <a:off x="16179800" y="72649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88138</xdr:rowOff>
    </xdr:from>
    <xdr:to>
      <xdr:col>23</xdr:col>
      <xdr:colOff>406400</xdr:colOff>
      <xdr:row>42</xdr:row>
      <xdr:rowOff>155702</xdr:rowOff>
    </xdr:to>
    <xdr:cxnSp macro="">
      <xdr:nvCxnSpPr>
        <xdr:cNvPr id="378" name="直線コネクタ 377"/>
        <xdr:cNvCxnSpPr/>
      </xdr:nvCxnSpPr>
      <xdr:spPr>
        <a:xfrm flipV="1">
          <a:off x="15290800" y="728903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61468</xdr:rowOff>
    </xdr:to>
    <xdr:cxnSp macro="">
      <xdr:nvCxnSpPr>
        <xdr:cNvPr id="381" name="直線コネクタ 380"/>
        <xdr:cNvCxnSpPr/>
      </xdr:nvCxnSpPr>
      <xdr:spPr>
        <a:xfrm flipV="1">
          <a:off x="14401800" y="73566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61468</xdr:rowOff>
    </xdr:from>
    <xdr:to>
      <xdr:col>21</xdr:col>
      <xdr:colOff>0</xdr:colOff>
      <xdr:row>43</xdr:row>
      <xdr:rowOff>148336</xdr:rowOff>
    </xdr:to>
    <xdr:cxnSp macro="">
      <xdr:nvCxnSpPr>
        <xdr:cNvPr id="384" name="直線コネクタ 383"/>
        <xdr:cNvCxnSpPr/>
      </xdr:nvCxnSpPr>
      <xdr:spPr>
        <a:xfrm flipV="1">
          <a:off x="13512800" y="743381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13208</xdr:rowOff>
    </xdr:from>
    <xdr:to>
      <xdr:col>24</xdr:col>
      <xdr:colOff>609600</xdr:colOff>
      <xdr:row>42</xdr:row>
      <xdr:rowOff>114808</xdr:rowOff>
    </xdr:to>
    <xdr:sp macro="" textlink="">
      <xdr:nvSpPr>
        <xdr:cNvPr id="394" name="円/楕円 393"/>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156735</xdr:rowOff>
    </xdr:from>
    <xdr:ext cx="762000" cy="259045"/>
    <xdr:sp macro="" textlink="">
      <xdr:nvSpPr>
        <xdr:cNvPr id="395"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37338</xdr:rowOff>
    </xdr:from>
    <xdr:to>
      <xdr:col>23</xdr:col>
      <xdr:colOff>457200</xdr:colOff>
      <xdr:row>42</xdr:row>
      <xdr:rowOff>138938</xdr:rowOff>
    </xdr:to>
    <xdr:sp macro="" textlink="">
      <xdr:nvSpPr>
        <xdr:cNvPr id="396" name="円/楕円 395"/>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123715</xdr:rowOff>
    </xdr:from>
    <xdr:ext cx="736600" cy="259045"/>
    <xdr:sp macro="" textlink="">
      <xdr:nvSpPr>
        <xdr:cNvPr id="397" name="テキスト ボックス 396"/>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8" name="円/楕円 397"/>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9" name="テキスト ボックス 398"/>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10668</xdr:rowOff>
    </xdr:from>
    <xdr:to>
      <xdr:col>21</xdr:col>
      <xdr:colOff>50800</xdr:colOff>
      <xdr:row>43</xdr:row>
      <xdr:rowOff>112268</xdr:rowOff>
    </xdr:to>
    <xdr:sp macro="" textlink="">
      <xdr:nvSpPr>
        <xdr:cNvPr id="400" name="円/楕円 399"/>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97045</xdr:rowOff>
    </xdr:from>
    <xdr:ext cx="762000" cy="259045"/>
    <xdr:sp macro="" textlink="">
      <xdr:nvSpPr>
        <xdr:cNvPr id="401" name="テキスト ボックス 400"/>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97536</xdr:rowOff>
    </xdr:from>
    <xdr:to>
      <xdr:col>19</xdr:col>
      <xdr:colOff>533400</xdr:colOff>
      <xdr:row>44</xdr:row>
      <xdr:rowOff>27686</xdr:rowOff>
    </xdr:to>
    <xdr:sp macro="" textlink="">
      <xdr:nvSpPr>
        <xdr:cNvPr id="402" name="円/楕円 401"/>
        <xdr:cNvSpPr/>
      </xdr:nvSpPr>
      <xdr:spPr>
        <a:xfrm>
          <a:off x="13462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12463</xdr:rowOff>
    </xdr:from>
    <xdr:ext cx="762000" cy="259045"/>
    <xdr:sp macro="" textlink="">
      <xdr:nvSpPr>
        <xdr:cNvPr id="403" name="テキスト ボックス 402"/>
        <xdr:cNvSpPr txBox="1"/>
      </xdr:nvSpPr>
      <xdr:spPr>
        <a:xfrm>
          <a:off x="13131800" y="75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0.1%</a:t>
          </a:r>
          <a:r>
            <a:rPr kumimoji="1" lang="ja-JP" altLang="en-US" sz="1300">
              <a:latin typeface="ＭＳ Ｐゴシック"/>
            </a:rPr>
            <a:t>となり、ほぼ横ばいとなった。これは、平成</a:t>
          </a:r>
          <a:r>
            <a:rPr kumimoji="1" lang="en-US" altLang="ja-JP" sz="1300">
              <a:latin typeface="ＭＳ Ｐゴシック"/>
            </a:rPr>
            <a:t>24</a:t>
          </a:r>
          <a:r>
            <a:rPr kumimoji="1" lang="ja-JP" altLang="en-US" sz="1300">
              <a:latin typeface="ＭＳ Ｐゴシック"/>
            </a:rPr>
            <a:t>年度国の補正に係る地方債の発行による地方債現在高の増加による将来負担額の増加、一方では充当可能基金と基準財政需要額算入見込額の増加による充当可能財源の増加が要因である。今後は特別養護老人ホーム建設事業、消防無線デジタル化事業等の大型事業が予定されており、地方債発行額は増加し基金は減少していくため、将来負担比率は悪化していく見込である。今後は将来負担額に注意していきながら、地方債の抑制、交付税措置の有利な地方債の発行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143157</xdr:rowOff>
    </xdr:from>
    <xdr:to>
      <xdr:col>24</xdr:col>
      <xdr:colOff>558800</xdr:colOff>
      <xdr:row>13</xdr:row>
      <xdr:rowOff>144498</xdr:rowOff>
    </xdr:to>
    <xdr:cxnSp macro="">
      <xdr:nvCxnSpPr>
        <xdr:cNvPr id="437" name="直線コネクタ 436"/>
        <xdr:cNvCxnSpPr/>
      </xdr:nvCxnSpPr>
      <xdr:spPr>
        <a:xfrm flipV="1">
          <a:off x="16179800" y="2372007"/>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144498</xdr:rowOff>
    </xdr:from>
    <xdr:to>
      <xdr:col>23</xdr:col>
      <xdr:colOff>406400</xdr:colOff>
      <xdr:row>14</xdr:row>
      <xdr:rowOff>32032</xdr:rowOff>
    </xdr:to>
    <xdr:cxnSp macro="">
      <xdr:nvCxnSpPr>
        <xdr:cNvPr id="440" name="直線コネクタ 439"/>
        <xdr:cNvCxnSpPr/>
      </xdr:nvCxnSpPr>
      <xdr:spPr>
        <a:xfrm flipV="1">
          <a:off x="15290800" y="2373348"/>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32032</xdr:rowOff>
    </xdr:from>
    <xdr:to>
      <xdr:col>22</xdr:col>
      <xdr:colOff>203200</xdr:colOff>
      <xdr:row>15</xdr:row>
      <xdr:rowOff>52282</xdr:rowOff>
    </xdr:to>
    <xdr:cxnSp macro="">
      <xdr:nvCxnSpPr>
        <xdr:cNvPr id="443" name="直線コネクタ 442"/>
        <xdr:cNvCxnSpPr/>
      </xdr:nvCxnSpPr>
      <xdr:spPr>
        <a:xfrm flipV="1">
          <a:off x="14401800" y="2432332"/>
          <a:ext cx="8890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155363</xdr:rowOff>
    </xdr:from>
    <xdr:to>
      <xdr:col>21</xdr:col>
      <xdr:colOff>0</xdr:colOff>
      <xdr:row>15</xdr:row>
      <xdr:rowOff>52282</xdr:rowOff>
    </xdr:to>
    <xdr:cxnSp macro="">
      <xdr:nvCxnSpPr>
        <xdr:cNvPr id="446" name="直線コネクタ 445"/>
        <xdr:cNvCxnSpPr/>
      </xdr:nvCxnSpPr>
      <xdr:spPr>
        <a:xfrm>
          <a:off x="13512800" y="255566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9" name="フローチャート : 判断 448"/>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0" name="テキスト ボックス 449"/>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92357</xdr:rowOff>
    </xdr:from>
    <xdr:to>
      <xdr:col>24</xdr:col>
      <xdr:colOff>609600</xdr:colOff>
      <xdr:row>14</xdr:row>
      <xdr:rowOff>22507</xdr:rowOff>
    </xdr:to>
    <xdr:sp macro="" textlink="">
      <xdr:nvSpPr>
        <xdr:cNvPr id="456" name="円/楕円 455"/>
        <xdr:cNvSpPr/>
      </xdr:nvSpPr>
      <xdr:spPr>
        <a:xfrm>
          <a:off x="16967200" y="2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164693</xdr:rowOff>
    </xdr:from>
    <xdr:ext cx="762000" cy="259045"/>
    <xdr:sp macro="" textlink="">
      <xdr:nvSpPr>
        <xdr:cNvPr id="457" name="将来負担の状況該当値テキスト"/>
        <xdr:cNvSpPr txBox="1"/>
      </xdr:nvSpPr>
      <xdr:spPr>
        <a:xfrm>
          <a:off x="17106900" y="23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93698</xdr:rowOff>
    </xdr:from>
    <xdr:to>
      <xdr:col>23</xdr:col>
      <xdr:colOff>457200</xdr:colOff>
      <xdr:row>14</xdr:row>
      <xdr:rowOff>23848</xdr:rowOff>
    </xdr:to>
    <xdr:sp macro="" textlink="">
      <xdr:nvSpPr>
        <xdr:cNvPr id="458" name="円/楕円 457"/>
        <xdr:cNvSpPr/>
      </xdr:nvSpPr>
      <xdr:spPr>
        <a:xfrm>
          <a:off x="16129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8625</xdr:rowOff>
    </xdr:from>
    <xdr:ext cx="736600" cy="259045"/>
    <xdr:sp macro="" textlink="">
      <xdr:nvSpPr>
        <xdr:cNvPr id="459" name="テキスト ボックス 458"/>
        <xdr:cNvSpPr txBox="1"/>
      </xdr:nvSpPr>
      <xdr:spPr>
        <a:xfrm>
          <a:off x="15798800" y="240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152682</xdr:rowOff>
    </xdr:from>
    <xdr:to>
      <xdr:col>22</xdr:col>
      <xdr:colOff>254000</xdr:colOff>
      <xdr:row>14</xdr:row>
      <xdr:rowOff>82832</xdr:rowOff>
    </xdr:to>
    <xdr:sp macro="" textlink="">
      <xdr:nvSpPr>
        <xdr:cNvPr id="460" name="円/楕円 459"/>
        <xdr:cNvSpPr/>
      </xdr:nvSpPr>
      <xdr:spPr>
        <a:xfrm>
          <a:off x="15240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67609</xdr:rowOff>
    </xdr:from>
    <xdr:ext cx="762000" cy="259045"/>
    <xdr:sp macro="" textlink="">
      <xdr:nvSpPr>
        <xdr:cNvPr id="461" name="テキスト ボックス 460"/>
        <xdr:cNvSpPr txBox="1"/>
      </xdr:nvSpPr>
      <xdr:spPr>
        <a:xfrm>
          <a:off x="14909800" y="24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1482</xdr:rowOff>
    </xdr:from>
    <xdr:to>
      <xdr:col>21</xdr:col>
      <xdr:colOff>50800</xdr:colOff>
      <xdr:row>15</xdr:row>
      <xdr:rowOff>103082</xdr:rowOff>
    </xdr:to>
    <xdr:sp macro="" textlink="">
      <xdr:nvSpPr>
        <xdr:cNvPr id="462" name="円/楕円 461"/>
        <xdr:cNvSpPr/>
      </xdr:nvSpPr>
      <xdr:spPr>
        <a:xfrm>
          <a:off x="14351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87859</xdr:rowOff>
    </xdr:from>
    <xdr:ext cx="762000" cy="259045"/>
    <xdr:sp macro="" textlink="">
      <xdr:nvSpPr>
        <xdr:cNvPr id="463" name="テキスト ボックス 462"/>
        <xdr:cNvSpPr txBox="1"/>
      </xdr:nvSpPr>
      <xdr:spPr>
        <a:xfrm>
          <a:off x="14020800" y="265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104563</xdr:rowOff>
    </xdr:from>
    <xdr:to>
      <xdr:col>19</xdr:col>
      <xdr:colOff>533400</xdr:colOff>
      <xdr:row>15</xdr:row>
      <xdr:rowOff>34713</xdr:rowOff>
    </xdr:to>
    <xdr:sp macro="" textlink="">
      <xdr:nvSpPr>
        <xdr:cNvPr id="464" name="円/楕円 463"/>
        <xdr:cNvSpPr/>
      </xdr:nvSpPr>
      <xdr:spPr>
        <a:xfrm>
          <a:off x="13462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19490</xdr:rowOff>
    </xdr:from>
    <xdr:ext cx="762000" cy="259045"/>
    <xdr:sp macro="" textlink="">
      <xdr:nvSpPr>
        <xdr:cNvPr id="465" name="テキスト ボックス 464"/>
        <xdr:cNvSpPr txBox="1"/>
      </xdr:nvSpPr>
      <xdr:spPr>
        <a:xfrm>
          <a:off x="131318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宮崎県椎葉村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3,136
3,131
537.35
6,708,262
6,176,845
337,882
3,126,266
6,214,301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かかる経常収支比率については、前年度比で０．３％高くなり、依然として県平均も全国平均も上回っている。主な要因は、職員数の増によるものと、雇用対策関係の見直しのための、臨時職員から嘱託職員採用への移行により、人件費の増につながっている。</a:t>
          </a:r>
          <a:endParaRPr kumimoji="1" lang="en-US" altLang="ja-JP" sz="1200">
            <a:latin typeface="ＭＳ Ｐゴシック"/>
          </a:endParaRPr>
        </a:p>
        <a:p>
          <a:r>
            <a:rPr kumimoji="1" lang="ja-JP" altLang="en-US" sz="1200">
              <a:latin typeface="ＭＳ Ｐゴシック"/>
            </a:rPr>
            <a:t>　今後は、行政改革大綱の見直し等による定員管理の適正化、公共施設の民間委託などに積極的に取り組んでいき、改善を図りたい。</a:t>
          </a:r>
          <a:endParaRPr kumimoji="1" lang="en-US" altLang="ja-JP" sz="12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31750</xdr:rowOff>
    </xdr:to>
    <xdr:cxnSp macro="">
      <xdr:nvCxnSpPr>
        <xdr:cNvPr id="65" name="直線コネクタ 64"/>
        <xdr:cNvCxnSpPr/>
      </xdr:nvCxnSpPr>
      <xdr:spPr>
        <a:xfrm>
          <a:off x="3987800" y="6192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58420</xdr:rowOff>
    </xdr:to>
    <xdr:cxnSp macro="">
      <xdr:nvCxnSpPr>
        <xdr:cNvPr id="68" name="直線コネクタ 67"/>
        <xdr:cNvCxnSpPr/>
      </xdr:nvCxnSpPr>
      <xdr:spPr>
        <a:xfrm flipV="1">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142240</xdr:rowOff>
    </xdr:from>
    <xdr:to>
      <xdr:col>4</xdr:col>
      <xdr:colOff>346075</xdr:colOff>
      <xdr:row>36</xdr:row>
      <xdr:rowOff>58420</xdr:rowOff>
    </xdr:to>
    <xdr:cxnSp macro="">
      <xdr:nvCxnSpPr>
        <xdr:cNvPr id="71" name="直線コネクタ 70"/>
        <xdr:cNvCxnSpPr/>
      </xdr:nvCxnSpPr>
      <xdr:spPr>
        <a:xfrm>
          <a:off x="2209800" y="61429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142240</xdr:rowOff>
    </xdr:from>
    <xdr:to>
      <xdr:col>3</xdr:col>
      <xdr:colOff>142875</xdr:colOff>
      <xdr:row>36</xdr:row>
      <xdr:rowOff>43180</xdr:rowOff>
    </xdr:to>
    <xdr:cxnSp macro="">
      <xdr:nvCxnSpPr>
        <xdr:cNvPr id="74" name="直線コネクタ 73"/>
        <xdr:cNvCxnSpPr/>
      </xdr:nvCxnSpPr>
      <xdr:spPr>
        <a:xfrm flipV="1">
          <a:off x="1320800" y="6142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152400</xdr:rowOff>
    </xdr:from>
    <xdr:to>
      <xdr:col>7</xdr:col>
      <xdr:colOff>66675</xdr:colOff>
      <xdr:row>36</xdr:row>
      <xdr:rowOff>82550</xdr:rowOff>
    </xdr:to>
    <xdr:sp macro="" textlink="">
      <xdr:nvSpPr>
        <xdr:cNvPr id="84" name="円/楕円 83"/>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124477</xdr:rowOff>
    </xdr:from>
    <xdr:ext cx="762000" cy="259045"/>
    <xdr:sp macro="" textlink="">
      <xdr:nvSpPr>
        <xdr:cNvPr id="85" name="人件費該当値テキスト"/>
        <xdr:cNvSpPr txBox="1"/>
      </xdr:nvSpPr>
      <xdr:spPr>
        <a:xfrm>
          <a:off x="4914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6" name="円/楕円 85"/>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7" name="テキスト ボックス 86"/>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8" name="円/楕円 87"/>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93997</xdr:rowOff>
    </xdr:from>
    <xdr:ext cx="762000" cy="259045"/>
    <xdr:sp macro="" textlink="">
      <xdr:nvSpPr>
        <xdr:cNvPr id="89" name="テキスト ボックス 88"/>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91440</xdr:rowOff>
    </xdr:from>
    <xdr:to>
      <xdr:col>3</xdr:col>
      <xdr:colOff>193675</xdr:colOff>
      <xdr:row>36</xdr:row>
      <xdr:rowOff>21590</xdr:rowOff>
    </xdr:to>
    <xdr:sp macro="" textlink="">
      <xdr:nvSpPr>
        <xdr:cNvPr id="90" name="円/楕円 89"/>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6367</xdr:rowOff>
    </xdr:from>
    <xdr:ext cx="762000" cy="259045"/>
    <xdr:sp macro="" textlink="">
      <xdr:nvSpPr>
        <xdr:cNvPr id="91" name="テキスト ボックス 90"/>
        <xdr:cNvSpPr txBox="1"/>
      </xdr:nvSpPr>
      <xdr:spPr>
        <a:xfrm>
          <a:off x="1828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2" name="円/楕円 91"/>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78757</xdr:rowOff>
    </xdr:from>
    <xdr:ext cx="762000" cy="259045"/>
    <xdr:sp macro="" textlink="">
      <xdr:nvSpPr>
        <xdr:cNvPr id="93" name="テキスト ボックス 92"/>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物件費にかかる経常収支比率については、１２．２％と前年度比で０．３％改善された。予算執行上においての経費節約の指針等により削減を図っており、昨年度に引き続いての減となった。</a:t>
          </a:r>
          <a:endParaRPr kumimoji="1" lang="en-US" altLang="ja-JP" sz="1300">
            <a:latin typeface="ＭＳ Ｐゴシック"/>
          </a:endParaRPr>
        </a:p>
        <a:p>
          <a:r>
            <a:rPr kumimoji="1" lang="ja-JP" altLang="en-US" sz="1300">
              <a:latin typeface="ＭＳ Ｐゴシック"/>
            </a:rPr>
            <a:t>　今後は、地籍調査事業が拡充される予定で、委託費等が増となる見込みであるが、行革大綱を踏まえて事務事業の見直しを積極的に行い、物件費の抑制に努めていきたい。</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69850</xdr:rowOff>
    </xdr:to>
    <xdr:cxnSp macro="">
      <xdr:nvCxnSpPr>
        <xdr:cNvPr id="124" name="直線コネクタ 123"/>
        <xdr:cNvCxnSpPr/>
      </xdr:nvCxnSpPr>
      <xdr:spPr>
        <a:xfrm flipV="1">
          <a:off x="15671800" y="2957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143002</xdr:rowOff>
    </xdr:to>
    <xdr:cxnSp macro="">
      <xdr:nvCxnSpPr>
        <xdr:cNvPr id="127" name="直線コネクタ 126"/>
        <xdr:cNvCxnSpPr/>
      </xdr:nvCxnSpPr>
      <xdr:spPr>
        <a:xfrm flipV="1">
          <a:off x="14782800" y="2984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17</xdr:row>
      <xdr:rowOff>143002</xdr:rowOff>
    </xdr:to>
    <xdr:cxnSp macro="">
      <xdr:nvCxnSpPr>
        <xdr:cNvPr id="130" name="直線コネクタ 129"/>
        <xdr:cNvCxnSpPr/>
      </xdr:nvCxnSpPr>
      <xdr:spPr>
        <a:xfrm>
          <a:off x="13893800" y="2673604"/>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101854</xdr:rowOff>
    </xdr:to>
    <xdr:cxnSp macro="">
      <xdr:nvCxnSpPr>
        <xdr:cNvPr id="133" name="直線コネクタ 132"/>
        <xdr:cNvCxnSpPr/>
      </xdr:nvCxnSpPr>
      <xdr:spPr>
        <a:xfrm>
          <a:off x="13004800" y="2664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3" name="円/楕円 142"/>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8145</xdr:rowOff>
    </xdr:from>
    <xdr:ext cx="762000" cy="259045"/>
    <xdr:sp macro="" textlink="">
      <xdr:nvSpPr>
        <xdr:cNvPr id="144"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5" name="円/楕円 144"/>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6" name="テキスト ボックス 145"/>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7" name="円/楕円 146"/>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8" name="テキスト ボックス 147"/>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49" name="円/楕円 148"/>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50" name="テキスト ボックス 149"/>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1" name="円/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前年度より０．１％増の１．８％となった。過去数年間においても、あまり変動がなく推移している。今後、少子高齢化対策等の福祉行政経費は増加していくことが予想されるので、公平化、適正化を考慮しながら予算措置を行い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86" name="直線コネクタ 185"/>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89" name="直線コネクタ 188"/>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61685</xdr:rowOff>
    </xdr:to>
    <xdr:cxnSp macro="">
      <xdr:nvCxnSpPr>
        <xdr:cNvPr id="192" name="直線コネクタ 191"/>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5" name="直線コネクタ 194"/>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7" name="円/楕円 206"/>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8" name="テキスト ボックス 207"/>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3" name="円/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ついては、７．１％と前年度より０．３％改善され、全国平均と県平均をともに下回った。過去５年間はほぼ横ばいの状況であり、特別会計等への繰出金や維持補修費については、年度によって増減があるので、現在の水準を上回らないよう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51562</xdr:rowOff>
    </xdr:from>
    <xdr:to>
      <xdr:col>24</xdr:col>
      <xdr:colOff>31750</xdr:colOff>
      <xdr:row>55</xdr:row>
      <xdr:rowOff>65278</xdr:rowOff>
    </xdr:to>
    <xdr:cxnSp macro="">
      <xdr:nvCxnSpPr>
        <xdr:cNvPr id="244" name="直線コネクタ 243"/>
        <xdr:cNvCxnSpPr/>
      </xdr:nvCxnSpPr>
      <xdr:spPr>
        <a:xfrm flipV="1">
          <a:off x="15671800" y="9481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65278</xdr:rowOff>
    </xdr:from>
    <xdr:to>
      <xdr:col>22</xdr:col>
      <xdr:colOff>565150</xdr:colOff>
      <xdr:row>55</xdr:row>
      <xdr:rowOff>152146</xdr:rowOff>
    </xdr:to>
    <xdr:cxnSp macro="">
      <xdr:nvCxnSpPr>
        <xdr:cNvPr id="247" name="直線コネクタ 246"/>
        <xdr:cNvCxnSpPr/>
      </xdr:nvCxnSpPr>
      <xdr:spPr>
        <a:xfrm flipV="1">
          <a:off x="14782800" y="94950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88138</xdr:rowOff>
    </xdr:from>
    <xdr:to>
      <xdr:col>21</xdr:col>
      <xdr:colOff>361950</xdr:colOff>
      <xdr:row>55</xdr:row>
      <xdr:rowOff>152146</xdr:rowOff>
    </xdr:to>
    <xdr:cxnSp macro="">
      <xdr:nvCxnSpPr>
        <xdr:cNvPr id="250" name="直線コネクタ 249"/>
        <xdr:cNvCxnSpPr/>
      </xdr:nvCxnSpPr>
      <xdr:spPr>
        <a:xfrm>
          <a:off x="13893800" y="9517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65278</xdr:rowOff>
    </xdr:from>
    <xdr:to>
      <xdr:col>20</xdr:col>
      <xdr:colOff>158750</xdr:colOff>
      <xdr:row>55</xdr:row>
      <xdr:rowOff>88138</xdr:rowOff>
    </xdr:to>
    <xdr:cxnSp macro="">
      <xdr:nvCxnSpPr>
        <xdr:cNvPr id="253" name="直線コネクタ 252"/>
        <xdr:cNvCxnSpPr/>
      </xdr:nvCxnSpPr>
      <xdr:spPr>
        <a:xfrm>
          <a:off x="13004800" y="9495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762</xdr:rowOff>
    </xdr:from>
    <xdr:to>
      <xdr:col>24</xdr:col>
      <xdr:colOff>82550</xdr:colOff>
      <xdr:row>55</xdr:row>
      <xdr:rowOff>102362</xdr:rowOff>
    </xdr:to>
    <xdr:sp macro="" textlink="">
      <xdr:nvSpPr>
        <xdr:cNvPr id="263" name="円/楕円 262"/>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17289</xdr:rowOff>
    </xdr:from>
    <xdr:ext cx="762000" cy="259045"/>
    <xdr:sp macro="" textlink="">
      <xdr:nvSpPr>
        <xdr:cNvPr id="264" name="その他該当値テキスト"/>
        <xdr:cNvSpPr txBox="1"/>
      </xdr:nvSpPr>
      <xdr:spPr>
        <a:xfrm>
          <a:off x="16598900" y="92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14478</xdr:rowOff>
    </xdr:from>
    <xdr:to>
      <xdr:col>22</xdr:col>
      <xdr:colOff>615950</xdr:colOff>
      <xdr:row>55</xdr:row>
      <xdr:rowOff>116078</xdr:rowOff>
    </xdr:to>
    <xdr:sp macro="" textlink="">
      <xdr:nvSpPr>
        <xdr:cNvPr id="265" name="円/楕円 264"/>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126255</xdr:rowOff>
    </xdr:from>
    <xdr:ext cx="736600" cy="259045"/>
    <xdr:sp macro="" textlink="">
      <xdr:nvSpPr>
        <xdr:cNvPr id="266" name="テキスト ボックス 265"/>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7" name="円/楕円 266"/>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8" name="テキスト ボックス 267"/>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37338</xdr:rowOff>
    </xdr:from>
    <xdr:to>
      <xdr:col>20</xdr:col>
      <xdr:colOff>209550</xdr:colOff>
      <xdr:row>55</xdr:row>
      <xdr:rowOff>138938</xdr:rowOff>
    </xdr:to>
    <xdr:sp macro="" textlink="">
      <xdr:nvSpPr>
        <xdr:cNvPr id="269" name="円/楕円 268"/>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149115</xdr:rowOff>
    </xdr:from>
    <xdr:ext cx="762000" cy="259045"/>
    <xdr:sp macro="" textlink="">
      <xdr:nvSpPr>
        <xdr:cNvPr id="270" name="テキスト ボックス 269"/>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xdr:rowOff>
    </xdr:from>
    <xdr:to>
      <xdr:col>19</xdr:col>
      <xdr:colOff>6350</xdr:colOff>
      <xdr:row>55</xdr:row>
      <xdr:rowOff>116078</xdr:rowOff>
    </xdr:to>
    <xdr:sp macro="" textlink="">
      <xdr:nvSpPr>
        <xdr:cNvPr id="271" name="円/楕円 270"/>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126255</xdr:rowOff>
    </xdr:from>
    <xdr:ext cx="762000" cy="259045"/>
    <xdr:sp macro="" textlink="">
      <xdr:nvSpPr>
        <xdr:cNvPr id="272" name="テキスト ボックス 271"/>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補助費等にかかる経常収支比率については、９．６％と前年度より０．５％改善された。主な要因としては、病院事業会計への補助金が減となったことと、森林整備等の事業終了に伴うものである。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今後は行革大綱においても、団体等への補助金の見直しを行う予定であり、事業効果や適正性を十分に検討し引き続き抑制していく。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17272</xdr:rowOff>
    </xdr:to>
    <xdr:cxnSp macro="">
      <xdr:nvCxnSpPr>
        <xdr:cNvPr id="302" name="直線コネクタ 301"/>
        <xdr:cNvCxnSpPr/>
      </xdr:nvCxnSpPr>
      <xdr:spPr>
        <a:xfrm flipV="1">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72136</xdr:rowOff>
    </xdr:to>
    <xdr:cxnSp macro="">
      <xdr:nvCxnSpPr>
        <xdr:cNvPr id="305" name="直線コネクタ 304"/>
        <xdr:cNvCxnSpPr/>
      </xdr:nvCxnSpPr>
      <xdr:spPr>
        <a:xfrm flipV="1">
          <a:off x="14782800" y="61894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72136</xdr:rowOff>
    </xdr:to>
    <xdr:cxnSp macro="">
      <xdr:nvCxnSpPr>
        <xdr:cNvPr id="308" name="直線コネクタ 307"/>
        <xdr:cNvCxnSpPr/>
      </xdr:nvCxnSpPr>
      <xdr:spPr>
        <a:xfrm>
          <a:off x="13893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12700</xdr:rowOff>
    </xdr:to>
    <xdr:cxnSp macro="">
      <xdr:nvCxnSpPr>
        <xdr:cNvPr id="311" name="直線コネクタ 310"/>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1" name="円/楕円 320"/>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2"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3" name="円/楕円 322"/>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4" name="テキスト ボックス 32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5" name="円/楕円 324"/>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6" name="テキスト ボックス 325"/>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7" name="円/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29" name="円/楕円 328"/>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0" name="テキスト ボックス 329"/>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a:solidFill>
                <a:schemeClr val="dk1"/>
              </a:solidFill>
              <a:effectLst/>
              <a:latin typeface="+mn-lt"/>
              <a:ea typeface="+mn-ea"/>
              <a:cs typeface="+mn-cs"/>
            </a:rPr>
            <a:t>公有林整備事業債の償還が終了していく一方で、平成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年度の臨時財政対策債や平成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年度の過疎債等の償還が開始されたため、前年度より</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増と若干悪化した</a:t>
          </a:r>
          <a:r>
            <a:rPr kumimoji="1" lang="ja-JP" altLang="ja-JP"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今後も道路や公共施設の長寿命化に伴う事業、大型事業が予定されているため元利償還金は増加していく見込みであ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地方債発行</a:t>
          </a:r>
          <a:r>
            <a:rPr kumimoji="1" lang="ja-JP" altLang="en-US" sz="1300">
              <a:solidFill>
                <a:schemeClr val="dk1"/>
              </a:solidFill>
              <a:effectLst/>
              <a:latin typeface="+mn-lt"/>
              <a:ea typeface="+mn-ea"/>
              <a:cs typeface="+mn-cs"/>
            </a:rPr>
            <a:t>抑制や借入利率の設定等に留意しながら公債費の減少に努める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44704</xdr:rowOff>
    </xdr:to>
    <xdr:cxnSp macro="">
      <xdr:nvCxnSpPr>
        <xdr:cNvPr id="361" name="直線コネクタ 360"/>
        <xdr:cNvCxnSpPr/>
      </xdr:nvCxnSpPr>
      <xdr:spPr>
        <a:xfrm>
          <a:off x="3987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108713</xdr:rowOff>
    </xdr:to>
    <xdr:cxnSp macro="">
      <xdr:nvCxnSpPr>
        <xdr:cNvPr id="364" name="直線コネクタ 363"/>
        <xdr:cNvCxnSpPr/>
      </xdr:nvCxnSpPr>
      <xdr:spPr>
        <a:xfrm flipV="1">
          <a:off x="3098800" y="130474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108713</xdr:rowOff>
    </xdr:to>
    <xdr:cxnSp macro="">
      <xdr:nvCxnSpPr>
        <xdr:cNvPr id="367" name="直線コネクタ 366"/>
        <xdr:cNvCxnSpPr/>
      </xdr:nvCxnSpPr>
      <xdr:spPr>
        <a:xfrm>
          <a:off x="2209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77</xdr:row>
      <xdr:rowOff>88137</xdr:rowOff>
    </xdr:to>
    <xdr:cxnSp macro="">
      <xdr:nvCxnSpPr>
        <xdr:cNvPr id="370" name="直線コネクタ 369"/>
        <xdr:cNvCxnSpPr/>
      </xdr:nvCxnSpPr>
      <xdr:spPr>
        <a:xfrm flipV="1">
          <a:off x="1320800" y="131389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0" name="円/楕円 379"/>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137431</xdr:rowOff>
    </xdr:from>
    <xdr:ext cx="762000" cy="259045"/>
    <xdr:sp macro="" textlink="">
      <xdr:nvSpPr>
        <xdr:cNvPr id="381" name="公債費該当値テキスト"/>
        <xdr:cNvSpPr txBox="1"/>
      </xdr:nvSpPr>
      <xdr:spPr>
        <a:xfrm>
          <a:off x="49149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2" name="円/楕円 381"/>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52849</xdr:rowOff>
    </xdr:from>
    <xdr:ext cx="736600" cy="259045"/>
    <xdr:sp macro="" textlink="">
      <xdr:nvSpPr>
        <xdr:cNvPr id="383" name="テキスト ボックス 382"/>
        <xdr:cNvSpPr txBox="1"/>
      </xdr:nvSpPr>
      <xdr:spPr>
        <a:xfrm>
          <a:off x="3606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4" name="円/楕円 383"/>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144290</xdr:rowOff>
    </xdr:from>
    <xdr:ext cx="762000" cy="259045"/>
    <xdr:sp macro="" textlink="">
      <xdr:nvSpPr>
        <xdr:cNvPr id="385" name="テキスト ボックス 384"/>
        <xdr:cNvSpPr txBox="1"/>
      </xdr:nvSpPr>
      <xdr:spPr>
        <a:xfrm>
          <a:off x="2717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6" name="円/楕円 385"/>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144290</xdr:rowOff>
    </xdr:from>
    <xdr:ext cx="762000" cy="259045"/>
    <xdr:sp macro="" textlink="">
      <xdr:nvSpPr>
        <xdr:cNvPr id="387" name="テキスト ボックス 386"/>
        <xdr:cNvSpPr txBox="1"/>
      </xdr:nvSpPr>
      <xdr:spPr>
        <a:xfrm>
          <a:off x="1828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88" name="円/楕円 387"/>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89" name="テキスト ボックス 388"/>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５５．２％と前年度から０．７％改善された。全国平均と県平均を大きく下回っているが、費目によっては今後の増が懸念されているので、今後も安定した財政運営を維持していくためにも、充当財源の確保と経常経費の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90424</xdr:rowOff>
    </xdr:to>
    <xdr:cxnSp macro="">
      <xdr:nvCxnSpPr>
        <xdr:cNvPr id="420" name="直線コネクタ 419"/>
        <xdr:cNvCxnSpPr/>
      </xdr:nvCxnSpPr>
      <xdr:spPr>
        <a:xfrm flipV="1">
          <a:off x="15671800" y="1293317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90424</xdr:rowOff>
    </xdr:from>
    <xdr:to>
      <xdr:col>22</xdr:col>
      <xdr:colOff>565150</xdr:colOff>
      <xdr:row>76</xdr:row>
      <xdr:rowOff>33274</xdr:rowOff>
    </xdr:to>
    <xdr:cxnSp macro="">
      <xdr:nvCxnSpPr>
        <xdr:cNvPr id="423" name="直線コネクタ 422"/>
        <xdr:cNvCxnSpPr/>
      </xdr:nvCxnSpPr>
      <xdr:spPr>
        <a:xfrm flipV="1">
          <a:off x="14782800" y="12949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159004</xdr:rowOff>
    </xdr:from>
    <xdr:to>
      <xdr:col>21</xdr:col>
      <xdr:colOff>361950</xdr:colOff>
      <xdr:row>76</xdr:row>
      <xdr:rowOff>33274</xdr:rowOff>
    </xdr:to>
    <xdr:cxnSp macro="">
      <xdr:nvCxnSpPr>
        <xdr:cNvPr id="426" name="直線コネクタ 425"/>
        <xdr:cNvCxnSpPr/>
      </xdr:nvCxnSpPr>
      <xdr:spPr>
        <a:xfrm>
          <a:off x="13893800" y="1284630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75</xdr:row>
      <xdr:rowOff>10414</xdr:rowOff>
    </xdr:to>
    <xdr:cxnSp macro="">
      <xdr:nvCxnSpPr>
        <xdr:cNvPr id="429" name="直線コネクタ 428"/>
        <xdr:cNvCxnSpPr/>
      </xdr:nvCxnSpPr>
      <xdr:spPr>
        <a:xfrm flipV="1">
          <a:off x="13004800" y="12846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39" name="円/楕円 438"/>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40"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39624</xdr:rowOff>
    </xdr:from>
    <xdr:to>
      <xdr:col>22</xdr:col>
      <xdr:colOff>615950</xdr:colOff>
      <xdr:row>75</xdr:row>
      <xdr:rowOff>141224</xdr:rowOff>
    </xdr:to>
    <xdr:sp macro="" textlink="">
      <xdr:nvSpPr>
        <xdr:cNvPr id="441" name="円/楕円 440"/>
        <xdr:cNvSpPr/>
      </xdr:nvSpPr>
      <xdr:spPr>
        <a:xfrm>
          <a:off x="15621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151401</xdr:rowOff>
    </xdr:from>
    <xdr:ext cx="736600" cy="259045"/>
    <xdr:sp macro="" textlink="">
      <xdr:nvSpPr>
        <xdr:cNvPr id="442" name="テキスト ボックス 441"/>
        <xdr:cNvSpPr txBox="1"/>
      </xdr:nvSpPr>
      <xdr:spPr>
        <a:xfrm>
          <a:off x="15290800" y="1266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153924</xdr:rowOff>
    </xdr:from>
    <xdr:to>
      <xdr:col>21</xdr:col>
      <xdr:colOff>412750</xdr:colOff>
      <xdr:row>76</xdr:row>
      <xdr:rowOff>84074</xdr:rowOff>
    </xdr:to>
    <xdr:sp macro="" textlink="">
      <xdr:nvSpPr>
        <xdr:cNvPr id="443" name="円/楕円 442"/>
        <xdr:cNvSpPr/>
      </xdr:nvSpPr>
      <xdr:spPr>
        <a:xfrm>
          <a:off x="14732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68851</xdr:rowOff>
    </xdr:from>
    <xdr:ext cx="762000" cy="259045"/>
    <xdr:sp macro="" textlink="">
      <xdr:nvSpPr>
        <xdr:cNvPr id="444" name="テキスト ボックス 443"/>
        <xdr:cNvSpPr txBox="1"/>
      </xdr:nvSpPr>
      <xdr:spPr>
        <a:xfrm>
          <a:off x="14401800" y="1309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45" name="円/楕円 444"/>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46" name="テキスト ボックス 445"/>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47" name="円/楕円 446"/>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48" name="テキスト ボックス 447"/>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宮崎県椎葉村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76526</xdr:rowOff>
    </xdr:from>
    <xdr:to>
      <xdr:col>4</xdr:col>
      <xdr:colOff>1117600</xdr:colOff>
      <xdr:row>17</xdr:row>
      <xdr:rowOff>115780</xdr:rowOff>
    </xdr:to>
    <xdr:cxnSp macro="">
      <xdr:nvCxnSpPr>
        <xdr:cNvPr id="52" name="直線コネクタ 51"/>
        <xdr:cNvCxnSpPr/>
      </xdr:nvCxnSpPr>
      <xdr:spPr bwMode="auto">
        <a:xfrm flipV="1">
          <a:off x="5003800" y="3038801"/>
          <a:ext cx="647700" cy="39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115780</xdr:rowOff>
    </xdr:from>
    <xdr:to>
      <xdr:col>4</xdr:col>
      <xdr:colOff>469900</xdr:colOff>
      <xdr:row>17</xdr:row>
      <xdr:rowOff>117824</xdr:rowOff>
    </xdr:to>
    <xdr:cxnSp macro="">
      <xdr:nvCxnSpPr>
        <xdr:cNvPr id="55" name="直線コネクタ 54"/>
        <xdr:cNvCxnSpPr/>
      </xdr:nvCxnSpPr>
      <xdr:spPr bwMode="auto">
        <a:xfrm flipV="1">
          <a:off x="4305300" y="3078055"/>
          <a:ext cx="698500" cy="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117824</xdr:rowOff>
    </xdr:from>
    <xdr:to>
      <xdr:col>3</xdr:col>
      <xdr:colOff>904875</xdr:colOff>
      <xdr:row>17</xdr:row>
      <xdr:rowOff>159714</xdr:rowOff>
    </xdr:to>
    <xdr:cxnSp macro="">
      <xdr:nvCxnSpPr>
        <xdr:cNvPr id="58" name="直線コネクタ 57"/>
        <xdr:cNvCxnSpPr/>
      </xdr:nvCxnSpPr>
      <xdr:spPr bwMode="auto">
        <a:xfrm flipV="1">
          <a:off x="3606800" y="3080099"/>
          <a:ext cx="698500" cy="4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159714</xdr:rowOff>
    </xdr:from>
    <xdr:to>
      <xdr:col>3</xdr:col>
      <xdr:colOff>206375</xdr:colOff>
      <xdr:row>17</xdr:row>
      <xdr:rowOff>171039</xdr:rowOff>
    </xdr:to>
    <xdr:cxnSp macro="">
      <xdr:nvCxnSpPr>
        <xdr:cNvPr id="61" name="直線コネクタ 60"/>
        <xdr:cNvCxnSpPr/>
      </xdr:nvCxnSpPr>
      <xdr:spPr bwMode="auto">
        <a:xfrm flipV="1">
          <a:off x="2908300" y="3121989"/>
          <a:ext cx="698500" cy="1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25726</xdr:rowOff>
    </xdr:from>
    <xdr:to>
      <xdr:col>5</xdr:col>
      <xdr:colOff>34925</xdr:colOff>
      <xdr:row>17</xdr:row>
      <xdr:rowOff>127326</xdr:rowOff>
    </xdr:to>
    <xdr:sp macro="" textlink="">
      <xdr:nvSpPr>
        <xdr:cNvPr id="71" name="円/楕円 70"/>
        <xdr:cNvSpPr/>
      </xdr:nvSpPr>
      <xdr:spPr bwMode="auto">
        <a:xfrm>
          <a:off x="5600700" y="298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42253</xdr:rowOff>
    </xdr:from>
    <xdr:ext cx="762000" cy="259045"/>
    <xdr:sp macro="" textlink="">
      <xdr:nvSpPr>
        <xdr:cNvPr id="72" name="人口1人当たり決算額の推移該当値テキスト130"/>
        <xdr:cNvSpPr txBox="1"/>
      </xdr:nvSpPr>
      <xdr:spPr>
        <a:xfrm>
          <a:off x="5740400" y="283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275,039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64980</xdr:rowOff>
    </xdr:from>
    <xdr:to>
      <xdr:col>4</xdr:col>
      <xdr:colOff>520700</xdr:colOff>
      <xdr:row>17</xdr:row>
      <xdr:rowOff>166580</xdr:rowOff>
    </xdr:to>
    <xdr:sp macro="" textlink="">
      <xdr:nvSpPr>
        <xdr:cNvPr id="73" name="円/楕円 72"/>
        <xdr:cNvSpPr/>
      </xdr:nvSpPr>
      <xdr:spPr bwMode="auto">
        <a:xfrm>
          <a:off x="4953000" y="302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5307</xdr:rowOff>
    </xdr:from>
    <xdr:ext cx="736600" cy="259045"/>
    <xdr:sp macro="" textlink="">
      <xdr:nvSpPr>
        <xdr:cNvPr id="74" name="テキスト ボックス 73"/>
        <xdr:cNvSpPr txBox="1"/>
      </xdr:nvSpPr>
      <xdr:spPr>
        <a:xfrm>
          <a:off x="4622800" y="279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263,019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67024</xdr:rowOff>
    </xdr:from>
    <xdr:to>
      <xdr:col>3</xdr:col>
      <xdr:colOff>955675</xdr:colOff>
      <xdr:row>17</xdr:row>
      <xdr:rowOff>168624</xdr:rowOff>
    </xdr:to>
    <xdr:sp macro="" textlink="">
      <xdr:nvSpPr>
        <xdr:cNvPr id="75" name="円/楕円 74"/>
        <xdr:cNvSpPr/>
      </xdr:nvSpPr>
      <xdr:spPr bwMode="auto">
        <a:xfrm>
          <a:off x="4254500" y="3029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7351</xdr:rowOff>
    </xdr:from>
    <xdr:ext cx="762000" cy="259045"/>
    <xdr:sp macro="" textlink="">
      <xdr:nvSpPr>
        <xdr:cNvPr id="76" name="テキスト ボックス 75"/>
        <xdr:cNvSpPr txBox="1"/>
      </xdr:nvSpPr>
      <xdr:spPr>
        <a:xfrm>
          <a:off x="3924300" y="279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108914</xdr:rowOff>
    </xdr:from>
    <xdr:to>
      <xdr:col>3</xdr:col>
      <xdr:colOff>257175</xdr:colOff>
      <xdr:row>18</xdr:row>
      <xdr:rowOff>39064</xdr:rowOff>
    </xdr:to>
    <xdr:sp macro="" textlink="">
      <xdr:nvSpPr>
        <xdr:cNvPr id="77" name="円/楕円 76"/>
        <xdr:cNvSpPr/>
      </xdr:nvSpPr>
      <xdr:spPr bwMode="auto">
        <a:xfrm>
          <a:off x="3556000" y="307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49241</xdr:rowOff>
    </xdr:from>
    <xdr:ext cx="762000" cy="259045"/>
    <xdr:sp macro="" textlink="">
      <xdr:nvSpPr>
        <xdr:cNvPr id="78" name="テキスト ボックス 77"/>
        <xdr:cNvSpPr txBox="1"/>
      </xdr:nvSpPr>
      <xdr:spPr>
        <a:xfrm>
          <a:off x="3225800" y="284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120239</xdr:rowOff>
    </xdr:from>
    <xdr:to>
      <xdr:col>2</xdr:col>
      <xdr:colOff>692150</xdr:colOff>
      <xdr:row>18</xdr:row>
      <xdr:rowOff>50389</xdr:rowOff>
    </xdr:to>
    <xdr:sp macro="" textlink="">
      <xdr:nvSpPr>
        <xdr:cNvPr id="79" name="円/楕円 78"/>
        <xdr:cNvSpPr/>
      </xdr:nvSpPr>
      <xdr:spPr bwMode="auto">
        <a:xfrm>
          <a:off x="2857500" y="308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60566</xdr:rowOff>
    </xdr:from>
    <xdr:ext cx="762000" cy="259045"/>
    <xdr:sp macro="" textlink="">
      <xdr:nvSpPr>
        <xdr:cNvPr id="80" name="テキスト ボックス 79"/>
        <xdr:cNvSpPr txBox="1"/>
      </xdr:nvSpPr>
      <xdr:spPr>
        <a:xfrm>
          <a:off x="2527300" y="285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229533</xdr:rowOff>
    </xdr:from>
    <xdr:to>
      <xdr:col>4</xdr:col>
      <xdr:colOff>1117600</xdr:colOff>
      <xdr:row>35</xdr:row>
      <xdr:rowOff>274767</xdr:rowOff>
    </xdr:to>
    <xdr:cxnSp macro="">
      <xdr:nvCxnSpPr>
        <xdr:cNvPr id="110" name="直線コネクタ 109"/>
        <xdr:cNvCxnSpPr/>
      </xdr:nvCxnSpPr>
      <xdr:spPr bwMode="auto">
        <a:xfrm flipV="1">
          <a:off x="5003800" y="6839883"/>
          <a:ext cx="647700" cy="4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251867</xdr:rowOff>
    </xdr:from>
    <xdr:to>
      <xdr:col>4</xdr:col>
      <xdr:colOff>469900</xdr:colOff>
      <xdr:row>35</xdr:row>
      <xdr:rowOff>274767</xdr:rowOff>
    </xdr:to>
    <xdr:cxnSp macro="">
      <xdr:nvCxnSpPr>
        <xdr:cNvPr id="113" name="直線コネクタ 112"/>
        <xdr:cNvCxnSpPr/>
      </xdr:nvCxnSpPr>
      <xdr:spPr bwMode="auto">
        <a:xfrm>
          <a:off x="4305300" y="6862217"/>
          <a:ext cx="698500" cy="2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221109</xdr:rowOff>
    </xdr:from>
    <xdr:to>
      <xdr:col>3</xdr:col>
      <xdr:colOff>904875</xdr:colOff>
      <xdr:row>35</xdr:row>
      <xdr:rowOff>251867</xdr:rowOff>
    </xdr:to>
    <xdr:cxnSp macro="">
      <xdr:nvCxnSpPr>
        <xdr:cNvPr id="116" name="直線コネクタ 115"/>
        <xdr:cNvCxnSpPr/>
      </xdr:nvCxnSpPr>
      <xdr:spPr bwMode="auto">
        <a:xfrm>
          <a:off x="3606800" y="6831459"/>
          <a:ext cx="698500" cy="3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181093</xdr:rowOff>
    </xdr:from>
    <xdr:to>
      <xdr:col>3</xdr:col>
      <xdr:colOff>206375</xdr:colOff>
      <xdr:row>35</xdr:row>
      <xdr:rowOff>221109</xdr:rowOff>
    </xdr:to>
    <xdr:cxnSp macro="">
      <xdr:nvCxnSpPr>
        <xdr:cNvPr id="119" name="直線コネクタ 118"/>
        <xdr:cNvCxnSpPr/>
      </xdr:nvCxnSpPr>
      <xdr:spPr bwMode="auto">
        <a:xfrm>
          <a:off x="2908300" y="6791443"/>
          <a:ext cx="698500" cy="4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178733</xdr:rowOff>
    </xdr:from>
    <xdr:to>
      <xdr:col>5</xdr:col>
      <xdr:colOff>34925</xdr:colOff>
      <xdr:row>35</xdr:row>
      <xdr:rowOff>280333</xdr:rowOff>
    </xdr:to>
    <xdr:sp macro="" textlink="">
      <xdr:nvSpPr>
        <xdr:cNvPr id="129" name="円/楕円 128"/>
        <xdr:cNvSpPr/>
      </xdr:nvSpPr>
      <xdr:spPr bwMode="auto">
        <a:xfrm>
          <a:off x="5600700" y="6789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23810</xdr:rowOff>
    </xdr:from>
    <xdr:ext cx="762000" cy="259045"/>
    <xdr:sp macro="" textlink="">
      <xdr:nvSpPr>
        <xdr:cNvPr id="130" name="人口1人当たり決算額の推移該当値テキスト445"/>
        <xdr:cNvSpPr txBox="1"/>
      </xdr:nvSpPr>
      <xdr:spPr>
        <a:xfrm>
          <a:off x="5740400" y="663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223967</xdr:rowOff>
    </xdr:from>
    <xdr:to>
      <xdr:col>4</xdr:col>
      <xdr:colOff>520700</xdr:colOff>
      <xdr:row>35</xdr:row>
      <xdr:rowOff>325567</xdr:rowOff>
    </xdr:to>
    <xdr:sp macro="" textlink="">
      <xdr:nvSpPr>
        <xdr:cNvPr id="131" name="円/楕円 130"/>
        <xdr:cNvSpPr/>
      </xdr:nvSpPr>
      <xdr:spPr bwMode="auto">
        <a:xfrm>
          <a:off x="4953000" y="683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335744</xdr:rowOff>
    </xdr:from>
    <xdr:ext cx="736600" cy="259045"/>
    <xdr:sp macro="" textlink="">
      <xdr:nvSpPr>
        <xdr:cNvPr id="132" name="テキスト ボックス 131"/>
        <xdr:cNvSpPr txBox="1"/>
      </xdr:nvSpPr>
      <xdr:spPr>
        <a:xfrm>
          <a:off x="4622800" y="660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201067</xdr:rowOff>
    </xdr:from>
    <xdr:to>
      <xdr:col>3</xdr:col>
      <xdr:colOff>955675</xdr:colOff>
      <xdr:row>35</xdr:row>
      <xdr:rowOff>302667</xdr:rowOff>
    </xdr:to>
    <xdr:sp macro="" textlink="">
      <xdr:nvSpPr>
        <xdr:cNvPr id="133" name="円/楕円 132"/>
        <xdr:cNvSpPr/>
      </xdr:nvSpPr>
      <xdr:spPr bwMode="auto">
        <a:xfrm>
          <a:off x="4254500" y="681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312844</xdr:rowOff>
    </xdr:from>
    <xdr:ext cx="762000" cy="259045"/>
    <xdr:sp macro="" textlink="">
      <xdr:nvSpPr>
        <xdr:cNvPr id="134" name="テキスト ボックス 133"/>
        <xdr:cNvSpPr txBox="1"/>
      </xdr:nvSpPr>
      <xdr:spPr>
        <a:xfrm>
          <a:off x="3924300" y="658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170309</xdr:rowOff>
    </xdr:from>
    <xdr:to>
      <xdr:col>3</xdr:col>
      <xdr:colOff>257175</xdr:colOff>
      <xdr:row>35</xdr:row>
      <xdr:rowOff>271909</xdr:rowOff>
    </xdr:to>
    <xdr:sp macro="" textlink="">
      <xdr:nvSpPr>
        <xdr:cNvPr id="135" name="円/楕円 134"/>
        <xdr:cNvSpPr/>
      </xdr:nvSpPr>
      <xdr:spPr bwMode="auto">
        <a:xfrm>
          <a:off x="3556000" y="678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282086</xdr:rowOff>
    </xdr:from>
    <xdr:ext cx="762000" cy="259045"/>
    <xdr:sp macro="" textlink="">
      <xdr:nvSpPr>
        <xdr:cNvPr id="136" name="テキスト ボックス 135"/>
        <xdr:cNvSpPr txBox="1"/>
      </xdr:nvSpPr>
      <xdr:spPr>
        <a:xfrm>
          <a:off x="3225800" y="65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130293</xdr:rowOff>
    </xdr:from>
    <xdr:to>
      <xdr:col>2</xdr:col>
      <xdr:colOff>692150</xdr:colOff>
      <xdr:row>35</xdr:row>
      <xdr:rowOff>231893</xdr:rowOff>
    </xdr:to>
    <xdr:sp macro="" textlink="">
      <xdr:nvSpPr>
        <xdr:cNvPr id="137" name="円/楕円 136"/>
        <xdr:cNvSpPr/>
      </xdr:nvSpPr>
      <xdr:spPr bwMode="auto">
        <a:xfrm>
          <a:off x="2857500" y="674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242070</xdr:rowOff>
    </xdr:from>
    <xdr:ext cx="762000" cy="259045"/>
    <xdr:sp macro="" textlink="">
      <xdr:nvSpPr>
        <xdr:cNvPr id="138" name="テキスト ボックス 137"/>
        <xdr:cNvSpPr txBox="1"/>
      </xdr:nvSpPr>
      <xdr:spPr>
        <a:xfrm>
          <a:off x="2527300" y="65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年度の実質収支は</a:t>
          </a:r>
          <a:r>
            <a:rPr kumimoji="1" lang="en-US" altLang="ja-JP" sz="1200">
              <a:latin typeface="ＭＳ ゴシック" pitchFamily="49" charset="-128"/>
              <a:ea typeface="ＭＳ ゴシック" pitchFamily="49" charset="-128"/>
            </a:rPr>
            <a:t>337,882</a:t>
          </a:r>
          <a:r>
            <a:rPr kumimoji="1" lang="ja-JP" altLang="en-US" sz="1200">
              <a:latin typeface="ＭＳ ゴシック" pitchFamily="49" charset="-128"/>
              <a:ea typeface="ＭＳ ゴシック" pitchFamily="49" charset="-128"/>
            </a:rPr>
            <a:t>千円で、前年度より</a:t>
          </a:r>
          <a:r>
            <a:rPr kumimoji="1" lang="en-US" altLang="ja-JP" sz="1200">
              <a:latin typeface="ＭＳ ゴシック" pitchFamily="49" charset="-128"/>
              <a:ea typeface="ＭＳ ゴシック" pitchFamily="49" charset="-128"/>
            </a:rPr>
            <a:t>8,882</a:t>
          </a:r>
          <a:r>
            <a:rPr kumimoji="1" lang="ja-JP" altLang="en-US" sz="1200">
              <a:latin typeface="ＭＳ ゴシック" pitchFamily="49" charset="-128"/>
              <a:ea typeface="ＭＳ ゴシック" pitchFamily="49" charset="-128"/>
            </a:rPr>
            <a:t>千円の減額となったが、大型補正の繰越事業における執行残や特別交付税などが伸びたことにより、剰余金が昨年に続き多くなっている。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また、財政調整基金残高は、前年度の歳計剰余金を積み立てたことにより増となったが、今後実施される特別養護老人ホームの移転事業など、大型事業の財源として取り崩していく予定である。</a:t>
          </a:r>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特別会計に赤字額はなく、今のところ健全な財政運営を保持している。（ケーブルネットワーク事業は普通会計として一般会計と合算）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今後は、各会計ともに自主財源の確保に努めながら、将来負担が増大していくことがないように努めたい。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元利償還金については、公有林整備事業債の償還が終了していく一方で、平成</a:t>
          </a:r>
          <a:r>
            <a:rPr kumimoji="1" lang="en-US" altLang="ja-JP" sz="1400">
              <a:solidFill>
                <a:schemeClr val="dk1"/>
              </a:solidFill>
              <a:effectLst/>
              <a:latin typeface="+mn-lt"/>
              <a:ea typeface="+mn-ea"/>
              <a:cs typeface="+mn-cs"/>
            </a:rPr>
            <a:t>21</a:t>
          </a:r>
          <a:r>
            <a:rPr kumimoji="1" lang="ja-JP" altLang="en-US" sz="1400">
              <a:solidFill>
                <a:schemeClr val="dk1"/>
              </a:solidFill>
              <a:effectLst/>
              <a:latin typeface="+mn-lt"/>
              <a:ea typeface="+mn-ea"/>
              <a:cs typeface="+mn-cs"/>
            </a:rPr>
            <a:t>年度の臨時財政対策債や平成</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年度の過疎債等の償還が開始されたため、平成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年度は前年度より</a:t>
          </a:r>
          <a:r>
            <a:rPr kumimoji="1" lang="en-US" altLang="ja-JP" sz="1400">
              <a:solidFill>
                <a:schemeClr val="dk1"/>
              </a:solidFill>
              <a:effectLst/>
              <a:latin typeface="+mn-lt"/>
              <a:ea typeface="+mn-ea"/>
              <a:cs typeface="+mn-cs"/>
            </a:rPr>
            <a:t>21</a:t>
          </a:r>
          <a:r>
            <a:rPr kumimoji="1" lang="ja-JP" altLang="en-US" sz="1400">
              <a:solidFill>
                <a:schemeClr val="dk1"/>
              </a:solidFill>
              <a:effectLst/>
              <a:latin typeface="+mn-lt"/>
              <a:ea typeface="+mn-ea"/>
              <a:cs typeface="+mn-cs"/>
            </a:rPr>
            <a:t>百万円増の</a:t>
          </a:r>
          <a:r>
            <a:rPr kumimoji="1" lang="en-US" altLang="ja-JP" sz="1400">
              <a:solidFill>
                <a:schemeClr val="dk1"/>
              </a:solidFill>
              <a:effectLst/>
              <a:latin typeface="+mn-lt"/>
              <a:ea typeface="+mn-ea"/>
              <a:cs typeface="+mn-cs"/>
            </a:rPr>
            <a:t>665</a:t>
          </a:r>
          <a:r>
            <a:rPr kumimoji="1" lang="ja-JP" altLang="en-US" sz="1400">
              <a:solidFill>
                <a:schemeClr val="dk1"/>
              </a:solidFill>
              <a:effectLst/>
              <a:latin typeface="+mn-lt"/>
              <a:ea typeface="+mn-ea"/>
              <a:cs typeface="+mn-cs"/>
            </a:rPr>
            <a:t>百万円となった。</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今後も道路や公共施設の長寿命化に伴う事業、大型事業が予定されているため元利償還金は増加していく見込みである。</a:t>
          </a:r>
          <a:r>
            <a:rPr kumimoji="1" lang="ja-JP" altLang="en-US" sz="1400">
              <a:solidFill>
                <a:schemeClr val="dk1"/>
              </a:solidFill>
              <a:effectLst/>
              <a:latin typeface="+mn-lt"/>
              <a:ea typeface="+mn-ea"/>
              <a:cs typeface="+mn-cs"/>
            </a:rPr>
            <a:t>更に公営企業債の元利償還金への繰入金も平成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年度から増加していくため、今後の</a:t>
          </a:r>
          <a:r>
            <a:rPr kumimoji="1" lang="ja-JP" altLang="ja-JP" sz="1400">
              <a:solidFill>
                <a:schemeClr val="dk1"/>
              </a:solidFill>
              <a:effectLst/>
              <a:latin typeface="+mn-lt"/>
              <a:ea typeface="+mn-ea"/>
              <a:cs typeface="+mn-cs"/>
            </a:rPr>
            <a:t>各数値には常に注意しながら地方債発行に努めていく。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年度末の地方債現在高は</a:t>
          </a:r>
          <a:r>
            <a:rPr kumimoji="1" lang="ja-JP" altLang="ja-JP" sz="1400">
              <a:solidFill>
                <a:schemeClr val="dk1"/>
              </a:solidFill>
              <a:effectLst/>
              <a:latin typeface="+mn-lt"/>
              <a:ea typeface="+mn-ea"/>
              <a:cs typeface="+mn-cs"/>
            </a:rPr>
            <a:t>前年度より</a:t>
          </a:r>
          <a:r>
            <a:rPr kumimoji="1" lang="en-US" altLang="ja-JP" sz="1400">
              <a:solidFill>
                <a:schemeClr val="dk1"/>
              </a:solidFill>
              <a:effectLst/>
              <a:latin typeface="+mn-lt"/>
              <a:ea typeface="+mn-ea"/>
              <a:cs typeface="+mn-cs"/>
            </a:rPr>
            <a:t>273</a:t>
          </a:r>
          <a:r>
            <a:rPr kumimoji="1" lang="ja-JP" altLang="en-US" sz="1400">
              <a:solidFill>
                <a:schemeClr val="dk1"/>
              </a:solidFill>
              <a:effectLst/>
              <a:latin typeface="+mn-lt"/>
              <a:ea typeface="+mn-ea"/>
              <a:cs typeface="+mn-cs"/>
            </a:rPr>
            <a:t>百万円増の</a:t>
          </a:r>
          <a:r>
            <a:rPr kumimoji="1" lang="en-US" altLang="ja-JP" sz="1400">
              <a:solidFill>
                <a:schemeClr val="dk1"/>
              </a:solidFill>
              <a:effectLst/>
              <a:latin typeface="+mn-lt"/>
              <a:ea typeface="+mn-ea"/>
              <a:cs typeface="+mn-cs"/>
            </a:rPr>
            <a:t>6,214</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となった。これは、平成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年度国の補正に係る地方債の発行による</a:t>
          </a:r>
          <a:r>
            <a:rPr kumimoji="1" lang="ja-JP" altLang="en-US" sz="1400">
              <a:solidFill>
                <a:schemeClr val="dk1"/>
              </a:solidFill>
              <a:effectLst/>
              <a:latin typeface="+mn-lt"/>
              <a:ea typeface="+mn-ea"/>
              <a:cs typeface="+mn-cs"/>
            </a:rPr>
            <a:t>ものである。</a:t>
          </a:r>
          <a:r>
            <a:rPr kumimoji="1" lang="ja-JP" altLang="ja-JP" sz="1400">
              <a:solidFill>
                <a:schemeClr val="dk1"/>
              </a:solidFill>
              <a:effectLst/>
              <a:latin typeface="+mn-lt"/>
              <a:ea typeface="+mn-ea"/>
              <a:cs typeface="+mn-cs"/>
            </a:rPr>
            <a:t>一方で充当可能</a:t>
          </a:r>
          <a:r>
            <a:rPr kumimoji="1" lang="ja-JP" altLang="en-US" sz="1400">
              <a:solidFill>
                <a:schemeClr val="dk1"/>
              </a:solidFill>
              <a:effectLst/>
              <a:latin typeface="+mn-lt"/>
              <a:ea typeface="+mn-ea"/>
              <a:cs typeface="+mn-cs"/>
            </a:rPr>
            <a:t>財源は前年度より</a:t>
          </a:r>
          <a:r>
            <a:rPr kumimoji="1" lang="en-US" altLang="ja-JP" sz="1400">
              <a:solidFill>
                <a:schemeClr val="dk1"/>
              </a:solidFill>
              <a:effectLst/>
              <a:latin typeface="+mn-lt"/>
              <a:ea typeface="+mn-ea"/>
              <a:cs typeface="+mn-cs"/>
            </a:rPr>
            <a:t>360</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8,038</a:t>
          </a:r>
          <a:r>
            <a:rPr kumimoji="1" lang="ja-JP" altLang="en-US" sz="1400">
              <a:solidFill>
                <a:schemeClr val="dk1"/>
              </a:solidFill>
              <a:effectLst/>
              <a:latin typeface="+mn-lt"/>
              <a:ea typeface="+mn-ea"/>
              <a:cs typeface="+mn-cs"/>
            </a:rPr>
            <a:t>百万円となった</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これは充当可能基金と基準財政需要額算入見込額の増加によるものである。交付税措置の有利な地方債に絞った発行をしてきたことから、将来負担比率は昨年と同様な数値となった。</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今後は特別養護老人ホーム建設事業、消防無線デジタル化事業等の大型事業が予定されており、地方債発行額は増加し基金は減少していくため、将来負担比率は悪化していく見込である。今後は</a:t>
          </a:r>
          <a:r>
            <a:rPr kumimoji="1" lang="ja-JP" altLang="en-US" sz="1400">
              <a:solidFill>
                <a:schemeClr val="dk1"/>
              </a:solidFill>
              <a:effectLst/>
              <a:latin typeface="+mn-lt"/>
              <a:ea typeface="+mn-ea"/>
              <a:cs typeface="+mn-cs"/>
            </a:rPr>
            <a:t>財源の確保や</a:t>
          </a:r>
          <a:r>
            <a:rPr kumimoji="1" lang="ja-JP" altLang="ja-JP" sz="1400">
              <a:solidFill>
                <a:schemeClr val="dk1"/>
              </a:solidFill>
              <a:effectLst/>
              <a:latin typeface="+mn-lt"/>
              <a:ea typeface="+mn-ea"/>
              <a:cs typeface="+mn-cs"/>
            </a:rPr>
            <a:t>地方債の抑制</a:t>
          </a:r>
          <a:r>
            <a:rPr kumimoji="1" lang="ja-JP" altLang="en-US" sz="1400">
              <a:solidFill>
                <a:schemeClr val="dk1"/>
              </a:solidFill>
              <a:effectLst/>
              <a:latin typeface="+mn-lt"/>
              <a:ea typeface="+mn-ea"/>
              <a:cs typeface="+mn-cs"/>
            </a:rPr>
            <a:t>に努めつつ、発行する際は</a:t>
          </a:r>
          <a:r>
            <a:rPr kumimoji="1" lang="ja-JP" altLang="ja-JP" sz="1400">
              <a:solidFill>
                <a:schemeClr val="dk1"/>
              </a:solidFill>
              <a:effectLst/>
              <a:latin typeface="+mn-lt"/>
              <a:ea typeface="+mn-ea"/>
              <a:cs typeface="+mn-cs"/>
            </a:rPr>
            <a:t>交付税措置の有利な地方債</a:t>
          </a:r>
          <a:r>
            <a:rPr kumimoji="1" lang="ja-JP" altLang="en-US" sz="1400">
              <a:solidFill>
                <a:schemeClr val="dk1"/>
              </a:solidFill>
              <a:effectLst/>
              <a:latin typeface="+mn-lt"/>
              <a:ea typeface="+mn-ea"/>
              <a:cs typeface="+mn-cs"/>
            </a:rPr>
            <a:t>を借り入れることで将来負担比率を抑えていく</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6708262</v>
      </c>
      <c r="BO4" s="349"/>
      <c r="BP4" s="349"/>
      <c r="BQ4" s="349"/>
      <c r="BR4" s="349"/>
      <c r="BS4" s="349"/>
      <c r="BT4" s="349"/>
      <c r="BU4" s="350"/>
      <c r="BV4" s="348">
        <v>5461301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10.8</v>
      </c>
      <c r="CU4" s="355"/>
      <c r="CV4" s="355"/>
      <c r="CW4" s="355"/>
      <c r="CX4" s="355"/>
      <c r="CY4" s="355"/>
      <c r="CZ4" s="355"/>
      <c r="DA4" s="356"/>
      <c r="DB4" s="354">
        <v>11.1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6176845</v>
      </c>
      <c r="BO5" s="386"/>
      <c r="BP5" s="386"/>
      <c r="BQ5" s="386"/>
      <c r="BR5" s="386"/>
      <c r="BS5" s="386"/>
      <c r="BT5" s="386"/>
      <c r="BU5" s="387"/>
      <c r="BV5" s="385">
        <v>4899620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75.900000000000006</v>
      </c>
      <c r="CU5" s="383"/>
      <c r="CV5" s="383"/>
      <c r="CW5" s="383"/>
      <c r="CX5" s="383"/>
      <c r="CY5" s="383"/>
      <c r="CZ5" s="383"/>
      <c r="DA5" s="384"/>
      <c r="DB5" s="382">
        <v>76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531417</v>
      </c>
      <c r="BO6" s="386"/>
      <c r="BP6" s="386"/>
      <c r="BQ6" s="386"/>
      <c r="BR6" s="386"/>
      <c r="BS6" s="386"/>
      <c r="BT6" s="386"/>
      <c r="BU6" s="387"/>
      <c r="BV6" s="385">
        <v>561681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80.2</v>
      </c>
      <c r="CU6" s="423"/>
      <c r="CV6" s="423"/>
      <c r="CW6" s="423"/>
      <c r="CX6" s="423"/>
      <c r="CY6" s="423"/>
      <c r="CZ6" s="423"/>
      <c r="DA6" s="424"/>
      <c r="DB6" s="422">
        <v>80.099999999999994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193535</v>
      </c>
      <c r="BO7" s="386"/>
      <c r="BP7" s="386"/>
      <c r="BQ7" s="386"/>
      <c r="BR7" s="386"/>
      <c r="BS7" s="386"/>
      <c r="BT7" s="386"/>
      <c r="BU7" s="387"/>
      <c r="BV7" s="385">
        <v>214917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3126266</v>
      </c>
      <c r="CU7" s="386"/>
      <c r="CV7" s="386"/>
      <c r="CW7" s="386"/>
      <c r="CX7" s="386"/>
      <c r="CY7" s="386"/>
      <c r="CZ7" s="386"/>
      <c r="DA7" s="387"/>
      <c r="DB7" s="385">
        <v>3121141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337882</v>
      </c>
      <c r="BO8" s="386"/>
      <c r="BP8" s="386"/>
      <c r="BQ8" s="386"/>
      <c r="BR8" s="386"/>
      <c r="BS8" s="386"/>
      <c r="BT8" s="386"/>
      <c r="BU8" s="387"/>
      <c r="BV8" s="385">
        <v>346764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3092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-8882</v>
      </c>
      <c r="BO9" s="386"/>
      <c r="BP9" s="386"/>
      <c r="BQ9" s="386"/>
      <c r="BR9" s="386"/>
      <c r="BS9" s="386"/>
      <c r="BT9" s="386"/>
      <c r="BU9" s="387"/>
      <c r="BV9" s="385">
        <v>61463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3478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20504</v>
      </c>
      <c r="BO10" s="386"/>
      <c r="BP10" s="386"/>
      <c r="BQ10" s="386"/>
      <c r="BR10" s="386"/>
      <c r="BS10" s="386"/>
      <c r="BT10" s="386"/>
      <c r="BU10" s="387"/>
      <c r="BV10" s="385">
        <v>61182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3136</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3131</v>
      </c>
      <c r="S13" s="467"/>
      <c r="T13" s="467"/>
      <c r="U13" s="467"/>
      <c r="V13" s="468"/>
      <c r="W13" s="401" t="s">
        <v>125</v>
      </c>
      <c r="X13" s="402"/>
      <c r="Y13" s="402"/>
      <c r="Z13" s="402"/>
      <c r="AA13" s="402"/>
      <c r="AB13" s="392"/>
      <c r="AC13" s="436">
        <v>510</v>
      </c>
      <c r="AD13" s="437"/>
      <c r="AE13" s="437"/>
      <c r="AF13" s="437"/>
      <c r="AG13" s="476"/>
      <c r="AH13" s="436">
        <v>524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11622</v>
      </c>
      <c r="BO13" s="386"/>
      <c r="BP13" s="386"/>
      <c r="BQ13" s="386"/>
      <c r="BR13" s="386"/>
      <c r="BS13" s="386"/>
      <c r="BT13" s="386"/>
      <c r="BU13" s="387"/>
      <c r="BV13" s="385">
        <v>122645</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3187</v>
      </c>
      <c r="S14" s="467"/>
      <c r="T14" s="467"/>
      <c r="U14" s="467"/>
      <c r="V14" s="468"/>
      <c r="W14" s="375"/>
      <c r="X14" s="376"/>
      <c r="Y14" s="376"/>
      <c r="Z14" s="376"/>
      <c r="AA14" s="376"/>
      <c r="AB14" s="365"/>
      <c r="AC14" s="469">
        <v>33.700000000000003</v>
      </c>
      <c r="AD14" s="470"/>
      <c r="AE14" s="470"/>
      <c r="AF14" s="470"/>
      <c r="AG14" s="471"/>
      <c r="AH14" s="469">
        <v>29.9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0.1</v>
      </c>
      <c r="CU14" s="481"/>
      <c r="CV14" s="481"/>
      <c r="CW14" s="481"/>
      <c r="CX14" s="481"/>
      <c r="CY14" s="481"/>
      <c r="CZ14" s="481"/>
      <c r="DA14" s="482"/>
      <c r="DB14" s="480">
        <v>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3182</v>
      </c>
      <c r="S15" s="467"/>
      <c r="T15" s="467"/>
      <c r="U15" s="467"/>
      <c r="V15" s="468"/>
      <c r="W15" s="401" t="s">
        <v>132</v>
      </c>
      <c r="X15" s="402"/>
      <c r="Y15" s="402"/>
      <c r="Z15" s="402"/>
      <c r="AA15" s="402"/>
      <c r="AB15" s="392"/>
      <c r="AC15" s="436">
        <v>313</v>
      </c>
      <c r="AD15" s="437"/>
      <c r="AE15" s="437"/>
      <c r="AF15" s="437"/>
      <c r="AG15" s="476"/>
      <c r="AH15" s="436">
        <v>412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422793</v>
      </c>
      <c r="BO15" s="349"/>
      <c r="BP15" s="349"/>
      <c r="BQ15" s="349"/>
      <c r="BR15" s="349"/>
      <c r="BS15" s="349"/>
      <c r="BT15" s="349"/>
      <c r="BU15" s="350"/>
      <c r="BV15" s="348">
        <v>441957</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20.7</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2853745</v>
      </c>
      <c r="BO16" s="386"/>
      <c r="BP16" s="386"/>
      <c r="BQ16" s="386"/>
      <c r="BR16" s="386"/>
      <c r="BS16" s="386"/>
      <c r="BT16" s="386"/>
      <c r="BU16" s="387"/>
      <c r="BV16" s="385">
        <v>2852038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692</v>
      </c>
      <c r="AD17" s="437"/>
      <c r="AE17" s="437"/>
      <c r="AF17" s="437"/>
      <c r="AG17" s="476"/>
      <c r="AH17" s="436">
        <v>818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522797</v>
      </c>
      <c r="BO17" s="386"/>
      <c r="BP17" s="386"/>
      <c r="BQ17" s="386"/>
      <c r="BR17" s="386"/>
      <c r="BS17" s="386"/>
      <c r="BT17" s="386"/>
      <c r="BU17" s="387"/>
      <c r="BV17" s="385">
        <v>544976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537.35</v>
      </c>
      <c r="M18" s="498"/>
      <c r="N18" s="498"/>
      <c r="O18" s="498"/>
      <c r="P18" s="498"/>
      <c r="Q18" s="498"/>
      <c r="R18" s="499"/>
      <c r="S18" s="499"/>
      <c r="T18" s="499"/>
      <c r="U18" s="499"/>
      <c r="V18" s="500"/>
      <c r="W18" s="403"/>
      <c r="X18" s="404"/>
      <c r="Y18" s="404"/>
      <c r="Z18" s="404"/>
      <c r="AA18" s="404"/>
      <c r="AB18" s="395"/>
      <c r="AC18" s="501">
        <v>45.7</v>
      </c>
      <c r="AD18" s="502"/>
      <c r="AE18" s="502"/>
      <c r="AF18" s="502"/>
      <c r="AG18" s="503"/>
      <c r="AH18" s="501">
        <v>46.6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2434279</v>
      </c>
      <c r="BO18" s="386"/>
      <c r="BP18" s="386"/>
      <c r="BQ18" s="386"/>
      <c r="BR18" s="386"/>
      <c r="BS18" s="386"/>
      <c r="BT18" s="386"/>
      <c r="BU18" s="387"/>
      <c r="BV18" s="385">
        <v>2433408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4502243</v>
      </c>
      <c r="BO19" s="386"/>
      <c r="BP19" s="386"/>
      <c r="BQ19" s="386"/>
      <c r="BR19" s="386"/>
      <c r="BS19" s="386"/>
      <c r="BT19" s="386"/>
      <c r="BU19" s="387"/>
      <c r="BV19" s="385">
        <v>3912201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1203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6214301</v>
      </c>
      <c r="BO23" s="386"/>
      <c r="BP23" s="386"/>
      <c r="BQ23" s="386"/>
      <c r="BR23" s="386"/>
      <c r="BS23" s="386"/>
      <c r="BT23" s="386"/>
      <c r="BU23" s="387"/>
      <c r="BV23" s="385">
        <v>5940618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7170</v>
      </c>
      <c r="R24" s="437"/>
      <c r="S24" s="437"/>
      <c r="T24" s="437"/>
      <c r="U24" s="437"/>
      <c r="V24" s="476"/>
      <c r="W24" s="531"/>
      <c r="X24" s="519"/>
      <c r="Y24" s="520"/>
      <c r="Z24" s="435" t="s">
        <v>155</v>
      </c>
      <c r="AA24" s="415"/>
      <c r="AB24" s="415"/>
      <c r="AC24" s="415"/>
      <c r="AD24" s="415"/>
      <c r="AE24" s="415"/>
      <c r="AF24" s="415"/>
      <c r="AG24" s="416"/>
      <c r="AH24" s="436">
        <v>93</v>
      </c>
      <c r="AI24" s="437"/>
      <c r="AJ24" s="437"/>
      <c r="AK24" s="437"/>
      <c r="AL24" s="476"/>
      <c r="AM24" s="436">
        <v>270351</v>
      </c>
      <c r="AN24" s="437"/>
      <c r="AO24" s="437"/>
      <c r="AP24" s="437"/>
      <c r="AQ24" s="437"/>
      <c r="AR24" s="476"/>
      <c r="AS24" s="436">
        <v>2907</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5987516</v>
      </c>
      <c r="BO24" s="386"/>
      <c r="BP24" s="386"/>
      <c r="BQ24" s="386"/>
      <c r="BR24" s="386"/>
      <c r="BS24" s="386"/>
      <c r="BT24" s="386"/>
      <c r="BU24" s="387"/>
      <c r="BV24" s="385">
        <v>5775721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5790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293674</v>
      </c>
      <c r="BO25" s="349"/>
      <c r="BP25" s="349"/>
      <c r="BQ25" s="349"/>
      <c r="BR25" s="349"/>
      <c r="BS25" s="349"/>
      <c r="BT25" s="349"/>
      <c r="BU25" s="350"/>
      <c r="BV25" s="348">
        <v>313706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5490</v>
      </c>
      <c r="R26" s="437"/>
      <c r="S26" s="437"/>
      <c r="T26" s="437"/>
      <c r="U26" s="437"/>
      <c r="V26" s="476"/>
      <c r="W26" s="531"/>
      <c r="X26" s="519"/>
      <c r="Y26" s="520"/>
      <c r="Z26" s="435" t="s">
        <v>161</v>
      </c>
      <c r="AA26" s="539"/>
      <c r="AB26" s="539"/>
      <c r="AC26" s="539"/>
      <c r="AD26" s="539"/>
      <c r="AE26" s="539"/>
      <c r="AF26" s="539"/>
      <c r="AG26" s="540"/>
      <c r="AH26" s="436">
        <v>11</v>
      </c>
      <c r="AI26" s="437"/>
      <c r="AJ26" s="437"/>
      <c r="AK26" s="437"/>
      <c r="AL26" s="476"/>
      <c r="AM26" s="436">
        <v>36190</v>
      </c>
      <c r="AN26" s="437"/>
      <c r="AO26" s="437"/>
      <c r="AP26" s="437"/>
      <c r="AQ26" s="437"/>
      <c r="AR26" s="476"/>
      <c r="AS26" s="436">
        <v>3290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2930</v>
      </c>
      <c r="R27" s="437"/>
      <c r="S27" s="437"/>
      <c r="T27" s="437"/>
      <c r="U27" s="437"/>
      <c r="V27" s="476"/>
      <c r="W27" s="531"/>
      <c r="X27" s="519"/>
      <c r="Y27" s="520"/>
      <c r="Z27" s="435" t="s">
        <v>164</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364599</v>
      </c>
      <c r="BO27" s="553"/>
      <c r="BP27" s="553"/>
      <c r="BQ27" s="553"/>
      <c r="BR27" s="553"/>
      <c r="BS27" s="553"/>
      <c r="BT27" s="553"/>
      <c r="BU27" s="554"/>
      <c r="BV27" s="552">
        <v>346115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1542998</v>
      </c>
      <c r="BO28" s="349"/>
      <c r="BP28" s="349"/>
      <c r="BQ28" s="349"/>
      <c r="BR28" s="349"/>
      <c r="BS28" s="349"/>
      <c r="BT28" s="349"/>
      <c r="BU28" s="350"/>
      <c r="BV28" s="348">
        <v>1348494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2030</v>
      </c>
      <c r="R29" s="437"/>
      <c r="S29" s="437"/>
      <c r="T29" s="437"/>
      <c r="U29" s="437"/>
      <c r="V29" s="476"/>
      <c r="W29" s="531"/>
      <c r="X29" s="519"/>
      <c r="Y29" s="520"/>
      <c r="Z29" s="435" t="s">
        <v>171</v>
      </c>
      <c r="AA29" s="415"/>
      <c r="AB29" s="415"/>
      <c r="AC29" s="415"/>
      <c r="AD29" s="415"/>
      <c r="AE29" s="415"/>
      <c r="AF29" s="415"/>
      <c r="AG29" s="416"/>
      <c r="AH29" s="436">
        <v>93</v>
      </c>
      <c r="AI29" s="437"/>
      <c r="AJ29" s="437"/>
      <c r="AK29" s="437"/>
      <c r="AL29" s="476"/>
      <c r="AM29" s="436">
        <v>270351</v>
      </c>
      <c r="AN29" s="437"/>
      <c r="AO29" s="437"/>
      <c r="AP29" s="437"/>
      <c r="AQ29" s="437"/>
      <c r="AR29" s="476"/>
      <c r="AS29" s="436">
        <v>2907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616273</v>
      </c>
      <c r="BO29" s="386"/>
      <c r="BP29" s="386"/>
      <c r="BQ29" s="386"/>
      <c r="BR29" s="386"/>
      <c r="BS29" s="386"/>
      <c r="BT29" s="386"/>
      <c r="BU29" s="387"/>
      <c r="BV29" s="385">
        <v>615309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90.5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2019693</v>
      </c>
      <c r="BO30" s="553"/>
      <c r="BP30" s="553"/>
      <c r="BQ30" s="553"/>
      <c r="BR30" s="553"/>
      <c r="BS30" s="553"/>
      <c r="BT30" s="553"/>
      <c r="BU30" s="554"/>
      <c r="BV30" s="552">
        <v>1408123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国民健康保険病院事業</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簡易水道事業</v>
      </c>
      <c r="BH34" s="565"/>
      <c r="BI34" s="565"/>
      <c r="BJ34" s="565"/>
      <c r="BK34" s="565"/>
      <c r="BL34" s="565"/>
      <c r="BM34" s="565"/>
      <c r="BN34" s="565"/>
      <c r="BO34" s="565"/>
      <c r="BP34" s="565"/>
      <c r="BQ34" s="565"/>
      <c r="BR34" s="565"/>
      <c r="BS34" s="565"/>
      <c r="BT34" s="565"/>
      <c r="BU34" s="565"/>
      <c r="BV34" s="165"/>
      <c r="BW34" s="564" t="str">
        <f>IF(BY34="","",MAX(C34:D43,U34:V43,AM34:AN43,BE34:BF43)+1)</f>
        <v/>
      </c>
      <c r="BX34" s="564"/>
      <c r="BY34" s="565" t="str">
        <f>IF('各会計、関係団体の財政状況及び健全化判断比率'!B68="","",'各会計、関係団体の財政状況及び健全化判断比率'!B68)</f>
        <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ケーブルネットワーク事業</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電気事業</v>
      </c>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介護サービス事業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3" zoomScaleSheetLayoutView="100" workbookViewId="0">
      <selection activeCell="B1" sqref="B1:DI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6039</v>
      </c>
      <c r="J41" s="83">
        <v>5943</v>
      </c>
      <c r="K41" s="83">
        <v>5909</v>
      </c>
      <c r="L41" s="83">
        <v>5941</v>
      </c>
      <c r="M41" s="84">
        <v>6214</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564</v>
      </c>
      <c r="J43" s="87">
        <v>538</v>
      </c>
      <c r="K43" s="87">
        <v>511</v>
      </c>
      <c r="L43" s="87">
        <v>474</v>
      </c>
      <c r="M43" s="88">
        <v>590</v>
      </c>
    </row>
    <row r="44" spans="2:13" ht="27.75" customHeight="1">
      <c r="B44" s="1169"/>
      <c r="C44" s="1170"/>
      <c r="D44" s="85"/>
      <c r="E44" s="1175" t="s">
        <v>28</v>
      </c>
      <c r="F44" s="1175"/>
      <c r="G44" s="1175"/>
      <c r="H44" s="1176"/>
      <c r="I44" s="86">
        <v>235</v>
      </c>
      <c r="J44" s="87">
        <v>200</v>
      </c>
      <c r="K44" s="87">
        <v>174</v>
      </c>
      <c r="L44" s="87">
        <v>161</v>
      </c>
      <c r="M44" s="88">
        <v>136</v>
      </c>
    </row>
    <row r="45" spans="2:13" ht="27.75" customHeight="1">
      <c r="B45" s="1169"/>
      <c r="C45" s="1170"/>
      <c r="D45" s="85"/>
      <c r="E45" s="1175" t="s">
        <v>29</v>
      </c>
      <c r="F45" s="1175"/>
      <c r="G45" s="1175"/>
      <c r="H45" s="1176"/>
      <c r="I45" s="86">
        <v>1126</v>
      </c>
      <c r="J45" s="87">
        <v>1126</v>
      </c>
      <c r="K45" s="87">
        <v>1139</v>
      </c>
      <c r="L45" s="87">
        <v>1110</v>
      </c>
      <c r="M45" s="88">
        <v>1101</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3465</v>
      </c>
      <c r="J49" s="87">
        <v>3137</v>
      </c>
      <c r="K49" s="87">
        <v>3385</v>
      </c>
      <c r="L49" s="87">
        <v>3366</v>
      </c>
      <c r="M49" s="88">
        <v>3466</v>
      </c>
    </row>
    <row r="50" spans="2:13" ht="27.75" customHeight="1">
      <c r="B50" s="1169"/>
      <c r="C50" s="1170"/>
      <c r="D50" s="85"/>
      <c r="E50" s="1175" t="s">
        <v>35</v>
      </c>
      <c r="F50" s="1175"/>
      <c r="G50" s="1175"/>
      <c r="H50" s="1176"/>
      <c r="I50" s="86">
        <v>43</v>
      </c>
      <c r="J50" s="87">
        <v>36</v>
      </c>
      <c r="K50" s="87">
        <v>31</v>
      </c>
      <c r="L50" s="87">
        <v>25</v>
      </c>
      <c r="M50" s="88">
        <v>20</v>
      </c>
    </row>
    <row r="51" spans="2:13" ht="27.75" customHeight="1">
      <c r="B51" s="1171"/>
      <c r="C51" s="1172"/>
      <c r="D51" s="85"/>
      <c r="E51" s="1175" t="s">
        <v>36</v>
      </c>
      <c r="F51" s="1175"/>
      <c r="G51" s="1175"/>
      <c r="H51" s="1176"/>
      <c r="I51" s="86">
        <v>4130</v>
      </c>
      <c r="J51" s="87">
        <v>4163</v>
      </c>
      <c r="K51" s="87">
        <v>4205</v>
      </c>
      <c r="L51" s="87">
        <v>4287</v>
      </c>
      <c r="M51" s="88">
        <v>4552</v>
      </c>
    </row>
    <row r="52" spans="2:13" ht="27.75" customHeight="1" thickBot="1">
      <c r="B52" s="1179" t="s">
        <v>37</v>
      </c>
      <c r="C52" s="1180"/>
      <c r="D52" s="90"/>
      <c r="E52" s="1181" t="s">
        <v>38</v>
      </c>
      <c r="F52" s="1181"/>
      <c r="G52" s="1181"/>
      <c r="H52" s="1182"/>
      <c r="I52" s="91">
        <v>326</v>
      </c>
      <c r="J52" s="92">
        <v>471</v>
      </c>
      <c r="K52" s="92">
        <v>111</v>
      </c>
      <c r="L52" s="92">
        <v>8</v>
      </c>
      <c r="M52" s="93">
        <v>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356516</v>
      </c>
      <c r="E3" s="116"/>
      <c r="F3" s="117">
        <v>262834</v>
      </c>
      <c r="G3" s="118"/>
      <c r="H3" s="119"/>
    </row>
    <row r="4" spans="1:8">
      <c r="A4" s="120"/>
      <c r="B4" s="121"/>
      <c r="C4" s="122"/>
      <c r="D4" s="123">
        <v>227977</v>
      </c>
      <c r="E4" s="124"/>
      <c r="F4" s="125">
        <v>147509</v>
      </c>
      <c r="G4" s="126"/>
      <c r="H4" s="127"/>
    </row>
    <row r="5" spans="1:8">
      <c r="A5" s="108" t="s">
        <v>512</v>
      </c>
      <c r="B5" s="113"/>
      <c r="C5" s="114"/>
      <c r="D5" s="115">
        <v>899233</v>
      </c>
      <c r="E5" s="116"/>
      <c r="F5" s="117">
        <v>334234</v>
      </c>
      <c r="G5" s="118"/>
      <c r="H5" s="119"/>
    </row>
    <row r="6" spans="1:8">
      <c r="A6" s="120"/>
      <c r="B6" s="121"/>
      <c r="C6" s="122"/>
      <c r="D6" s="123">
        <v>277465</v>
      </c>
      <c r="E6" s="124"/>
      <c r="F6" s="125">
        <v>135366</v>
      </c>
      <c r="G6" s="126"/>
      <c r="H6" s="127"/>
    </row>
    <row r="7" spans="1:8">
      <c r="A7" s="108" t="s">
        <v>513</v>
      </c>
      <c r="B7" s="113"/>
      <c r="C7" s="114"/>
      <c r="D7" s="115">
        <v>663980</v>
      </c>
      <c r="E7" s="116"/>
      <c r="F7" s="117">
        <v>216155</v>
      </c>
      <c r="G7" s="118"/>
      <c r="H7" s="119"/>
    </row>
    <row r="8" spans="1:8">
      <c r="A8" s="120"/>
      <c r="B8" s="121"/>
      <c r="C8" s="122"/>
      <c r="D8" s="123">
        <v>409261</v>
      </c>
      <c r="E8" s="124"/>
      <c r="F8" s="125">
        <v>108827</v>
      </c>
      <c r="G8" s="126"/>
      <c r="H8" s="127"/>
    </row>
    <row r="9" spans="1:8">
      <c r="A9" s="108" t="s">
        <v>514</v>
      </c>
      <c r="B9" s="113"/>
      <c r="C9" s="114"/>
      <c r="D9" s="115">
        <v>398048</v>
      </c>
      <c r="E9" s="116"/>
      <c r="F9" s="117">
        <v>228305</v>
      </c>
      <c r="G9" s="118"/>
      <c r="H9" s="119"/>
    </row>
    <row r="10" spans="1:8">
      <c r="A10" s="120"/>
      <c r="B10" s="121"/>
      <c r="C10" s="122"/>
      <c r="D10" s="123">
        <v>190639</v>
      </c>
      <c r="E10" s="124"/>
      <c r="F10" s="125">
        <v>86611</v>
      </c>
      <c r="G10" s="126"/>
      <c r="H10" s="127"/>
    </row>
    <row r="11" spans="1:8">
      <c r="A11" s="108" t="s">
        <v>515</v>
      </c>
      <c r="B11" s="113"/>
      <c r="C11" s="114"/>
      <c r="D11" s="115">
        <v>663465</v>
      </c>
      <c r="E11" s="116"/>
      <c r="F11" s="117">
        <v>316331</v>
      </c>
      <c r="G11" s="118"/>
      <c r="H11" s="119"/>
    </row>
    <row r="12" spans="1:8">
      <c r="A12" s="120"/>
      <c r="B12" s="121"/>
      <c r="C12" s="128"/>
      <c r="D12" s="123">
        <v>205376</v>
      </c>
      <c r="E12" s="124"/>
      <c r="F12" s="125">
        <v>106387</v>
      </c>
      <c r="G12" s="126"/>
      <c r="H12" s="127"/>
    </row>
    <row r="13" spans="1:8">
      <c r="A13" s="108"/>
      <c r="B13" s="113"/>
      <c r="C13" s="129"/>
      <c r="D13" s="130">
        <v>596248</v>
      </c>
      <c r="E13" s="131"/>
      <c r="F13" s="132">
        <v>271572</v>
      </c>
      <c r="G13" s="133"/>
      <c r="H13" s="119"/>
    </row>
    <row r="14" spans="1:8">
      <c r="A14" s="120"/>
      <c r="B14" s="121"/>
      <c r="C14" s="122"/>
      <c r="D14" s="123">
        <v>262144</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10.82</v>
      </c>
      <c r="C19" s="134">
        <f>ROUND(VALUE(SUBSTITUTE(実質収支比率等に係る経年分析!G$48,"▲","-")),2)</f>
        <v>7.73</v>
      </c>
      <c r="D19" s="134">
        <f>ROUND(VALUE(SUBSTITUTE(実質収支比率等に係る経年分析!H$48,"▲","-")),2)</f>
        <v>10.07</v>
      </c>
      <c r="E19" s="134">
        <f>ROUND(VALUE(SUBSTITUTE(実質収支比率等に係る経年分析!I$48,"▲","-")),2)</f>
        <v>11.11</v>
      </c>
      <c r="F19" s="134">
        <f>ROUND(VALUE(SUBSTITUTE(実質収支比率等に係る経年分析!J$48,"▲","-")),2)</f>
        <v>10.81</v>
      </c>
    </row>
    <row r="20" spans="1:11">
      <c r="A20" s="134" t="s">
        <v>43</v>
      </c>
      <c r="B20" s="134">
        <f>ROUND(VALUE(SUBSTITUTE(実質収支比率等に係る経年分析!F$47,"▲","-")),2)</f>
        <v>29.67</v>
      </c>
      <c r="C20" s="134">
        <f>ROUND(VALUE(SUBSTITUTE(実質収支比率等に係る経年分析!G$47,"▲","-")),2)</f>
        <v>34.020000000000003</v>
      </c>
      <c r="D20" s="134">
        <f>ROUND(VALUE(SUBSTITUTE(実質収支比率等に係る経年分析!H$47,"▲","-")),2)</f>
        <v>40.39</v>
      </c>
      <c r="E20" s="134">
        <f>ROUND(VALUE(SUBSTITUTE(実質収支比率等に係る経年分析!I$47,"▲","-")),2)</f>
        <v>43.21</v>
      </c>
      <c r="F20" s="134">
        <f>ROUND(VALUE(SUBSTITUTE(実質収支比率等に係る経年分析!J$47,"▲","-")),2)</f>
        <v>49.36</v>
      </c>
    </row>
    <row r="21" spans="1:11">
      <c r="A21" s="134" t="s">
        <v>44</v>
      </c>
      <c r="B21" s="134">
        <f>IF(ISNUMBER(VALUE(SUBSTITUTE(実質収支比率等に係る経年分析!F$49,"▲","-"))),ROUND(VALUE(SUBSTITUTE(実質収支比率等に係る経年分析!F$49,"▲","-")),2),NA())</f>
        <v>8.09</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3.18</v>
      </c>
      <c r="E21" s="134">
        <f>IF(ISNUMBER(VALUE(SUBSTITUTE(実質収支比率等に係る経年分析!I$49,"▲","-"))),ROUND(VALUE(SUBSTITUTE(実質収支比率等に係る経年分析!I$49,"▲","-")),2),NA())</f>
        <v>3.93</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電気事業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11.96</v>
      </c>
    </row>
    <row r="35" spans="1:16">
      <c r="A35" s="135" t="str">
        <f>IF(連結実質赤字比率に係る赤字・黒字の構成分析!C$35="",NA(),連結実質赤字比率に係る赤字・黒字の構成分析!C$35)</f>
        <v>国民健康保険病院事業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16.579999999999998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16.63</v>
      </c>
    </row>
    <row r="36" spans="1:16">
      <c r="A36" s="135" t="str">
        <f>IF(連結実質赤字比率に係る赤字・黒字の構成分析!C$34="",NA(),連結実質赤字比率に係る赤字・黒字の構成分析!C$34)</f>
        <v>ケーブルネットワーク事業</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1.1499999999999999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497</v>
      </c>
      <c r="E42" s="136"/>
      <c r="F42" s="136"/>
      <c r="G42" s="136">
        <f>'実質公債費比率（分子）の構造'!L$52</f>
        <v>455</v>
      </c>
      <c r="H42" s="136"/>
      <c r="I42" s="136"/>
      <c r="J42" s="136">
        <f>'実質公債費比率（分子）の構造'!M$52</f>
        <v>452</v>
      </c>
      <c r="K42" s="136"/>
      <c r="L42" s="136"/>
      <c r="M42" s="136">
        <f>'実質公債費比率（分子）の構造'!N$52</f>
        <v>450</v>
      </c>
      <c r="N42" s="136"/>
      <c r="O42" s="136"/>
      <c r="P42" s="136">
        <f>'実質公債費比率（分子）の構造'!O$52</f>
        <v>459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35</v>
      </c>
      <c r="C45" s="136"/>
      <c r="D45" s="136"/>
      <c r="E45" s="136">
        <f>'実質公債費比率（分子）の構造'!L$49</f>
        <v>35</v>
      </c>
      <c r="F45" s="136"/>
      <c r="G45" s="136"/>
      <c r="H45" s="136">
        <f>'実質公債費比率（分子）の構造'!M$49</f>
        <v>34</v>
      </c>
      <c r="I45" s="136"/>
      <c r="J45" s="136"/>
      <c r="K45" s="136">
        <f>'実質公債費比率（分子）の構造'!N$49</f>
        <v>32</v>
      </c>
      <c r="L45" s="136"/>
      <c r="M45" s="136"/>
      <c r="N45" s="136">
        <f>'実質公債費比率（分子）の構造'!O$49</f>
        <v>32</v>
      </c>
      <c r="O45" s="136"/>
      <c r="P45" s="136"/>
    </row>
    <row r="46" spans="1:16">
      <c r="A46" s="136" t="s">
        <v>55</v>
      </c>
      <c r="B46" s="136">
        <f>'実質公債費比率（分子）の構造'!K$48</f>
        <v>44</v>
      </c>
      <c r="C46" s="136"/>
      <c r="D46" s="136"/>
      <c r="E46" s="136">
        <f>'実質公債費比率（分子）の構造'!L$48</f>
        <v>42</v>
      </c>
      <c r="F46" s="136"/>
      <c r="G46" s="136"/>
      <c r="H46" s="136">
        <f>'実質公債費比率（分子）の構造'!M$48</f>
        <v>42</v>
      </c>
      <c r="I46" s="136"/>
      <c r="J46" s="136"/>
      <c r="K46" s="136">
        <f>'実質公債費比率（分子）の構造'!N$48</f>
        <v>42</v>
      </c>
      <c r="L46" s="136"/>
      <c r="M46" s="136"/>
      <c r="N46" s="136">
        <f>'実質公債費比率（分子）の構造'!O$48</f>
        <v>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751</v>
      </c>
      <c r="C49" s="136"/>
      <c r="D49" s="136"/>
      <c r="E49" s="136">
        <f>'実質公債費比率（分子）の構造'!L$45</f>
        <v>680</v>
      </c>
      <c r="F49" s="136"/>
      <c r="G49" s="136"/>
      <c r="H49" s="136">
        <f>'実質公債費比率（分子）の構造'!M$45</f>
        <v>659</v>
      </c>
      <c r="I49" s="136"/>
      <c r="J49" s="136"/>
      <c r="K49" s="136">
        <f>'実質公債費比率（分子）の構造'!N$45</f>
        <v>644</v>
      </c>
      <c r="L49" s="136"/>
      <c r="M49" s="136"/>
      <c r="N49" s="136">
        <f>'実質公債費比率（分子）の構造'!O$45</f>
        <v>665</v>
      </c>
      <c r="O49" s="136"/>
      <c r="P49" s="136"/>
    </row>
    <row r="50" spans="1:16">
      <c r="A50" s="136" t="s">
        <v>59</v>
      </c>
      <c r="B50" s="136" t="e">
        <f>NA()</f>
        <v>#N/A</v>
      </c>
      <c r="C50" s="136">
        <f>IF(ISNUMBER('実質公債費比率（分子）の構造'!K$53),'実質公債費比率（分子）の構造'!K$53,NA())</f>
        <v>333</v>
      </c>
      <c r="D50" s="136" t="e">
        <f>NA()</f>
        <v>#N/A</v>
      </c>
      <c r="E50" s="136" t="e">
        <f>NA()</f>
        <v>#N/A</v>
      </c>
      <c r="F50" s="136">
        <f>IF(ISNUMBER('実質公債費比率（分子）の構造'!L$53),'実質公債費比率（分子）の構造'!L$53,NA())</f>
        <v>302</v>
      </c>
      <c r="G50" s="136" t="e">
        <f>NA()</f>
        <v>#N/A</v>
      </c>
      <c r="H50" s="136" t="e">
        <f>NA()</f>
        <v>#N/A</v>
      </c>
      <c r="I50" s="136">
        <f>IF(ISNUMBER('実質公債費比率（分子）の構造'!M$53),'実質公債費比率（分子）の構造'!M$53,NA())</f>
        <v>283</v>
      </c>
      <c r="J50" s="136" t="e">
        <f>NA()</f>
        <v>#N/A</v>
      </c>
      <c r="K50" s="136" t="e">
        <f>NA()</f>
        <v>#N/A</v>
      </c>
      <c r="L50" s="136">
        <f>IF(ISNUMBER('実質公債費比率（分子）の構造'!N$53),'実質公債費比率（分子）の構造'!N$53,NA())</f>
        <v>268</v>
      </c>
      <c r="M50" s="136" t="e">
        <f>NA()</f>
        <v>#N/A</v>
      </c>
      <c r="N50" s="136" t="e">
        <f>NA()</f>
        <v>#N/A</v>
      </c>
      <c r="O50" s="136">
        <f>IF(ISNUMBER('実質公債費比率（分子）の構造'!O$53),'実質公債費比率（分子）の構造'!O$53,NA())</f>
        <v>289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4130</v>
      </c>
      <c r="E56" s="135"/>
      <c r="F56" s="135"/>
      <c r="G56" s="135">
        <f>'将来負担比率（分子）の構造'!J$51</f>
        <v>4163</v>
      </c>
      <c r="H56" s="135"/>
      <c r="I56" s="135"/>
      <c r="J56" s="135">
        <f>'将来負担比率（分子）の構造'!K$51</f>
        <v>4205</v>
      </c>
      <c r="K56" s="135"/>
      <c r="L56" s="135"/>
      <c r="M56" s="135">
        <f>'将来負担比率（分子）の構造'!L$51</f>
        <v>4287</v>
      </c>
      <c r="N56" s="135"/>
      <c r="O56" s="135"/>
      <c r="P56" s="135">
        <f>'将来負担比率（分子）の構造'!M$51</f>
        <v>4552</v>
      </c>
    </row>
    <row r="57" spans="1:16">
      <c r="A57" s="135" t="s">
        <v>35</v>
      </c>
      <c r="B57" s="135"/>
      <c r="C57" s="135"/>
      <c r="D57" s="135">
        <f>'将来負担比率（分子）の構造'!I$50</f>
        <v>43</v>
      </c>
      <c r="E57" s="135"/>
      <c r="F57" s="135"/>
      <c r="G57" s="135">
        <f>'将来負担比率（分子）の構造'!J$50</f>
        <v>36</v>
      </c>
      <c r="H57" s="135"/>
      <c r="I57" s="135"/>
      <c r="J57" s="135">
        <f>'将来負担比率（分子）の構造'!K$50</f>
        <v>31</v>
      </c>
      <c r="K57" s="135"/>
      <c r="L57" s="135"/>
      <c r="M57" s="135">
        <f>'将来負担比率（分子）の構造'!L$50</f>
        <v>25</v>
      </c>
      <c r="N57" s="135"/>
      <c r="O57" s="135"/>
      <c r="P57" s="135">
        <f>'将来負担比率（分子）の構造'!M$50</f>
        <v>20</v>
      </c>
    </row>
    <row r="58" spans="1:16">
      <c r="A58" s="135" t="s">
        <v>34</v>
      </c>
      <c r="B58" s="135"/>
      <c r="C58" s="135"/>
      <c r="D58" s="135">
        <f>'将来負担比率（分子）の構造'!I$49</f>
        <v>3465</v>
      </c>
      <c r="E58" s="135"/>
      <c r="F58" s="135"/>
      <c r="G58" s="135">
        <f>'将来負担比率（分子）の構造'!J$49</f>
        <v>3137</v>
      </c>
      <c r="H58" s="135"/>
      <c r="I58" s="135"/>
      <c r="J58" s="135">
        <f>'将来負担比率（分子）の構造'!K$49</f>
        <v>3385</v>
      </c>
      <c r="K58" s="135"/>
      <c r="L58" s="135"/>
      <c r="M58" s="135">
        <f>'将来負担比率（分子）の構造'!L$49</f>
        <v>3366</v>
      </c>
      <c r="N58" s="135"/>
      <c r="O58" s="135"/>
      <c r="P58" s="135">
        <f>'将来負担比率（分子）の構造'!M$49</f>
        <v>3466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1126</v>
      </c>
      <c r="C62" s="135"/>
      <c r="D62" s="135"/>
      <c r="E62" s="135">
        <f>'将来負担比率（分子）の構造'!J$45</f>
        <v>1126</v>
      </c>
      <c r="F62" s="135"/>
      <c r="G62" s="135"/>
      <c r="H62" s="135">
        <f>'将来負担比率（分子）の構造'!K$45</f>
        <v>1139</v>
      </c>
      <c r="I62" s="135"/>
      <c r="J62" s="135"/>
      <c r="K62" s="135">
        <f>'将来負担比率（分子）の構造'!L$45</f>
        <v>1110</v>
      </c>
      <c r="L62" s="135"/>
      <c r="M62" s="135"/>
      <c r="N62" s="135">
        <f>'将来負担比率（分子）の構造'!M$45</f>
        <v>1101</v>
      </c>
      <c r="O62" s="135"/>
      <c r="P62" s="135"/>
    </row>
    <row r="63" spans="1:16">
      <c r="A63" s="135" t="s">
        <v>28</v>
      </c>
      <c r="B63" s="135">
        <f>'将来負担比率（分子）の構造'!I$44</f>
        <v>235</v>
      </c>
      <c r="C63" s="135"/>
      <c r="D63" s="135"/>
      <c r="E63" s="135">
        <f>'将来負担比率（分子）の構造'!J$44</f>
        <v>200</v>
      </c>
      <c r="F63" s="135"/>
      <c r="G63" s="135"/>
      <c r="H63" s="135">
        <f>'将来負担比率（分子）の構造'!K$44</f>
        <v>174</v>
      </c>
      <c r="I63" s="135"/>
      <c r="J63" s="135"/>
      <c r="K63" s="135">
        <f>'将来負担比率（分子）の構造'!L$44</f>
        <v>161</v>
      </c>
      <c r="L63" s="135"/>
      <c r="M63" s="135"/>
      <c r="N63" s="135">
        <f>'将来負担比率（分子）の構造'!M$44</f>
        <v>136</v>
      </c>
      <c r="O63" s="135"/>
      <c r="P63" s="135"/>
    </row>
    <row r="64" spans="1:16">
      <c r="A64" s="135" t="s">
        <v>27</v>
      </c>
      <c r="B64" s="135">
        <f>'将来負担比率（分子）の構造'!I$43</f>
        <v>564</v>
      </c>
      <c r="C64" s="135"/>
      <c r="D64" s="135"/>
      <c r="E64" s="135">
        <f>'将来負担比率（分子）の構造'!J$43</f>
        <v>538</v>
      </c>
      <c r="F64" s="135"/>
      <c r="G64" s="135"/>
      <c r="H64" s="135">
        <f>'将来負担比率（分子）の構造'!K$43</f>
        <v>511</v>
      </c>
      <c r="I64" s="135"/>
      <c r="J64" s="135"/>
      <c r="K64" s="135">
        <f>'将来負担比率（分子）の構造'!L$43</f>
        <v>474</v>
      </c>
      <c r="L64" s="135"/>
      <c r="M64" s="135"/>
      <c r="N64" s="135">
        <f>'将来負担比率（分子）の構造'!M$43</f>
        <v>590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6039</v>
      </c>
      <c r="C66" s="135"/>
      <c r="D66" s="135"/>
      <c r="E66" s="135">
        <f>'将来負担比率（分子）の構造'!J$41</f>
        <v>5943</v>
      </c>
      <c r="F66" s="135"/>
      <c r="G66" s="135"/>
      <c r="H66" s="135">
        <f>'将来負担比率（分子）の構造'!K$41</f>
        <v>5909</v>
      </c>
      <c r="I66" s="135"/>
      <c r="J66" s="135"/>
      <c r="K66" s="135">
        <f>'将来負担比率（分子）の構造'!L$41</f>
        <v>5941</v>
      </c>
      <c r="L66" s="135"/>
      <c r="M66" s="135"/>
      <c r="N66" s="135">
        <f>'将来負担比率（分子）の構造'!M$41</f>
        <v>6214</v>
      </c>
      <c r="O66" s="135"/>
      <c r="P66" s="135"/>
    </row>
    <row r="67" spans="1:16">
      <c r="A67" s="135" t="s">
        <v>63</v>
      </c>
      <c r="B67" s="135" t="e">
        <f>NA()</f>
        <v>#N/A</v>
      </c>
      <c r="C67" s="135">
        <f>IF(ISNUMBER('将来負担比率（分子）の構造'!I$52), IF('将来負担比率（分子）の構造'!I$52 &lt; 0, 0, '将来負担比率（分子）の構造'!I$52), NA())</f>
        <v>326</v>
      </c>
      <c r="D67" s="135" t="e">
        <f>NA()</f>
        <v>#N/A</v>
      </c>
      <c r="E67" s="135" t="e">
        <f>NA()</f>
        <v>#N/A</v>
      </c>
      <c r="F67" s="135">
        <f>IF(ISNUMBER('将来負担比率（分子）の構造'!J$52), IF('将来負担比率（分子）の構造'!J$52 &lt; 0, 0, '将来負担比率（分子）の構造'!J$52), NA())</f>
        <v>471</v>
      </c>
      <c r="G67" s="135" t="e">
        <f>NA()</f>
        <v>#N/A</v>
      </c>
      <c r="H67" s="135" t="e">
        <f>NA()</f>
        <v>#N/A</v>
      </c>
      <c r="I67" s="135">
        <f>IF(ISNUMBER('将来負担比率（分子）の構造'!K$52), IF('将来負担比率（分子）の構造'!K$52 &lt; 0, 0, '将来負担比率（分子）の構造'!K$52), NA())</f>
        <v>111</v>
      </c>
      <c r="J67" s="135" t="e">
        <f>NA()</f>
        <v>#N/A</v>
      </c>
      <c r="K67" s="135" t="e">
        <f>NA()</f>
        <v>#N/A</v>
      </c>
      <c r="L67" s="135">
        <f>IF(ISNUMBER('将来負担比率（分子）の構造'!L$52), IF('将来負担比率（分子）の構造'!L$52 &lt; 0, 0, '将来負担比率（分子）の構造'!L$52), NA())</f>
        <v>8</v>
      </c>
      <c r="M67" s="135" t="e">
        <f>NA()</f>
        <v>#N/A</v>
      </c>
      <c r="N67" s="135" t="e">
        <f>NA()</f>
        <v>#N/A</v>
      </c>
      <c r="O67" s="135">
        <f>IF(ISNUMBER('将来負担比率（分子）の構造'!M$52), IF('将来負担比率（分子）の構造'!M$52 &lt; 0, 0, '将来負担比率（分子）の構造'!M$52), NA())</f>
        <v>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433110</v>
      </c>
      <c r="S5" s="581"/>
      <c r="T5" s="581"/>
      <c r="U5" s="581"/>
      <c r="V5" s="581"/>
      <c r="W5" s="581"/>
      <c r="X5" s="581"/>
      <c r="Y5" s="582"/>
      <c r="Z5" s="583">
        <v>6.5</v>
      </c>
      <c r="AA5" s="583"/>
      <c r="AB5" s="583"/>
      <c r="AC5" s="583"/>
      <c r="AD5" s="584">
        <v>433110</v>
      </c>
      <c r="AE5" s="584"/>
      <c r="AF5" s="584"/>
      <c r="AG5" s="584"/>
      <c r="AH5" s="584"/>
      <c r="AI5" s="584"/>
      <c r="AJ5" s="584"/>
      <c r="AK5" s="584"/>
      <c r="AL5" s="585">
        <v>14.3</v>
      </c>
      <c r="AM5" s="586"/>
      <c r="AN5" s="586"/>
      <c r="AO5" s="587"/>
      <c r="AP5" s="577" t="s">
        <v>209</v>
      </c>
      <c r="AQ5" s="578"/>
      <c r="AR5" s="578"/>
      <c r="AS5" s="578"/>
      <c r="AT5" s="578"/>
      <c r="AU5" s="578"/>
      <c r="AV5" s="578"/>
      <c r="AW5" s="578"/>
      <c r="AX5" s="578"/>
      <c r="AY5" s="578"/>
      <c r="AZ5" s="578"/>
      <c r="BA5" s="578"/>
      <c r="BB5" s="578"/>
      <c r="BC5" s="578"/>
      <c r="BD5" s="578"/>
      <c r="BE5" s="578"/>
      <c r="BF5" s="579"/>
      <c r="BG5" s="591">
        <v>433110</v>
      </c>
      <c r="BH5" s="592"/>
      <c r="BI5" s="592"/>
      <c r="BJ5" s="592"/>
      <c r="BK5" s="592"/>
      <c r="BL5" s="592"/>
      <c r="BM5" s="592"/>
      <c r="BN5" s="593"/>
      <c r="BO5" s="594">
        <v>100</v>
      </c>
      <c r="BP5" s="594"/>
      <c r="BQ5" s="594"/>
      <c r="BR5" s="594"/>
      <c r="BS5" s="595">
        <v>58170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102752</v>
      </c>
      <c r="S6" s="592"/>
      <c r="T6" s="592"/>
      <c r="U6" s="592"/>
      <c r="V6" s="592"/>
      <c r="W6" s="592"/>
      <c r="X6" s="592"/>
      <c r="Y6" s="593"/>
      <c r="Z6" s="594">
        <v>1.5</v>
      </c>
      <c r="AA6" s="594"/>
      <c r="AB6" s="594"/>
      <c r="AC6" s="594"/>
      <c r="AD6" s="595">
        <v>102752</v>
      </c>
      <c r="AE6" s="595"/>
      <c r="AF6" s="595"/>
      <c r="AG6" s="595"/>
      <c r="AH6" s="595"/>
      <c r="AI6" s="595"/>
      <c r="AJ6" s="595"/>
      <c r="AK6" s="595"/>
      <c r="AL6" s="596">
        <v>3.4</v>
      </c>
      <c r="AM6" s="597"/>
      <c r="AN6" s="597"/>
      <c r="AO6" s="598"/>
      <c r="AP6" s="588" t="s">
        <v>214</v>
      </c>
      <c r="AQ6" s="589"/>
      <c r="AR6" s="589"/>
      <c r="AS6" s="589"/>
      <c r="AT6" s="589"/>
      <c r="AU6" s="589"/>
      <c r="AV6" s="589"/>
      <c r="AW6" s="589"/>
      <c r="AX6" s="589"/>
      <c r="AY6" s="589"/>
      <c r="AZ6" s="589"/>
      <c r="BA6" s="589"/>
      <c r="BB6" s="589"/>
      <c r="BC6" s="589"/>
      <c r="BD6" s="589"/>
      <c r="BE6" s="589"/>
      <c r="BF6" s="590"/>
      <c r="BG6" s="591">
        <v>433110</v>
      </c>
      <c r="BH6" s="592"/>
      <c r="BI6" s="592"/>
      <c r="BJ6" s="592"/>
      <c r="BK6" s="592"/>
      <c r="BL6" s="592"/>
      <c r="BM6" s="592"/>
      <c r="BN6" s="593"/>
      <c r="BO6" s="594">
        <v>100</v>
      </c>
      <c r="BP6" s="594"/>
      <c r="BQ6" s="594"/>
      <c r="BR6" s="594"/>
      <c r="BS6" s="595">
        <v>58170</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68138</v>
      </c>
      <c r="CS6" s="592"/>
      <c r="CT6" s="592"/>
      <c r="CU6" s="592"/>
      <c r="CV6" s="592"/>
      <c r="CW6" s="592"/>
      <c r="CX6" s="592"/>
      <c r="CY6" s="593"/>
      <c r="CZ6" s="594">
        <v>1.1000000000000001</v>
      </c>
      <c r="DA6" s="594"/>
      <c r="DB6" s="594"/>
      <c r="DC6" s="594"/>
      <c r="DD6" s="600" t="s">
        <v>216</v>
      </c>
      <c r="DE6" s="592"/>
      <c r="DF6" s="592"/>
      <c r="DG6" s="592"/>
      <c r="DH6" s="592"/>
      <c r="DI6" s="592"/>
      <c r="DJ6" s="592"/>
      <c r="DK6" s="592"/>
      <c r="DL6" s="592"/>
      <c r="DM6" s="592"/>
      <c r="DN6" s="592"/>
      <c r="DO6" s="592"/>
      <c r="DP6" s="593"/>
      <c r="DQ6" s="600">
        <v>68138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341</v>
      </c>
      <c r="S7" s="592"/>
      <c r="T7" s="592"/>
      <c r="U7" s="592"/>
      <c r="V7" s="592"/>
      <c r="W7" s="592"/>
      <c r="X7" s="592"/>
      <c r="Y7" s="593"/>
      <c r="Z7" s="594">
        <v>0</v>
      </c>
      <c r="AA7" s="594"/>
      <c r="AB7" s="594"/>
      <c r="AC7" s="594"/>
      <c r="AD7" s="595">
        <v>341</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83546</v>
      </c>
      <c r="BH7" s="592"/>
      <c r="BI7" s="592"/>
      <c r="BJ7" s="592"/>
      <c r="BK7" s="592"/>
      <c r="BL7" s="592"/>
      <c r="BM7" s="592"/>
      <c r="BN7" s="593"/>
      <c r="BO7" s="594">
        <v>19.3</v>
      </c>
      <c r="BP7" s="594"/>
      <c r="BQ7" s="594"/>
      <c r="BR7" s="594"/>
      <c r="BS7" s="595">
        <v>1540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1384389</v>
      </c>
      <c r="CS7" s="592"/>
      <c r="CT7" s="592"/>
      <c r="CU7" s="592"/>
      <c r="CV7" s="592"/>
      <c r="CW7" s="592"/>
      <c r="CX7" s="592"/>
      <c r="CY7" s="593"/>
      <c r="CZ7" s="594">
        <v>22.4</v>
      </c>
      <c r="DA7" s="594"/>
      <c r="DB7" s="594"/>
      <c r="DC7" s="594"/>
      <c r="DD7" s="600">
        <v>24845</v>
      </c>
      <c r="DE7" s="592"/>
      <c r="DF7" s="592"/>
      <c r="DG7" s="592"/>
      <c r="DH7" s="592"/>
      <c r="DI7" s="592"/>
      <c r="DJ7" s="592"/>
      <c r="DK7" s="592"/>
      <c r="DL7" s="592"/>
      <c r="DM7" s="592"/>
      <c r="DN7" s="592"/>
      <c r="DO7" s="592"/>
      <c r="DP7" s="593"/>
      <c r="DQ7" s="600">
        <v>1143937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386</v>
      </c>
      <c r="S8" s="592"/>
      <c r="T8" s="592"/>
      <c r="U8" s="592"/>
      <c r="V8" s="592"/>
      <c r="W8" s="592"/>
      <c r="X8" s="592"/>
      <c r="Y8" s="593"/>
      <c r="Z8" s="594">
        <v>0</v>
      </c>
      <c r="AA8" s="594"/>
      <c r="AB8" s="594"/>
      <c r="AC8" s="594"/>
      <c r="AD8" s="595">
        <v>386</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3276</v>
      </c>
      <c r="BH8" s="592"/>
      <c r="BI8" s="592"/>
      <c r="BJ8" s="592"/>
      <c r="BK8" s="592"/>
      <c r="BL8" s="592"/>
      <c r="BM8" s="592"/>
      <c r="BN8" s="593"/>
      <c r="BO8" s="594">
        <v>0.8</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516029</v>
      </c>
      <c r="CS8" s="592"/>
      <c r="CT8" s="592"/>
      <c r="CU8" s="592"/>
      <c r="CV8" s="592"/>
      <c r="CW8" s="592"/>
      <c r="CX8" s="592"/>
      <c r="CY8" s="593"/>
      <c r="CZ8" s="594">
        <v>8.4</v>
      </c>
      <c r="DA8" s="594"/>
      <c r="DB8" s="594"/>
      <c r="DC8" s="594"/>
      <c r="DD8" s="600">
        <v>24265</v>
      </c>
      <c r="DE8" s="592"/>
      <c r="DF8" s="592"/>
      <c r="DG8" s="592"/>
      <c r="DH8" s="592"/>
      <c r="DI8" s="592"/>
      <c r="DJ8" s="592"/>
      <c r="DK8" s="592"/>
      <c r="DL8" s="592"/>
      <c r="DM8" s="592"/>
      <c r="DN8" s="592"/>
      <c r="DO8" s="592"/>
      <c r="DP8" s="593"/>
      <c r="DQ8" s="600">
        <v>366263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456</v>
      </c>
      <c r="S9" s="592"/>
      <c r="T9" s="592"/>
      <c r="U9" s="592"/>
      <c r="V9" s="592"/>
      <c r="W9" s="592"/>
      <c r="X9" s="592"/>
      <c r="Y9" s="593"/>
      <c r="Z9" s="594">
        <v>0</v>
      </c>
      <c r="AA9" s="594"/>
      <c r="AB9" s="594"/>
      <c r="AC9" s="594"/>
      <c r="AD9" s="595">
        <v>456</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71013</v>
      </c>
      <c r="BH9" s="592"/>
      <c r="BI9" s="592"/>
      <c r="BJ9" s="592"/>
      <c r="BK9" s="592"/>
      <c r="BL9" s="592"/>
      <c r="BM9" s="592"/>
      <c r="BN9" s="593"/>
      <c r="BO9" s="594">
        <v>16.399999999999999</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557863</v>
      </c>
      <c r="CS9" s="592"/>
      <c r="CT9" s="592"/>
      <c r="CU9" s="592"/>
      <c r="CV9" s="592"/>
      <c r="CW9" s="592"/>
      <c r="CX9" s="592"/>
      <c r="CY9" s="593"/>
      <c r="CZ9" s="594">
        <v>9</v>
      </c>
      <c r="DA9" s="594"/>
      <c r="DB9" s="594"/>
      <c r="DC9" s="594"/>
      <c r="DD9" s="600">
        <v>60927</v>
      </c>
      <c r="DE9" s="592"/>
      <c r="DF9" s="592"/>
      <c r="DG9" s="592"/>
      <c r="DH9" s="592"/>
      <c r="DI9" s="592"/>
      <c r="DJ9" s="592"/>
      <c r="DK9" s="592"/>
      <c r="DL9" s="592"/>
      <c r="DM9" s="592"/>
      <c r="DN9" s="592"/>
      <c r="DO9" s="592"/>
      <c r="DP9" s="593"/>
      <c r="DQ9" s="600">
        <v>403591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26649</v>
      </c>
      <c r="S10" s="592"/>
      <c r="T10" s="592"/>
      <c r="U10" s="592"/>
      <c r="V10" s="592"/>
      <c r="W10" s="592"/>
      <c r="X10" s="592"/>
      <c r="Y10" s="593"/>
      <c r="Z10" s="594">
        <v>0.4</v>
      </c>
      <c r="AA10" s="594"/>
      <c r="AB10" s="594"/>
      <c r="AC10" s="594"/>
      <c r="AD10" s="595">
        <v>26649</v>
      </c>
      <c r="AE10" s="595"/>
      <c r="AF10" s="595"/>
      <c r="AG10" s="595"/>
      <c r="AH10" s="595"/>
      <c r="AI10" s="595"/>
      <c r="AJ10" s="595"/>
      <c r="AK10" s="595"/>
      <c r="AL10" s="596">
        <v>0.9</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8265</v>
      </c>
      <c r="BH10" s="592"/>
      <c r="BI10" s="592"/>
      <c r="BJ10" s="592"/>
      <c r="BK10" s="592"/>
      <c r="BL10" s="592"/>
      <c r="BM10" s="592"/>
      <c r="BN10" s="593"/>
      <c r="BO10" s="594">
        <v>1.9</v>
      </c>
      <c r="BP10" s="594"/>
      <c r="BQ10" s="594"/>
      <c r="BR10" s="594"/>
      <c r="BS10" s="600">
        <v>1378</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691</v>
      </c>
      <c r="CS10" s="592"/>
      <c r="CT10" s="592"/>
      <c r="CU10" s="592"/>
      <c r="CV10" s="592"/>
      <c r="CW10" s="592"/>
      <c r="CX10" s="592"/>
      <c r="CY10" s="593"/>
      <c r="CZ10" s="594">
        <v>0</v>
      </c>
      <c r="DA10" s="594"/>
      <c r="DB10" s="594"/>
      <c r="DC10" s="594"/>
      <c r="DD10" s="600" t="s">
        <v>113</v>
      </c>
      <c r="DE10" s="592"/>
      <c r="DF10" s="592"/>
      <c r="DG10" s="592"/>
      <c r="DH10" s="592"/>
      <c r="DI10" s="592"/>
      <c r="DJ10" s="592"/>
      <c r="DK10" s="592"/>
      <c r="DL10" s="592"/>
      <c r="DM10" s="592"/>
      <c r="DN10" s="592"/>
      <c r="DO10" s="592"/>
      <c r="DP10" s="593"/>
      <c r="DQ10" s="600">
        <v>691</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992</v>
      </c>
      <c r="BH11" s="592"/>
      <c r="BI11" s="592"/>
      <c r="BJ11" s="592"/>
      <c r="BK11" s="592"/>
      <c r="BL11" s="592"/>
      <c r="BM11" s="592"/>
      <c r="BN11" s="593"/>
      <c r="BO11" s="594">
        <v>0.2</v>
      </c>
      <c r="BP11" s="594"/>
      <c r="BQ11" s="594"/>
      <c r="BR11" s="594"/>
      <c r="BS11" s="600">
        <v>162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827605</v>
      </c>
      <c r="CS11" s="592"/>
      <c r="CT11" s="592"/>
      <c r="CU11" s="592"/>
      <c r="CV11" s="592"/>
      <c r="CW11" s="592"/>
      <c r="CX11" s="592"/>
      <c r="CY11" s="593"/>
      <c r="CZ11" s="594">
        <v>13.4</v>
      </c>
      <c r="DA11" s="594"/>
      <c r="DB11" s="594"/>
      <c r="DC11" s="594"/>
      <c r="DD11" s="600">
        <v>467023</v>
      </c>
      <c r="DE11" s="592"/>
      <c r="DF11" s="592"/>
      <c r="DG11" s="592"/>
      <c r="DH11" s="592"/>
      <c r="DI11" s="592"/>
      <c r="DJ11" s="592"/>
      <c r="DK11" s="592"/>
      <c r="DL11" s="592"/>
      <c r="DM11" s="592"/>
      <c r="DN11" s="592"/>
      <c r="DO11" s="592"/>
      <c r="DP11" s="593"/>
      <c r="DQ11" s="600">
        <v>365945</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329909</v>
      </c>
      <c r="BH12" s="592"/>
      <c r="BI12" s="592"/>
      <c r="BJ12" s="592"/>
      <c r="BK12" s="592"/>
      <c r="BL12" s="592"/>
      <c r="BM12" s="592"/>
      <c r="BN12" s="593"/>
      <c r="BO12" s="594">
        <v>76.2</v>
      </c>
      <c r="BP12" s="594"/>
      <c r="BQ12" s="594"/>
      <c r="BR12" s="594"/>
      <c r="BS12" s="600">
        <v>56630</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94621</v>
      </c>
      <c r="CS12" s="592"/>
      <c r="CT12" s="592"/>
      <c r="CU12" s="592"/>
      <c r="CV12" s="592"/>
      <c r="CW12" s="592"/>
      <c r="CX12" s="592"/>
      <c r="CY12" s="593"/>
      <c r="CZ12" s="594">
        <v>1.5</v>
      </c>
      <c r="DA12" s="594"/>
      <c r="DB12" s="594"/>
      <c r="DC12" s="594"/>
      <c r="DD12" s="600" t="s">
        <v>113</v>
      </c>
      <c r="DE12" s="592"/>
      <c r="DF12" s="592"/>
      <c r="DG12" s="592"/>
      <c r="DH12" s="592"/>
      <c r="DI12" s="592"/>
      <c r="DJ12" s="592"/>
      <c r="DK12" s="592"/>
      <c r="DL12" s="592"/>
      <c r="DM12" s="592"/>
      <c r="DN12" s="592"/>
      <c r="DO12" s="592"/>
      <c r="DP12" s="593"/>
      <c r="DQ12" s="600">
        <v>91036</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16330</v>
      </c>
      <c r="S13" s="592"/>
      <c r="T13" s="592"/>
      <c r="U13" s="592"/>
      <c r="V13" s="592"/>
      <c r="W13" s="592"/>
      <c r="X13" s="592"/>
      <c r="Y13" s="593"/>
      <c r="Z13" s="594">
        <v>0.2</v>
      </c>
      <c r="AA13" s="594"/>
      <c r="AB13" s="594"/>
      <c r="AC13" s="594"/>
      <c r="AD13" s="595">
        <v>16330</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319502</v>
      </c>
      <c r="BH13" s="592"/>
      <c r="BI13" s="592"/>
      <c r="BJ13" s="592"/>
      <c r="BK13" s="592"/>
      <c r="BL13" s="592"/>
      <c r="BM13" s="592"/>
      <c r="BN13" s="593"/>
      <c r="BO13" s="594">
        <v>73.8</v>
      </c>
      <c r="BP13" s="594"/>
      <c r="BQ13" s="594"/>
      <c r="BR13" s="594"/>
      <c r="BS13" s="600">
        <v>56630</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913915</v>
      </c>
      <c r="CS13" s="592"/>
      <c r="CT13" s="592"/>
      <c r="CU13" s="592"/>
      <c r="CV13" s="592"/>
      <c r="CW13" s="592"/>
      <c r="CX13" s="592"/>
      <c r="CY13" s="593"/>
      <c r="CZ13" s="594">
        <v>14.8</v>
      </c>
      <c r="DA13" s="594"/>
      <c r="DB13" s="594"/>
      <c r="DC13" s="594"/>
      <c r="DD13" s="600">
        <v>854616</v>
      </c>
      <c r="DE13" s="592"/>
      <c r="DF13" s="592"/>
      <c r="DG13" s="592"/>
      <c r="DH13" s="592"/>
      <c r="DI13" s="592"/>
      <c r="DJ13" s="592"/>
      <c r="DK13" s="592"/>
      <c r="DL13" s="592"/>
      <c r="DM13" s="592"/>
      <c r="DN13" s="592"/>
      <c r="DO13" s="592"/>
      <c r="DP13" s="593"/>
      <c r="DQ13" s="600">
        <v>298745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8895</v>
      </c>
      <c r="BH14" s="592"/>
      <c r="BI14" s="592"/>
      <c r="BJ14" s="592"/>
      <c r="BK14" s="592"/>
      <c r="BL14" s="592"/>
      <c r="BM14" s="592"/>
      <c r="BN14" s="593"/>
      <c r="BO14" s="594">
        <v>2.1</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104410</v>
      </c>
      <c r="CS14" s="592"/>
      <c r="CT14" s="592"/>
      <c r="CU14" s="592"/>
      <c r="CV14" s="592"/>
      <c r="CW14" s="592"/>
      <c r="CX14" s="592"/>
      <c r="CY14" s="593"/>
      <c r="CZ14" s="594">
        <v>1.7</v>
      </c>
      <c r="DA14" s="594"/>
      <c r="DB14" s="594"/>
      <c r="DC14" s="594"/>
      <c r="DD14" s="600">
        <v>47000</v>
      </c>
      <c r="DE14" s="592"/>
      <c r="DF14" s="592"/>
      <c r="DG14" s="592"/>
      <c r="DH14" s="592"/>
      <c r="DI14" s="592"/>
      <c r="DJ14" s="592"/>
      <c r="DK14" s="592"/>
      <c r="DL14" s="592"/>
      <c r="DM14" s="592"/>
      <c r="DN14" s="592"/>
      <c r="DO14" s="592"/>
      <c r="DP14" s="593"/>
      <c r="DQ14" s="600">
        <v>79304</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281</v>
      </c>
      <c r="S15" s="592"/>
      <c r="T15" s="592"/>
      <c r="U15" s="592"/>
      <c r="V15" s="592"/>
      <c r="W15" s="592"/>
      <c r="X15" s="592"/>
      <c r="Y15" s="593"/>
      <c r="Z15" s="594">
        <v>0</v>
      </c>
      <c r="AA15" s="594"/>
      <c r="AB15" s="594"/>
      <c r="AC15" s="594"/>
      <c r="AD15" s="595">
        <v>281</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10760</v>
      </c>
      <c r="BH15" s="592"/>
      <c r="BI15" s="592"/>
      <c r="BJ15" s="592"/>
      <c r="BK15" s="592"/>
      <c r="BL15" s="592"/>
      <c r="BM15" s="592"/>
      <c r="BN15" s="593"/>
      <c r="BO15" s="594">
        <v>2.5</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952220</v>
      </c>
      <c r="CS15" s="592"/>
      <c r="CT15" s="592"/>
      <c r="CU15" s="592"/>
      <c r="CV15" s="592"/>
      <c r="CW15" s="592"/>
      <c r="CX15" s="592"/>
      <c r="CY15" s="593"/>
      <c r="CZ15" s="594">
        <v>15.4</v>
      </c>
      <c r="DA15" s="594"/>
      <c r="DB15" s="594"/>
      <c r="DC15" s="594"/>
      <c r="DD15" s="600">
        <v>601950</v>
      </c>
      <c r="DE15" s="592"/>
      <c r="DF15" s="592"/>
      <c r="DG15" s="592"/>
      <c r="DH15" s="592"/>
      <c r="DI15" s="592"/>
      <c r="DJ15" s="592"/>
      <c r="DK15" s="592"/>
      <c r="DL15" s="592"/>
      <c r="DM15" s="592"/>
      <c r="DN15" s="592"/>
      <c r="DO15" s="592"/>
      <c r="DP15" s="593"/>
      <c r="DQ15" s="600">
        <v>432894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2947659</v>
      </c>
      <c r="S16" s="592"/>
      <c r="T16" s="592"/>
      <c r="U16" s="592"/>
      <c r="V16" s="592"/>
      <c r="W16" s="592"/>
      <c r="X16" s="592"/>
      <c r="Y16" s="593"/>
      <c r="Z16" s="594">
        <v>43.9</v>
      </c>
      <c r="AA16" s="594"/>
      <c r="AB16" s="594"/>
      <c r="AC16" s="594"/>
      <c r="AD16" s="595">
        <v>2430952</v>
      </c>
      <c r="AE16" s="595"/>
      <c r="AF16" s="595"/>
      <c r="AG16" s="595"/>
      <c r="AH16" s="595"/>
      <c r="AI16" s="595"/>
      <c r="AJ16" s="595"/>
      <c r="AK16" s="595"/>
      <c r="AL16" s="596">
        <v>80.099999999999994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92436</v>
      </c>
      <c r="CS16" s="592"/>
      <c r="CT16" s="592"/>
      <c r="CU16" s="592"/>
      <c r="CV16" s="592"/>
      <c r="CW16" s="592"/>
      <c r="CX16" s="592"/>
      <c r="CY16" s="593"/>
      <c r="CZ16" s="594">
        <v>1.5</v>
      </c>
      <c r="DA16" s="594"/>
      <c r="DB16" s="594"/>
      <c r="DC16" s="594"/>
      <c r="DD16" s="600" t="s">
        <v>113</v>
      </c>
      <c r="DE16" s="592"/>
      <c r="DF16" s="592"/>
      <c r="DG16" s="592"/>
      <c r="DH16" s="592"/>
      <c r="DI16" s="592"/>
      <c r="DJ16" s="592"/>
      <c r="DK16" s="592"/>
      <c r="DL16" s="592"/>
      <c r="DM16" s="592"/>
      <c r="DN16" s="592"/>
      <c r="DO16" s="592"/>
      <c r="DP16" s="593"/>
      <c r="DQ16" s="600">
        <v>56353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2430952</v>
      </c>
      <c r="S17" s="592"/>
      <c r="T17" s="592"/>
      <c r="U17" s="592"/>
      <c r="V17" s="592"/>
      <c r="W17" s="592"/>
      <c r="X17" s="592"/>
      <c r="Y17" s="593"/>
      <c r="Z17" s="594">
        <v>36.200000000000003</v>
      </c>
      <c r="AA17" s="594"/>
      <c r="AB17" s="594"/>
      <c r="AC17" s="594"/>
      <c r="AD17" s="595">
        <v>2430952</v>
      </c>
      <c r="AE17" s="595"/>
      <c r="AF17" s="595"/>
      <c r="AG17" s="595"/>
      <c r="AH17" s="595"/>
      <c r="AI17" s="595"/>
      <c r="AJ17" s="595"/>
      <c r="AK17" s="595"/>
      <c r="AL17" s="596">
        <v>80.099999999999994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664528</v>
      </c>
      <c r="CS17" s="592"/>
      <c r="CT17" s="592"/>
      <c r="CU17" s="592"/>
      <c r="CV17" s="592"/>
      <c r="CW17" s="592"/>
      <c r="CX17" s="592"/>
      <c r="CY17" s="593"/>
      <c r="CZ17" s="594">
        <v>10.8</v>
      </c>
      <c r="DA17" s="594"/>
      <c r="DB17" s="594"/>
      <c r="DC17" s="594"/>
      <c r="DD17" s="600" t="s">
        <v>113</v>
      </c>
      <c r="DE17" s="592"/>
      <c r="DF17" s="592"/>
      <c r="DG17" s="592"/>
      <c r="DH17" s="592"/>
      <c r="DI17" s="592"/>
      <c r="DJ17" s="592"/>
      <c r="DK17" s="592"/>
      <c r="DL17" s="592"/>
      <c r="DM17" s="592"/>
      <c r="DN17" s="592"/>
      <c r="DO17" s="592"/>
      <c r="DP17" s="593"/>
      <c r="DQ17" s="600">
        <v>663929</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515457</v>
      </c>
      <c r="S18" s="592"/>
      <c r="T18" s="592"/>
      <c r="U18" s="592"/>
      <c r="V18" s="592"/>
      <c r="W18" s="592"/>
      <c r="X18" s="592"/>
      <c r="Y18" s="593"/>
      <c r="Z18" s="594">
        <v>7.7</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1250</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3527964</v>
      </c>
      <c r="S20" s="592"/>
      <c r="T20" s="592"/>
      <c r="U20" s="592"/>
      <c r="V20" s="592"/>
      <c r="W20" s="592"/>
      <c r="X20" s="592"/>
      <c r="Y20" s="593"/>
      <c r="Z20" s="594">
        <v>52.6</v>
      </c>
      <c r="AA20" s="594"/>
      <c r="AB20" s="594"/>
      <c r="AC20" s="594"/>
      <c r="AD20" s="595">
        <v>3011257</v>
      </c>
      <c r="AE20" s="595"/>
      <c r="AF20" s="595"/>
      <c r="AG20" s="595"/>
      <c r="AH20" s="595"/>
      <c r="AI20" s="595"/>
      <c r="AJ20" s="595"/>
      <c r="AK20" s="595"/>
      <c r="AL20" s="596">
        <v>99.2</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6176845</v>
      </c>
      <c r="CS20" s="592"/>
      <c r="CT20" s="592"/>
      <c r="CU20" s="592"/>
      <c r="CV20" s="592"/>
      <c r="CW20" s="592"/>
      <c r="CX20" s="592"/>
      <c r="CY20" s="593"/>
      <c r="CZ20" s="594">
        <v>100</v>
      </c>
      <c r="DA20" s="594"/>
      <c r="DB20" s="594"/>
      <c r="DC20" s="594"/>
      <c r="DD20" s="600">
        <v>2080626</v>
      </c>
      <c r="DE20" s="592"/>
      <c r="DF20" s="592"/>
      <c r="DG20" s="592"/>
      <c r="DH20" s="592"/>
      <c r="DI20" s="592"/>
      <c r="DJ20" s="592"/>
      <c r="DK20" s="592"/>
      <c r="DL20" s="592"/>
      <c r="DM20" s="592"/>
      <c r="DN20" s="592"/>
      <c r="DO20" s="592"/>
      <c r="DP20" s="593"/>
      <c r="DQ20" s="600">
        <v>3970826</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t="s">
        <v>113</v>
      </c>
      <c r="S21" s="592"/>
      <c r="T21" s="592"/>
      <c r="U21" s="592"/>
      <c r="V21" s="592"/>
      <c r="W21" s="592"/>
      <c r="X21" s="592"/>
      <c r="Y21" s="593"/>
      <c r="Z21" s="594" t="s">
        <v>113</v>
      </c>
      <c r="AA21" s="594"/>
      <c r="AB21" s="594"/>
      <c r="AC21" s="594"/>
      <c r="AD21" s="595" t="s">
        <v>113</v>
      </c>
      <c r="AE21" s="595"/>
      <c r="AF21" s="595"/>
      <c r="AG21" s="595"/>
      <c r="AH21" s="595"/>
      <c r="AI21" s="595"/>
      <c r="AJ21" s="595"/>
      <c r="AK21" s="595"/>
      <c r="AL21" s="596" t="s">
        <v>113</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8175</v>
      </c>
      <c r="S22" s="592"/>
      <c r="T22" s="592"/>
      <c r="U22" s="592"/>
      <c r="V22" s="592"/>
      <c r="W22" s="592"/>
      <c r="X22" s="592"/>
      <c r="Y22" s="593"/>
      <c r="Z22" s="594">
        <v>0.1</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61213</v>
      </c>
      <c r="S23" s="592"/>
      <c r="T23" s="592"/>
      <c r="U23" s="592"/>
      <c r="V23" s="592"/>
      <c r="W23" s="592"/>
      <c r="X23" s="592"/>
      <c r="Y23" s="593"/>
      <c r="Z23" s="594">
        <v>0.9</v>
      </c>
      <c r="AA23" s="594"/>
      <c r="AB23" s="594"/>
      <c r="AC23" s="594"/>
      <c r="AD23" s="595" t="s">
        <v>113</v>
      </c>
      <c r="AE23" s="595"/>
      <c r="AF23" s="595"/>
      <c r="AG23" s="595"/>
      <c r="AH23" s="595"/>
      <c r="AI23" s="595"/>
      <c r="AJ23" s="595"/>
      <c r="AK23" s="595"/>
      <c r="AL23" s="596" t="s">
        <v>113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2573</v>
      </c>
      <c r="S24" s="592"/>
      <c r="T24" s="592"/>
      <c r="U24" s="592"/>
      <c r="V24" s="592"/>
      <c r="W24" s="592"/>
      <c r="X24" s="592"/>
      <c r="Y24" s="593"/>
      <c r="Z24" s="594">
        <v>0</v>
      </c>
      <c r="AA24" s="594"/>
      <c r="AB24" s="594"/>
      <c r="AC24" s="594"/>
      <c r="AD24" s="595" t="s">
        <v>113</v>
      </c>
      <c r="AE24" s="595"/>
      <c r="AF24" s="595"/>
      <c r="AG24" s="595"/>
      <c r="AH24" s="595"/>
      <c r="AI24" s="595"/>
      <c r="AJ24" s="595"/>
      <c r="AK24" s="595"/>
      <c r="AL24" s="596" t="s">
        <v>113</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1639477</v>
      </c>
      <c r="CS24" s="581"/>
      <c r="CT24" s="581"/>
      <c r="CU24" s="581"/>
      <c r="CV24" s="581"/>
      <c r="CW24" s="581"/>
      <c r="CX24" s="581"/>
      <c r="CY24" s="582"/>
      <c r="CZ24" s="620">
        <v>26.5</v>
      </c>
      <c r="DA24" s="621"/>
      <c r="DB24" s="621"/>
      <c r="DC24" s="622"/>
      <c r="DD24" s="619">
        <v>1509955</v>
      </c>
      <c r="DE24" s="581"/>
      <c r="DF24" s="581"/>
      <c r="DG24" s="581"/>
      <c r="DH24" s="581"/>
      <c r="DI24" s="581"/>
      <c r="DJ24" s="581"/>
      <c r="DK24" s="582"/>
      <c r="DL24" s="619">
        <v>1507260</v>
      </c>
      <c r="DM24" s="581"/>
      <c r="DN24" s="581"/>
      <c r="DO24" s="581"/>
      <c r="DP24" s="581"/>
      <c r="DQ24" s="581"/>
      <c r="DR24" s="581"/>
      <c r="DS24" s="581"/>
      <c r="DT24" s="581"/>
      <c r="DU24" s="581"/>
      <c r="DV24" s="582"/>
      <c r="DW24" s="585">
        <v>47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1172730</v>
      </c>
      <c r="S25" s="592"/>
      <c r="T25" s="592"/>
      <c r="U25" s="592"/>
      <c r="V25" s="592"/>
      <c r="W25" s="592"/>
      <c r="X25" s="592"/>
      <c r="Y25" s="593"/>
      <c r="Z25" s="594">
        <v>17.5</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814211</v>
      </c>
      <c r="CS25" s="611"/>
      <c r="CT25" s="611"/>
      <c r="CU25" s="611"/>
      <c r="CV25" s="611"/>
      <c r="CW25" s="611"/>
      <c r="CX25" s="611"/>
      <c r="CY25" s="612"/>
      <c r="CZ25" s="625">
        <v>13.2</v>
      </c>
      <c r="DA25" s="626"/>
      <c r="DB25" s="626"/>
      <c r="DC25" s="627"/>
      <c r="DD25" s="600">
        <v>789757</v>
      </c>
      <c r="DE25" s="611"/>
      <c r="DF25" s="611"/>
      <c r="DG25" s="611"/>
      <c r="DH25" s="611"/>
      <c r="DI25" s="611"/>
      <c r="DJ25" s="611"/>
      <c r="DK25" s="612"/>
      <c r="DL25" s="600">
        <v>787062</v>
      </c>
      <c r="DM25" s="611"/>
      <c r="DN25" s="611"/>
      <c r="DO25" s="611"/>
      <c r="DP25" s="611"/>
      <c r="DQ25" s="611"/>
      <c r="DR25" s="611"/>
      <c r="DS25" s="611"/>
      <c r="DT25" s="611"/>
      <c r="DU25" s="611"/>
      <c r="DV25" s="612"/>
      <c r="DW25" s="596">
        <v>24.5</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451039</v>
      </c>
      <c r="CS26" s="592"/>
      <c r="CT26" s="592"/>
      <c r="CU26" s="592"/>
      <c r="CV26" s="592"/>
      <c r="CW26" s="592"/>
      <c r="CX26" s="592"/>
      <c r="CY26" s="593"/>
      <c r="CZ26" s="625">
        <v>7.3</v>
      </c>
      <c r="DA26" s="626"/>
      <c r="DB26" s="626"/>
      <c r="DC26" s="627"/>
      <c r="DD26" s="600">
        <v>432305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430405</v>
      </c>
      <c r="S27" s="592"/>
      <c r="T27" s="592"/>
      <c r="U27" s="592"/>
      <c r="V27" s="592"/>
      <c r="W27" s="592"/>
      <c r="X27" s="592"/>
      <c r="Y27" s="593"/>
      <c r="Z27" s="594">
        <v>6.4</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433110</v>
      </c>
      <c r="BH27" s="592"/>
      <c r="BI27" s="592"/>
      <c r="BJ27" s="592"/>
      <c r="BK27" s="592"/>
      <c r="BL27" s="592"/>
      <c r="BM27" s="592"/>
      <c r="BN27" s="593"/>
      <c r="BO27" s="594">
        <v>100</v>
      </c>
      <c r="BP27" s="594"/>
      <c r="BQ27" s="594"/>
      <c r="BR27" s="594"/>
      <c r="BS27" s="600">
        <v>58170</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160738</v>
      </c>
      <c r="CS27" s="611"/>
      <c r="CT27" s="611"/>
      <c r="CU27" s="611"/>
      <c r="CV27" s="611"/>
      <c r="CW27" s="611"/>
      <c r="CX27" s="611"/>
      <c r="CY27" s="612"/>
      <c r="CZ27" s="625">
        <v>2.6</v>
      </c>
      <c r="DA27" s="626"/>
      <c r="DB27" s="626"/>
      <c r="DC27" s="627"/>
      <c r="DD27" s="600">
        <v>56269</v>
      </c>
      <c r="DE27" s="611"/>
      <c r="DF27" s="611"/>
      <c r="DG27" s="611"/>
      <c r="DH27" s="611"/>
      <c r="DI27" s="611"/>
      <c r="DJ27" s="611"/>
      <c r="DK27" s="612"/>
      <c r="DL27" s="600">
        <v>56269</v>
      </c>
      <c r="DM27" s="611"/>
      <c r="DN27" s="611"/>
      <c r="DO27" s="611"/>
      <c r="DP27" s="611"/>
      <c r="DQ27" s="611"/>
      <c r="DR27" s="611"/>
      <c r="DS27" s="611"/>
      <c r="DT27" s="611"/>
      <c r="DU27" s="611"/>
      <c r="DV27" s="612"/>
      <c r="DW27" s="596">
        <v>1.8</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43961</v>
      </c>
      <c r="S28" s="592"/>
      <c r="T28" s="592"/>
      <c r="U28" s="592"/>
      <c r="V28" s="592"/>
      <c r="W28" s="592"/>
      <c r="X28" s="592"/>
      <c r="Y28" s="593"/>
      <c r="Z28" s="594">
        <v>0.7</v>
      </c>
      <c r="AA28" s="594"/>
      <c r="AB28" s="594"/>
      <c r="AC28" s="594"/>
      <c r="AD28" s="595">
        <v>19008</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664528</v>
      </c>
      <c r="CS28" s="592"/>
      <c r="CT28" s="592"/>
      <c r="CU28" s="592"/>
      <c r="CV28" s="592"/>
      <c r="CW28" s="592"/>
      <c r="CX28" s="592"/>
      <c r="CY28" s="593"/>
      <c r="CZ28" s="625">
        <v>10.8</v>
      </c>
      <c r="DA28" s="626"/>
      <c r="DB28" s="626"/>
      <c r="DC28" s="627"/>
      <c r="DD28" s="600">
        <v>663929</v>
      </c>
      <c r="DE28" s="592"/>
      <c r="DF28" s="592"/>
      <c r="DG28" s="592"/>
      <c r="DH28" s="592"/>
      <c r="DI28" s="592"/>
      <c r="DJ28" s="592"/>
      <c r="DK28" s="593"/>
      <c r="DL28" s="600">
        <v>663929</v>
      </c>
      <c r="DM28" s="592"/>
      <c r="DN28" s="592"/>
      <c r="DO28" s="592"/>
      <c r="DP28" s="592"/>
      <c r="DQ28" s="592"/>
      <c r="DR28" s="592"/>
      <c r="DS28" s="592"/>
      <c r="DT28" s="592"/>
      <c r="DU28" s="592"/>
      <c r="DV28" s="593"/>
      <c r="DW28" s="596">
        <v>20.7</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788</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664528</v>
      </c>
      <c r="CS29" s="611"/>
      <c r="CT29" s="611"/>
      <c r="CU29" s="611"/>
      <c r="CV29" s="611"/>
      <c r="CW29" s="611"/>
      <c r="CX29" s="611"/>
      <c r="CY29" s="612"/>
      <c r="CZ29" s="625">
        <v>10.8</v>
      </c>
      <c r="DA29" s="626"/>
      <c r="DB29" s="626"/>
      <c r="DC29" s="627"/>
      <c r="DD29" s="600">
        <v>663929</v>
      </c>
      <c r="DE29" s="611"/>
      <c r="DF29" s="611"/>
      <c r="DG29" s="611"/>
      <c r="DH29" s="611"/>
      <c r="DI29" s="611"/>
      <c r="DJ29" s="611"/>
      <c r="DK29" s="612"/>
      <c r="DL29" s="600">
        <v>663929</v>
      </c>
      <c r="DM29" s="611"/>
      <c r="DN29" s="611"/>
      <c r="DO29" s="611"/>
      <c r="DP29" s="611"/>
      <c r="DQ29" s="611"/>
      <c r="DR29" s="611"/>
      <c r="DS29" s="611"/>
      <c r="DT29" s="611"/>
      <c r="DU29" s="611"/>
      <c r="DV29" s="612"/>
      <c r="DW29" s="596">
        <v>20.7</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30000</v>
      </c>
      <c r="S30" s="592"/>
      <c r="T30" s="592"/>
      <c r="U30" s="592"/>
      <c r="V30" s="592"/>
      <c r="W30" s="592"/>
      <c r="X30" s="592"/>
      <c r="Y30" s="593"/>
      <c r="Z30" s="594">
        <v>0.4</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99.8</v>
      </c>
      <c r="BH30" s="650"/>
      <c r="BI30" s="650"/>
      <c r="BJ30" s="650"/>
      <c r="BK30" s="650"/>
      <c r="BL30" s="650"/>
      <c r="BM30" s="586">
        <v>99.3</v>
      </c>
      <c r="BN30" s="650"/>
      <c r="BO30" s="650"/>
      <c r="BP30" s="650"/>
      <c r="BQ30" s="651"/>
      <c r="BR30" s="649">
        <v>99.8</v>
      </c>
      <c r="BS30" s="650"/>
      <c r="BT30" s="650"/>
      <c r="BU30" s="650"/>
      <c r="BV30" s="650"/>
      <c r="BW30" s="650"/>
      <c r="BX30" s="586">
        <v>99.3</v>
      </c>
      <c r="BY30" s="650"/>
      <c r="BZ30" s="650"/>
      <c r="CA30" s="650"/>
      <c r="CB30" s="651"/>
      <c r="CD30" s="654"/>
      <c r="CE30" s="655"/>
      <c r="CF30" s="605" t="s">
        <v>293</v>
      </c>
      <c r="CG30" s="606"/>
      <c r="CH30" s="606"/>
      <c r="CI30" s="606"/>
      <c r="CJ30" s="606"/>
      <c r="CK30" s="606"/>
      <c r="CL30" s="606"/>
      <c r="CM30" s="606"/>
      <c r="CN30" s="606"/>
      <c r="CO30" s="606"/>
      <c r="CP30" s="606"/>
      <c r="CQ30" s="607"/>
      <c r="CR30" s="591">
        <v>582034</v>
      </c>
      <c r="CS30" s="592"/>
      <c r="CT30" s="592"/>
      <c r="CU30" s="592"/>
      <c r="CV30" s="592"/>
      <c r="CW30" s="592"/>
      <c r="CX30" s="592"/>
      <c r="CY30" s="593"/>
      <c r="CZ30" s="625">
        <v>9.4</v>
      </c>
      <c r="DA30" s="626"/>
      <c r="DB30" s="626"/>
      <c r="DC30" s="627"/>
      <c r="DD30" s="600">
        <v>581435</v>
      </c>
      <c r="DE30" s="592"/>
      <c r="DF30" s="592"/>
      <c r="DG30" s="592"/>
      <c r="DH30" s="592"/>
      <c r="DI30" s="592"/>
      <c r="DJ30" s="592"/>
      <c r="DK30" s="593"/>
      <c r="DL30" s="600">
        <v>581435</v>
      </c>
      <c r="DM30" s="592"/>
      <c r="DN30" s="592"/>
      <c r="DO30" s="592"/>
      <c r="DP30" s="592"/>
      <c r="DQ30" s="592"/>
      <c r="DR30" s="592"/>
      <c r="DS30" s="592"/>
      <c r="DT30" s="592"/>
      <c r="DU30" s="592"/>
      <c r="DV30" s="593"/>
      <c r="DW30" s="596">
        <v>18.100000000000001</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387681</v>
      </c>
      <c r="S31" s="592"/>
      <c r="T31" s="592"/>
      <c r="U31" s="592"/>
      <c r="V31" s="592"/>
      <c r="W31" s="592"/>
      <c r="X31" s="592"/>
      <c r="Y31" s="593"/>
      <c r="Z31" s="594">
        <v>5.8</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99.9</v>
      </c>
      <c r="BH31" s="611"/>
      <c r="BI31" s="611"/>
      <c r="BJ31" s="611"/>
      <c r="BK31" s="611"/>
      <c r="BL31" s="611"/>
      <c r="BM31" s="597">
        <v>99</v>
      </c>
      <c r="BN31" s="647"/>
      <c r="BO31" s="647"/>
      <c r="BP31" s="647"/>
      <c r="BQ31" s="648"/>
      <c r="BR31" s="646">
        <v>99.6</v>
      </c>
      <c r="BS31" s="611"/>
      <c r="BT31" s="611"/>
      <c r="BU31" s="611"/>
      <c r="BV31" s="611"/>
      <c r="BW31" s="611"/>
      <c r="BX31" s="597">
        <v>98.6</v>
      </c>
      <c r="BY31" s="647"/>
      <c r="BZ31" s="647"/>
      <c r="CA31" s="647"/>
      <c r="CB31" s="648"/>
      <c r="CD31" s="654"/>
      <c r="CE31" s="655"/>
      <c r="CF31" s="605" t="s">
        <v>297</v>
      </c>
      <c r="CG31" s="606"/>
      <c r="CH31" s="606"/>
      <c r="CI31" s="606"/>
      <c r="CJ31" s="606"/>
      <c r="CK31" s="606"/>
      <c r="CL31" s="606"/>
      <c r="CM31" s="606"/>
      <c r="CN31" s="606"/>
      <c r="CO31" s="606"/>
      <c r="CP31" s="606"/>
      <c r="CQ31" s="607"/>
      <c r="CR31" s="591">
        <v>82494</v>
      </c>
      <c r="CS31" s="611"/>
      <c r="CT31" s="611"/>
      <c r="CU31" s="611"/>
      <c r="CV31" s="611"/>
      <c r="CW31" s="611"/>
      <c r="CX31" s="611"/>
      <c r="CY31" s="612"/>
      <c r="CZ31" s="625">
        <v>1.3</v>
      </c>
      <c r="DA31" s="626"/>
      <c r="DB31" s="626"/>
      <c r="DC31" s="627"/>
      <c r="DD31" s="600">
        <v>82494</v>
      </c>
      <c r="DE31" s="611"/>
      <c r="DF31" s="611"/>
      <c r="DG31" s="611"/>
      <c r="DH31" s="611"/>
      <c r="DI31" s="611"/>
      <c r="DJ31" s="611"/>
      <c r="DK31" s="612"/>
      <c r="DL31" s="600">
        <v>82494</v>
      </c>
      <c r="DM31" s="611"/>
      <c r="DN31" s="611"/>
      <c r="DO31" s="611"/>
      <c r="DP31" s="611"/>
      <c r="DQ31" s="611"/>
      <c r="DR31" s="611"/>
      <c r="DS31" s="611"/>
      <c r="DT31" s="611"/>
      <c r="DU31" s="611"/>
      <c r="DV31" s="612"/>
      <c r="DW31" s="596">
        <v>2.6</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187055</v>
      </c>
      <c r="S32" s="592"/>
      <c r="T32" s="592"/>
      <c r="U32" s="592"/>
      <c r="V32" s="592"/>
      <c r="W32" s="592"/>
      <c r="X32" s="592"/>
      <c r="Y32" s="593"/>
      <c r="Z32" s="594">
        <v>2.8</v>
      </c>
      <c r="AA32" s="594"/>
      <c r="AB32" s="594"/>
      <c r="AC32" s="594"/>
      <c r="AD32" s="595">
        <v>5293</v>
      </c>
      <c r="AE32" s="595"/>
      <c r="AF32" s="595"/>
      <c r="AG32" s="595"/>
      <c r="AH32" s="595"/>
      <c r="AI32" s="595"/>
      <c r="AJ32" s="595"/>
      <c r="AK32" s="595"/>
      <c r="AL32" s="596">
        <v>0.2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99.8</v>
      </c>
      <c r="BH32" s="659"/>
      <c r="BI32" s="659"/>
      <c r="BJ32" s="659"/>
      <c r="BK32" s="659"/>
      <c r="BL32" s="659"/>
      <c r="BM32" s="660">
        <v>99.4</v>
      </c>
      <c r="BN32" s="659"/>
      <c r="BO32" s="659"/>
      <c r="BP32" s="659"/>
      <c r="BQ32" s="661"/>
      <c r="BR32" s="658">
        <v>99.8</v>
      </c>
      <c r="BS32" s="659"/>
      <c r="BT32" s="659"/>
      <c r="BU32" s="659"/>
      <c r="BV32" s="659"/>
      <c r="BW32" s="659"/>
      <c r="BX32" s="660">
        <v>99.5</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855717</v>
      </c>
      <c r="S33" s="592"/>
      <c r="T33" s="592"/>
      <c r="U33" s="592"/>
      <c r="V33" s="592"/>
      <c r="W33" s="592"/>
      <c r="X33" s="592"/>
      <c r="Y33" s="593"/>
      <c r="Z33" s="594">
        <v>12.8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2364306</v>
      </c>
      <c r="CS33" s="611"/>
      <c r="CT33" s="611"/>
      <c r="CU33" s="611"/>
      <c r="CV33" s="611"/>
      <c r="CW33" s="611"/>
      <c r="CX33" s="611"/>
      <c r="CY33" s="612"/>
      <c r="CZ33" s="625">
        <v>38.299999999999997</v>
      </c>
      <c r="DA33" s="626"/>
      <c r="DB33" s="626"/>
      <c r="DC33" s="627"/>
      <c r="DD33" s="600">
        <v>1771459</v>
      </c>
      <c r="DE33" s="611"/>
      <c r="DF33" s="611"/>
      <c r="DG33" s="611"/>
      <c r="DH33" s="611"/>
      <c r="DI33" s="611"/>
      <c r="DJ33" s="611"/>
      <c r="DK33" s="612"/>
      <c r="DL33" s="600">
        <v>927019</v>
      </c>
      <c r="DM33" s="611"/>
      <c r="DN33" s="611"/>
      <c r="DO33" s="611"/>
      <c r="DP33" s="611"/>
      <c r="DQ33" s="611"/>
      <c r="DR33" s="611"/>
      <c r="DS33" s="611"/>
      <c r="DT33" s="611"/>
      <c r="DU33" s="611"/>
      <c r="DV33" s="612"/>
      <c r="DW33" s="596">
        <v>28.9</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596589</v>
      </c>
      <c r="CS34" s="592"/>
      <c r="CT34" s="592"/>
      <c r="CU34" s="592"/>
      <c r="CV34" s="592"/>
      <c r="CW34" s="592"/>
      <c r="CX34" s="592"/>
      <c r="CY34" s="593"/>
      <c r="CZ34" s="625">
        <v>9.6999999999999993</v>
      </c>
      <c r="DA34" s="626"/>
      <c r="DB34" s="626"/>
      <c r="DC34" s="627"/>
      <c r="DD34" s="600">
        <v>423279</v>
      </c>
      <c r="DE34" s="592"/>
      <c r="DF34" s="592"/>
      <c r="DG34" s="592"/>
      <c r="DH34" s="592"/>
      <c r="DI34" s="592"/>
      <c r="DJ34" s="592"/>
      <c r="DK34" s="593"/>
      <c r="DL34" s="600">
        <v>391584</v>
      </c>
      <c r="DM34" s="592"/>
      <c r="DN34" s="592"/>
      <c r="DO34" s="592"/>
      <c r="DP34" s="592"/>
      <c r="DQ34" s="592"/>
      <c r="DR34" s="592"/>
      <c r="DS34" s="592"/>
      <c r="DT34" s="592"/>
      <c r="DU34" s="592"/>
      <c r="DV34" s="593"/>
      <c r="DW34" s="596">
        <v>12.2</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172517</v>
      </c>
      <c r="S35" s="592"/>
      <c r="T35" s="592"/>
      <c r="U35" s="592"/>
      <c r="V35" s="592"/>
      <c r="W35" s="592"/>
      <c r="X35" s="592"/>
      <c r="Y35" s="593"/>
      <c r="Z35" s="594">
        <v>2.6</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463967</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7809</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69573</v>
      </c>
      <c r="CS35" s="611"/>
      <c r="CT35" s="611"/>
      <c r="CU35" s="611"/>
      <c r="CV35" s="611"/>
      <c r="CW35" s="611"/>
      <c r="CX35" s="611"/>
      <c r="CY35" s="612"/>
      <c r="CZ35" s="625">
        <v>1.1000000000000001</v>
      </c>
      <c r="DA35" s="626"/>
      <c r="DB35" s="626"/>
      <c r="DC35" s="627"/>
      <c r="DD35" s="600">
        <v>61077</v>
      </c>
      <c r="DE35" s="611"/>
      <c r="DF35" s="611"/>
      <c r="DG35" s="611"/>
      <c r="DH35" s="611"/>
      <c r="DI35" s="611"/>
      <c r="DJ35" s="611"/>
      <c r="DK35" s="612"/>
      <c r="DL35" s="600">
        <v>61077</v>
      </c>
      <c r="DM35" s="611"/>
      <c r="DN35" s="611"/>
      <c r="DO35" s="611"/>
      <c r="DP35" s="611"/>
      <c r="DQ35" s="611"/>
      <c r="DR35" s="611"/>
      <c r="DS35" s="611"/>
      <c r="DT35" s="611"/>
      <c r="DU35" s="611"/>
      <c r="DV35" s="612"/>
      <c r="DW35" s="596">
        <v>1.9</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6708262</v>
      </c>
      <c r="S36" s="664"/>
      <c r="T36" s="664"/>
      <c r="U36" s="664"/>
      <c r="V36" s="664"/>
      <c r="W36" s="664"/>
      <c r="X36" s="664"/>
      <c r="Y36" s="665"/>
      <c r="Z36" s="666">
        <v>100</v>
      </c>
      <c r="AA36" s="666"/>
      <c r="AB36" s="666"/>
      <c r="AC36" s="666"/>
      <c r="AD36" s="667">
        <v>3035558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153965</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-2262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543754</v>
      </c>
      <c r="CS36" s="592"/>
      <c r="CT36" s="592"/>
      <c r="CU36" s="592"/>
      <c r="CV36" s="592"/>
      <c r="CW36" s="592"/>
      <c r="CX36" s="592"/>
      <c r="CY36" s="593"/>
      <c r="CZ36" s="625">
        <v>8.8000000000000007</v>
      </c>
      <c r="DA36" s="626"/>
      <c r="DB36" s="626"/>
      <c r="DC36" s="627"/>
      <c r="DD36" s="600">
        <v>463131</v>
      </c>
      <c r="DE36" s="592"/>
      <c r="DF36" s="592"/>
      <c r="DG36" s="592"/>
      <c r="DH36" s="592"/>
      <c r="DI36" s="592"/>
      <c r="DJ36" s="592"/>
      <c r="DK36" s="593"/>
      <c r="DL36" s="600">
        <v>307598</v>
      </c>
      <c r="DM36" s="592"/>
      <c r="DN36" s="592"/>
      <c r="DO36" s="592"/>
      <c r="DP36" s="592"/>
      <c r="DQ36" s="592"/>
      <c r="DR36" s="592"/>
      <c r="DS36" s="592"/>
      <c r="DT36" s="592"/>
      <c r="DU36" s="592"/>
      <c r="DV36" s="593"/>
      <c r="DW36" s="596">
        <v>9.6</v>
      </c>
      <c r="DX36" s="623"/>
      <c r="DY36" s="623"/>
      <c r="DZ36" s="623"/>
      <c r="EA36" s="623"/>
      <c r="EB36" s="623"/>
      <c r="EC36" s="624"/>
    </row>
    <row r="37" spans="2:133" ht="11.25" customHeight="1">
      <c r="AQ37" s="670" t="s">
        <v>315</v>
      </c>
      <c r="AR37" s="671"/>
      <c r="AS37" s="671"/>
      <c r="AT37" s="671"/>
      <c r="AU37" s="671"/>
      <c r="AV37" s="671"/>
      <c r="AW37" s="671"/>
      <c r="AX37" s="671"/>
      <c r="AY37" s="672"/>
      <c r="AZ37" s="591">
        <v>132728</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602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94986</v>
      </c>
      <c r="CS37" s="611"/>
      <c r="CT37" s="611"/>
      <c r="CU37" s="611"/>
      <c r="CV37" s="611"/>
      <c r="CW37" s="611"/>
      <c r="CX37" s="611"/>
      <c r="CY37" s="612"/>
      <c r="CZ37" s="625">
        <v>1.5</v>
      </c>
      <c r="DA37" s="626"/>
      <c r="DB37" s="626"/>
      <c r="DC37" s="627"/>
      <c r="DD37" s="600">
        <v>94986</v>
      </c>
      <c r="DE37" s="611"/>
      <c r="DF37" s="611"/>
      <c r="DG37" s="611"/>
      <c r="DH37" s="611"/>
      <c r="DI37" s="611"/>
      <c r="DJ37" s="611"/>
      <c r="DK37" s="612"/>
      <c r="DL37" s="600">
        <v>79704</v>
      </c>
      <c r="DM37" s="611"/>
      <c r="DN37" s="611"/>
      <c r="DO37" s="611"/>
      <c r="DP37" s="611"/>
      <c r="DQ37" s="611"/>
      <c r="DR37" s="611"/>
      <c r="DS37" s="611"/>
      <c r="DT37" s="611"/>
      <c r="DU37" s="611"/>
      <c r="DV37" s="612"/>
      <c r="DW37" s="596">
        <v>2.5</v>
      </c>
      <c r="DX37" s="623"/>
      <c r="DY37" s="623"/>
      <c r="DZ37" s="623"/>
      <c r="EA37" s="623"/>
      <c r="EB37" s="623"/>
      <c r="EC37" s="624"/>
    </row>
    <row r="38" spans="2:133" ht="11.25" customHeight="1">
      <c r="AQ38" s="670" t="s">
        <v>318</v>
      </c>
      <c r="AR38" s="671"/>
      <c r="AS38" s="671"/>
      <c r="AT38" s="671"/>
      <c r="AU38" s="671"/>
      <c r="AV38" s="671"/>
      <c r="AW38" s="671"/>
      <c r="AX38" s="671"/>
      <c r="AY38" s="672"/>
      <c r="AZ38" s="591" t="s">
        <v>319</v>
      </c>
      <c r="BA38" s="592"/>
      <c r="BB38" s="592"/>
      <c r="BC38" s="592"/>
      <c r="BD38" s="611"/>
      <c r="BE38" s="611"/>
      <c r="BF38" s="648"/>
      <c r="BG38" s="605" t="s">
        <v>320</v>
      </c>
      <c r="BH38" s="606"/>
      <c r="BI38" s="606"/>
      <c r="BJ38" s="606"/>
      <c r="BK38" s="606"/>
      <c r="BL38" s="606"/>
      <c r="BM38" s="606"/>
      <c r="BN38" s="606"/>
      <c r="BO38" s="606"/>
      <c r="BP38" s="606"/>
      <c r="BQ38" s="606"/>
      <c r="BR38" s="606"/>
      <c r="BS38" s="606"/>
      <c r="BT38" s="606"/>
      <c r="BU38" s="607"/>
      <c r="BV38" s="591">
        <v>1079</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331239</v>
      </c>
      <c r="CS38" s="592"/>
      <c r="CT38" s="592"/>
      <c r="CU38" s="592"/>
      <c r="CV38" s="592"/>
      <c r="CW38" s="592"/>
      <c r="CX38" s="592"/>
      <c r="CY38" s="593"/>
      <c r="CZ38" s="625">
        <v>5.4</v>
      </c>
      <c r="DA38" s="626"/>
      <c r="DB38" s="626"/>
      <c r="DC38" s="627"/>
      <c r="DD38" s="600">
        <v>167876</v>
      </c>
      <c r="DE38" s="592"/>
      <c r="DF38" s="592"/>
      <c r="DG38" s="592"/>
      <c r="DH38" s="592"/>
      <c r="DI38" s="592"/>
      <c r="DJ38" s="592"/>
      <c r="DK38" s="593"/>
      <c r="DL38" s="600">
        <v>159496</v>
      </c>
      <c r="DM38" s="592"/>
      <c r="DN38" s="592"/>
      <c r="DO38" s="592"/>
      <c r="DP38" s="592"/>
      <c r="DQ38" s="592"/>
      <c r="DR38" s="592"/>
      <c r="DS38" s="592"/>
      <c r="DT38" s="592"/>
      <c r="DU38" s="592"/>
      <c r="DV38" s="593"/>
      <c r="DW38" s="596">
        <v>5</v>
      </c>
      <c r="DX38" s="623"/>
      <c r="DY38" s="623"/>
      <c r="DZ38" s="623"/>
      <c r="EA38" s="623"/>
      <c r="EB38" s="623"/>
      <c r="EC38" s="624"/>
    </row>
    <row r="39" spans="2:133" ht="11.25" customHeight="1">
      <c r="AQ39" s="670" t="s">
        <v>322</v>
      </c>
      <c r="AR39" s="671"/>
      <c r="AS39" s="671"/>
      <c r="AT39" s="671"/>
      <c r="AU39" s="671"/>
      <c r="AV39" s="671"/>
      <c r="AW39" s="671"/>
      <c r="AX39" s="671"/>
      <c r="AY39" s="672"/>
      <c r="AZ39" s="591" t="s">
        <v>319</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67</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663038</v>
      </c>
      <c r="CS39" s="611"/>
      <c r="CT39" s="611"/>
      <c r="CU39" s="611"/>
      <c r="CV39" s="611"/>
      <c r="CW39" s="611"/>
      <c r="CX39" s="611"/>
      <c r="CY39" s="612"/>
      <c r="CZ39" s="625">
        <v>10.7</v>
      </c>
      <c r="DA39" s="626"/>
      <c r="DB39" s="626"/>
      <c r="DC39" s="627"/>
      <c r="DD39" s="600">
        <v>578419</v>
      </c>
      <c r="DE39" s="611"/>
      <c r="DF39" s="611"/>
      <c r="DG39" s="611"/>
      <c r="DH39" s="611"/>
      <c r="DI39" s="611"/>
      <c r="DJ39" s="611"/>
      <c r="DK39" s="612"/>
      <c r="DL39" s="600" t="s">
        <v>319</v>
      </c>
      <c r="DM39" s="611"/>
      <c r="DN39" s="611"/>
      <c r="DO39" s="611"/>
      <c r="DP39" s="611"/>
      <c r="DQ39" s="611"/>
      <c r="DR39" s="611"/>
      <c r="DS39" s="611"/>
      <c r="DT39" s="611"/>
      <c r="DU39" s="611"/>
      <c r="DV39" s="61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46367</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122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160113</v>
      </c>
      <c r="CS40" s="592"/>
      <c r="CT40" s="592"/>
      <c r="CU40" s="592"/>
      <c r="CV40" s="592"/>
      <c r="CW40" s="592"/>
      <c r="CX40" s="592"/>
      <c r="CY40" s="593"/>
      <c r="CZ40" s="625">
        <v>2.6</v>
      </c>
      <c r="DA40" s="626"/>
      <c r="DB40" s="626"/>
      <c r="DC40" s="627"/>
      <c r="DD40" s="600">
        <v>77677</v>
      </c>
      <c r="DE40" s="592"/>
      <c r="DF40" s="592"/>
      <c r="DG40" s="592"/>
      <c r="DH40" s="592"/>
      <c r="DI40" s="592"/>
      <c r="DJ40" s="592"/>
      <c r="DK40" s="593"/>
      <c r="DL40" s="600">
        <v>7264</v>
      </c>
      <c r="DM40" s="592"/>
      <c r="DN40" s="592"/>
      <c r="DO40" s="592"/>
      <c r="DP40" s="592"/>
      <c r="DQ40" s="592"/>
      <c r="DR40" s="592"/>
      <c r="DS40" s="592"/>
      <c r="DT40" s="592"/>
      <c r="DU40" s="592"/>
      <c r="DV40" s="593"/>
      <c r="DW40" s="596">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130907</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265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2173062</v>
      </c>
      <c r="CS42" s="592"/>
      <c r="CT42" s="592"/>
      <c r="CU42" s="592"/>
      <c r="CV42" s="592"/>
      <c r="CW42" s="592"/>
      <c r="CX42" s="592"/>
      <c r="CY42" s="593"/>
      <c r="CZ42" s="625">
        <v>35.200000000000003</v>
      </c>
      <c r="DA42" s="674"/>
      <c r="DB42" s="674"/>
      <c r="DC42" s="675"/>
      <c r="DD42" s="600">
        <v>689412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35200</v>
      </c>
      <c r="CS43" s="611"/>
      <c r="CT43" s="611"/>
      <c r="CU43" s="611"/>
      <c r="CV43" s="611"/>
      <c r="CW43" s="611"/>
      <c r="CX43" s="611"/>
      <c r="CY43" s="612"/>
      <c r="CZ43" s="625">
        <v>0.6</v>
      </c>
      <c r="DA43" s="626"/>
      <c r="DB43" s="626"/>
      <c r="DC43" s="627"/>
      <c r="DD43" s="600">
        <v>35200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2080626</v>
      </c>
      <c r="CS44" s="592"/>
      <c r="CT44" s="592"/>
      <c r="CU44" s="592"/>
      <c r="CV44" s="592"/>
      <c r="CW44" s="592"/>
      <c r="CX44" s="592"/>
      <c r="CY44" s="593"/>
      <c r="CZ44" s="625">
        <v>33.700000000000003</v>
      </c>
      <c r="DA44" s="674"/>
      <c r="DB44" s="674"/>
      <c r="DC44" s="675"/>
      <c r="DD44" s="600">
        <v>633059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1426786</v>
      </c>
      <c r="CS45" s="611"/>
      <c r="CT45" s="611"/>
      <c r="CU45" s="611"/>
      <c r="CV45" s="611"/>
      <c r="CW45" s="611"/>
      <c r="CX45" s="611"/>
      <c r="CY45" s="612"/>
      <c r="CZ45" s="625">
        <v>23.1</v>
      </c>
      <c r="DA45" s="626"/>
      <c r="DB45" s="626"/>
      <c r="DC45" s="627"/>
      <c r="DD45" s="600">
        <v>142143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644059</v>
      </c>
      <c r="CS46" s="592"/>
      <c r="CT46" s="592"/>
      <c r="CU46" s="592"/>
      <c r="CV46" s="592"/>
      <c r="CW46" s="592"/>
      <c r="CX46" s="592"/>
      <c r="CY46" s="593"/>
      <c r="CZ46" s="625">
        <v>10.4</v>
      </c>
      <c r="DA46" s="674"/>
      <c r="DB46" s="674"/>
      <c r="DC46" s="675"/>
      <c r="DD46" s="600">
        <v>489551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92436</v>
      </c>
      <c r="CS47" s="611"/>
      <c r="CT47" s="611"/>
      <c r="CU47" s="611"/>
      <c r="CV47" s="611"/>
      <c r="CW47" s="611"/>
      <c r="CX47" s="611"/>
      <c r="CY47" s="612"/>
      <c r="CZ47" s="625">
        <v>1.5</v>
      </c>
      <c r="DA47" s="626"/>
      <c r="DB47" s="626"/>
      <c r="DC47" s="627"/>
      <c r="DD47" s="600">
        <v>56353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6176845</v>
      </c>
      <c r="CS49" s="659"/>
      <c r="CT49" s="659"/>
      <c r="CU49" s="659"/>
      <c r="CV49" s="659"/>
      <c r="CW49" s="659"/>
      <c r="CX49" s="659"/>
      <c r="CY49" s="686"/>
      <c r="CZ49" s="687">
        <v>100</v>
      </c>
      <c r="DA49" s="688"/>
      <c r="DB49" s="688"/>
      <c r="DC49" s="689"/>
      <c r="DD49" s="690">
        <v>3970826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c r="R7" s="721"/>
      <c r="S7" s="721"/>
      <c r="T7" s="721"/>
      <c r="U7" s="721"/>
      <c r="V7" s="721"/>
      <c r="W7" s="721"/>
      <c r="X7" s="721"/>
      <c r="Y7" s="721"/>
      <c r="Z7" s="721"/>
      <c r="AA7" s="721"/>
      <c r="AB7" s="721"/>
      <c r="AC7" s="721"/>
      <c r="AD7" s="721"/>
      <c r="AE7" s="722"/>
      <c r="AF7" s="723">
        <v>374</v>
      </c>
      <c r="AG7" s="724"/>
      <c r="AH7" s="724"/>
      <c r="AI7" s="724"/>
      <c r="AJ7" s="725"/>
      <c r="AK7" s="760"/>
      <c r="AL7" s="761"/>
      <c r="AM7" s="761"/>
      <c r="AN7" s="761"/>
      <c r="AO7" s="761"/>
      <c r="AP7" s="761"/>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v>-36</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338</v>
      </c>
      <c r="AG23" s="780"/>
      <c r="AH23" s="780"/>
      <c r="AI23" s="780"/>
      <c r="AJ23" s="783"/>
      <c r="AK23" s="784"/>
      <c r="AL23" s="785"/>
      <c r="AM23" s="785"/>
      <c r="AN23" s="785"/>
      <c r="AO23" s="785"/>
      <c r="AP23" s="780"/>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c r="R28" s="809"/>
      <c r="S28" s="809"/>
      <c r="T28" s="809"/>
      <c r="U28" s="809"/>
      <c r="V28" s="809"/>
      <c r="W28" s="809"/>
      <c r="X28" s="809"/>
      <c r="Y28" s="809"/>
      <c r="Z28" s="809"/>
      <c r="AA28" s="809"/>
      <c r="AB28" s="809"/>
      <c r="AC28" s="809"/>
      <c r="AD28" s="809"/>
      <c r="AE28" s="810"/>
      <c r="AF28" s="811">
        <v>8</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c r="R29" s="745"/>
      <c r="S29" s="745"/>
      <c r="T29" s="745"/>
      <c r="U29" s="745"/>
      <c r="V29" s="745"/>
      <c r="W29" s="745"/>
      <c r="X29" s="745"/>
      <c r="Y29" s="745"/>
      <c r="Z29" s="745"/>
      <c r="AA29" s="745"/>
      <c r="AB29" s="745"/>
      <c r="AC29" s="745"/>
      <c r="AD29" s="745"/>
      <c r="AE29" s="746"/>
      <c r="AF29" s="747">
        <v>7</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c r="R30" s="745"/>
      <c r="S30" s="745"/>
      <c r="T30" s="745"/>
      <c r="U30" s="745"/>
      <c r="V30" s="745"/>
      <c r="W30" s="745"/>
      <c r="X30" s="745"/>
      <c r="Y30" s="745"/>
      <c r="Z30" s="745"/>
      <c r="AA30" s="745"/>
      <c r="AB30" s="745"/>
      <c r="AC30" s="745"/>
      <c r="AD30" s="745"/>
      <c r="AE30" s="746"/>
      <c r="AF30" s="747">
        <v>0</v>
      </c>
      <c r="AG30" s="748"/>
      <c r="AH30" s="748"/>
      <c r="AI30" s="748"/>
      <c r="AJ30" s="749"/>
      <c r="AK30" s="816"/>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c r="R31" s="745"/>
      <c r="S31" s="745"/>
      <c r="T31" s="745"/>
      <c r="U31" s="745"/>
      <c r="V31" s="745"/>
      <c r="W31" s="745"/>
      <c r="X31" s="745"/>
      <c r="Y31" s="745"/>
      <c r="Z31" s="745"/>
      <c r="AA31" s="745"/>
      <c r="AB31" s="745"/>
      <c r="AC31" s="745"/>
      <c r="AD31" s="745"/>
      <c r="AE31" s="746"/>
      <c r="AF31" s="747">
        <v>0</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v>520</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v>0</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v>20</v>
      </c>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555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659177</v>
      </c>
      <c r="AB110" s="888"/>
      <c r="AC110" s="888"/>
      <c r="AD110" s="888"/>
      <c r="AE110" s="889"/>
      <c r="AF110" s="890">
        <v>644109</v>
      </c>
      <c r="AG110" s="888"/>
      <c r="AH110" s="888"/>
      <c r="AI110" s="888"/>
      <c r="AJ110" s="889"/>
      <c r="AK110" s="890">
        <v>664528</v>
      </c>
      <c r="AL110" s="888"/>
      <c r="AM110" s="888"/>
      <c r="AN110" s="888"/>
      <c r="AO110" s="889"/>
      <c r="AP110" s="891">
        <v>24.9</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5908668</v>
      </c>
      <c r="BR110" s="925"/>
      <c r="BS110" s="925"/>
      <c r="BT110" s="925"/>
      <c r="BU110" s="925"/>
      <c r="BV110" s="925">
        <v>5940618</v>
      </c>
      <c r="BW110" s="925"/>
      <c r="BX110" s="925"/>
      <c r="BY110" s="925"/>
      <c r="BZ110" s="925"/>
      <c r="CA110" s="925">
        <v>6214301</v>
      </c>
      <c r="CB110" s="925"/>
      <c r="CC110" s="925"/>
      <c r="CD110" s="925"/>
      <c r="CE110" s="925"/>
      <c r="CF110" s="939">
        <v>232.9</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113</v>
      </c>
      <c r="BR111" s="918"/>
      <c r="BS111" s="918"/>
      <c r="BT111" s="918"/>
      <c r="BU111" s="918"/>
      <c r="BV111" s="918" t="s">
        <v>113</v>
      </c>
      <c r="BW111" s="918"/>
      <c r="BX111" s="918"/>
      <c r="BY111" s="918"/>
      <c r="BZ111" s="918"/>
      <c r="CA111" s="918" t="s">
        <v>113</v>
      </c>
      <c r="CB111" s="918"/>
      <c r="CC111" s="918"/>
      <c r="CD111" s="918"/>
      <c r="CE111" s="918"/>
      <c r="CF111" s="912" t="s">
        <v>113</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511036</v>
      </c>
      <c r="BR112" s="918"/>
      <c r="BS112" s="918"/>
      <c r="BT112" s="918"/>
      <c r="BU112" s="918"/>
      <c r="BV112" s="918">
        <v>474134</v>
      </c>
      <c r="BW112" s="918"/>
      <c r="BX112" s="918"/>
      <c r="BY112" s="918"/>
      <c r="BZ112" s="918"/>
      <c r="CA112" s="918">
        <v>590133</v>
      </c>
      <c r="CB112" s="918"/>
      <c r="CC112" s="918"/>
      <c r="CD112" s="918"/>
      <c r="CE112" s="918"/>
      <c r="CF112" s="912">
        <v>22.1</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42115</v>
      </c>
      <c r="AB113" s="932"/>
      <c r="AC113" s="932"/>
      <c r="AD113" s="932"/>
      <c r="AE113" s="933"/>
      <c r="AF113" s="934">
        <v>42221</v>
      </c>
      <c r="AG113" s="932"/>
      <c r="AH113" s="932"/>
      <c r="AI113" s="932"/>
      <c r="AJ113" s="933"/>
      <c r="AK113" s="934">
        <v>51082</v>
      </c>
      <c r="AL113" s="932"/>
      <c r="AM113" s="932"/>
      <c r="AN113" s="932"/>
      <c r="AO113" s="933"/>
      <c r="AP113" s="935">
        <v>1.9</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174358</v>
      </c>
      <c r="BR113" s="918"/>
      <c r="BS113" s="918"/>
      <c r="BT113" s="918"/>
      <c r="BU113" s="918"/>
      <c r="BV113" s="918">
        <v>161317</v>
      </c>
      <c r="BW113" s="918"/>
      <c r="BX113" s="918"/>
      <c r="BY113" s="918"/>
      <c r="BZ113" s="918"/>
      <c r="CA113" s="918">
        <v>136479</v>
      </c>
      <c r="CB113" s="918"/>
      <c r="CC113" s="918"/>
      <c r="CD113" s="918"/>
      <c r="CE113" s="918"/>
      <c r="CF113" s="912">
        <v>5.0999999999999996</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34187</v>
      </c>
      <c r="AB114" s="957"/>
      <c r="AC114" s="957"/>
      <c r="AD114" s="957"/>
      <c r="AE114" s="958"/>
      <c r="AF114" s="959">
        <v>31804</v>
      </c>
      <c r="AG114" s="957"/>
      <c r="AH114" s="957"/>
      <c r="AI114" s="957"/>
      <c r="AJ114" s="958"/>
      <c r="AK114" s="959">
        <v>31899</v>
      </c>
      <c r="AL114" s="957"/>
      <c r="AM114" s="957"/>
      <c r="AN114" s="957"/>
      <c r="AO114" s="958"/>
      <c r="AP114" s="960">
        <v>1.2</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1139154</v>
      </c>
      <c r="BR114" s="918"/>
      <c r="BS114" s="918"/>
      <c r="BT114" s="918"/>
      <c r="BU114" s="918"/>
      <c r="BV114" s="918">
        <v>1110431</v>
      </c>
      <c r="BW114" s="918"/>
      <c r="BX114" s="918"/>
      <c r="BY114" s="918"/>
      <c r="BZ114" s="918"/>
      <c r="CA114" s="918">
        <v>1100717</v>
      </c>
      <c r="CB114" s="918"/>
      <c r="CC114" s="918"/>
      <c r="CD114" s="918"/>
      <c r="CE114" s="918"/>
      <c r="CF114" s="912">
        <v>41.3</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735479</v>
      </c>
      <c r="AB117" s="964"/>
      <c r="AC117" s="964"/>
      <c r="AD117" s="964"/>
      <c r="AE117" s="965"/>
      <c r="AF117" s="963">
        <v>718134</v>
      </c>
      <c r="AG117" s="964"/>
      <c r="AH117" s="964"/>
      <c r="AI117" s="964"/>
      <c r="AJ117" s="965"/>
      <c r="AK117" s="963">
        <v>747509</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433</v>
      </c>
      <c r="BP118" s="992"/>
      <c r="BQ118" s="983">
        <v>7733216</v>
      </c>
      <c r="BR118" s="984"/>
      <c r="BS118" s="984"/>
      <c r="BT118" s="984"/>
      <c r="BU118" s="984"/>
      <c r="BV118" s="984">
        <v>7686500</v>
      </c>
      <c r="BW118" s="984"/>
      <c r="BX118" s="984"/>
      <c r="BY118" s="984"/>
      <c r="BZ118" s="984"/>
      <c r="CA118" s="984">
        <v>8041630</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3384890</v>
      </c>
      <c r="BR119" s="925"/>
      <c r="BS119" s="925"/>
      <c r="BT119" s="925"/>
      <c r="BU119" s="925"/>
      <c r="BV119" s="925">
        <v>3366483</v>
      </c>
      <c r="BW119" s="925"/>
      <c r="BX119" s="925"/>
      <c r="BY119" s="925"/>
      <c r="BZ119" s="925"/>
      <c r="CA119" s="925">
        <v>3466227</v>
      </c>
      <c r="CB119" s="925"/>
      <c r="CC119" s="925"/>
      <c r="CD119" s="925"/>
      <c r="CE119" s="925"/>
      <c r="CF119" s="939">
        <v>129.9</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31467</v>
      </c>
      <c r="BR120" s="918"/>
      <c r="BS120" s="918"/>
      <c r="BT120" s="918"/>
      <c r="BU120" s="918"/>
      <c r="BV120" s="918">
        <v>25113</v>
      </c>
      <c r="BW120" s="918"/>
      <c r="BX120" s="918"/>
      <c r="BY120" s="918"/>
      <c r="BZ120" s="918"/>
      <c r="CA120" s="918">
        <v>20487</v>
      </c>
      <c r="CB120" s="918"/>
      <c r="CC120" s="918"/>
      <c r="CD120" s="918"/>
      <c r="CE120" s="918"/>
      <c r="CF120" s="912">
        <v>0.8</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278307</v>
      </c>
      <c r="DH120" s="925"/>
      <c r="DI120" s="925"/>
      <c r="DJ120" s="925"/>
      <c r="DK120" s="925"/>
      <c r="DL120" s="925">
        <v>254528</v>
      </c>
      <c r="DM120" s="925"/>
      <c r="DN120" s="925"/>
      <c r="DO120" s="925"/>
      <c r="DP120" s="925"/>
      <c r="DQ120" s="925">
        <v>384598</v>
      </c>
      <c r="DR120" s="925"/>
      <c r="DS120" s="925"/>
      <c r="DT120" s="925"/>
      <c r="DU120" s="925"/>
      <c r="DV120" s="926">
        <v>14.4</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4205360</v>
      </c>
      <c r="BR121" s="984"/>
      <c r="BS121" s="984"/>
      <c r="BT121" s="984"/>
      <c r="BU121" s="984"/>
      <c r="BV121" s="984">
        <v>4287169</v>
      </c>
      <c r="BW121" s="984"/>
      <c r="BX121" s="984"/>
      <c r="BY121" s="984"/>
      <c r="BZ121" s="984"/>
      <c r="CA121" s="984">
        <v>4551910</v>
      </c>
      <c r="CB121" s="984"/>
      <c r="CC121" s="984"/>
      <c r="CD121" s="984"/>
      <c r="CE121" s="984"/>
      <c r="CF121" s="1022">
        <v>170.6</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232729</v>
      </c>
      <c r="DH121" s="918"/>
      <c r="DI121" s="918"/>
      <c r="DJ121" s="918"/>
      <c r="DK121" s="918"/>
      <c r="DL121" s="918">
        <v>219606</v>
      </c>
      <c r="DM121" s="918"/>
      <c r="DN121" s="918"/>
      <c r="DO121" s="918"/>
      <c r="DP121" s="918"/>
      <c r="DQ121" s="918">
        <v>205535</v>
      </c>
      <c r="DR121" s="918"/>
      <c r="DS121" s="918"/>
      <c r="DT121" s="918"/>
      <c r="DU121" s="918"/>
      <c r="DV121" s="919">
        <v>7.7</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442</v>
      </c>
      <c r="BP122" s="992"/>
      <c r="BQ122" s="1032">
        <v>7621717</v>
      </c>
      <c r="BR122" s="1033"/>
      <c r="BS122" s="1033"/>
      <c r="BT122" s="1033"/>
      <c r="BU122" s="1033"/>
      <c r="BV122" s="1033">
        <v>7678765</v>
      </c>
      <c r="BW122" s="1033"/>
      <c r="BX122" s="1033"/>
      <c r="BY122" s="1033"/>
      <c r="BZ122" s="1033"/>
      <c r="CA122" s="1033">
        <v>8038624</v>
      </c>
      <c r="CB122" s="1033"/>
      <c r="CC122" s="1033"/>
      <c r="CD122" s="1033"/>
      <c r="CE122" s="1033"/>
      <c r="CF122" s="985"/>
      <c r="CG122" s="986"/>
      <c r="CH122" s="986"/>
      <c r="CI122" s="986"/>
      <c r="CJ122" s="987"/>
      <c r="CK122" s="1014"/>
      <c r="CL122" s="1015"/>
      <c r="CM122" s="1015"/>
      <c r="CN122" s="1015"/>
      <c r="CO122" s="1016"/>
      <c r="CP122" s="1005" t="s">
        <v>389</v>
      </c>
      <c r="CQ122" s="1006"/>
      <c r="CR122" s="1006"/>
      <c r="CS122" s="1006"/>
      <c r="CT122" s="1006"/>
      <c r="CU122" s="1006"/>
      <c r="CV122" s="1006"/>
      <c r="CW122" s="1006"/>
      <c r="CX122" s="1006"/>
      <c r="CY122" s="1006"/>
      <c r="CZ122" s="1006"/>
      <c r="DA122" s="1006"/>
      <c r="DB122" s="1006"/>
      <c r="DC122" s="1006"/>
      <c r="DD122" s="1006"/>
      <c r="DE122" s="1006"/>
      <c r="DF122" s="1007"/>
      <c r="DG122" s="917" t="s">
        <v>113</v>
      </c>
      <c r="DH122" s="918"/>
      <c r="DI122" s="918"/>
      <c r="DJ122" s="918"/>
      <c r="DK122" s="918"/>
      <c r="DL122" s="918" t="s">
        <v>113</v>
      </c>
      <c r="DM122" s="918"/>
      <c r="DN122" s="918"/>
      <c r="DO122" s="918"/>
      <c r="DP122" s="918"/>
      <c r="DQ122" s="918" t="s">
        <v>113</v>
      </c>
      <c r="DR122" s="918"/>
      <c r="DS122" s="918"/>
      <c r="DT122" s="918"/>
      <c r="DU122" s="918"/>
      <c r="DV122" s="919" t="s">
        <v>113</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4.5999999999999996</v>
      </c>
      <c r="BR123" s="1025"/>
      <c r="BS123" s="1025"/>
      <c r="BT123" s="1025"/>
      <c r="BU123" s="1025"/>
      <c r="BV123" s="1025">
        <v>0.2</v>
      </c>
      <c r="BW123" s="1025"/>
      <c r="BX123" s="1025"/>
      <c r="BY123" s="1025"/>
      <c r="BZ123" s="1025"/>
      <c r="CA123" s="1025">
        <v>0.1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453</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8211</v>
      </c>
      <c r="AB128" s="1088"/>
      <c r="AC128" s="1088"/>
      <c r="AD128" s="1088"/>
      <c r="AE128" s="1089"/>
      <c r="AF128" s="1090">
        <v>890</v>
      </c>
      <c r="AG128" s="1088"/>
      <c r="AH128" s="1088"/>
      <c r="AI128" s="1088"/>
      <c r="AJ128" s="1089"/>
      <c r="AK128" s="1090">
        <v>599</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2833455</v>
      </c>
      <c r="AB129" s="957"/>
      <c r="AC129" s="957"/>
      <c r="AD129" s="957"/>
      <c r="AE129" s="958"/>
      <c r="AF129" s="959">
        <v>3121141</v>
      </c>
      <c r="AG129" s="957"/>
      <c r="AH129" s="957"/>
      <c r="AI129" s="957"/>
      <c r="AJ129" s="958"/>
      <c r="AK129" s="959">
        <v>3126266</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10.8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444586</v>
      </c>
      <c r="AB130" s="957"/>
      <c r="AC130" s="957"/>
      <c r="AD130" s="957"/>
      <c r="AE130" s="958"/>
      <c r="AF130" s="959">
        <v>449078</v>
      </c>
      <c r="AG130" s="957"/>
      <c r="AH130" s="957"/>
      <c r="AI130" s="957"/>
      <c r="AJ130" s="958"/>
      <c r="AK130" s="959">
        <v>458214</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2388869</v>
      </c>
      <c r="AB131" s="996"/>
      <c r="AC131" s="996"/>
      <c r="AD131" s="996"/>
      <c r="AE131" s="997"/>
      <c r="AF131" s="998">
        <v>2672063</v>
      </c>
      <c r="AG131" s="996"/>
      <c r="AH131" s="996"/>
      <c r="AI131" s="996"/>
      <c r="AJ131" s="997"/>
      <c r="AK131" s="998">
        <v>2668052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11.83329852</v>
      </c>
      <c r="AB132" s="1102"/>
      <c r="AC132" s="1102"/>
      <c r="AD132" s="1102"/>
      <c r="AE132" s="1103"/>
      <c r="AF132" s="1104">
        <v>10.035916070000001</v>
      </c>
      <c r="AG132" s="1102"/>
      <c r="AH132" s="1102"/>
      <c r="AI132" s="1102"/>
      <c r="AJ132" s="1103"/>
      <c r="AK132" s="1104">
        <v>10.82047876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12.7</v>
      </c>
      <c r="AB133" s="1109"/>
      <c r="AC133" s="1109"/>
      <c r="AD133" s="1109"/>
      <c r="AE133" s="1110"/>
      <c r="AF133" s="1108">
        <v>11.3</v>
      </c>
      <c r="AG133" s="1109"/>
      <c r="AH133" s="1109"/>
      <c r="AI133" s="1109"/>
      <c r="AJ133" s="1110"/>
      <c r="AK133" s="1108">
        <v>10.8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election activeCell="A24" sqref="A24:XFD2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814211</v>
      </c>
      <c r="L9" s="264">
        <v>259634</v>
      </c>
      <c r="M9" s="265">
        <v>183831</v>
      </c>
      <c r="N9" s="266">
        <v>41.2</v>
      </c>
    </row>
    <row r="10" spans="1:16">
      <c r="A10" s="248"/>
      <c r="B10" s="244"/>
      <c r="C10" s="244"/>
      <c r="D10" s="244"/>
      <c r="E10" s="244"/>
      <c r="F10" s="244"/>
      <c r="G10" s="1117" t="s">
        <v>475</v>
      </c>
      <c r="H10" s="1118"/>
      <c r="I10" s="1118"/>
      <c r="J10" s="1119"/>
      <c r="K10" s="267">
        <v>42239</v>
      </c>
      <c r="L10" s="268">
        <v>13469</v>
      </c>
      <c r="M10" s="269">
        <v>17818</v>
      </c>
      <c r="N10" s="270">
        <v>-24.4</v>
      </c>
    </row>
    <row r="11" spans="1:16" ht="13.5" customHeight="1">
      <c r="A11" s="248"/>
      <c r="B11" s="244"/>
      <c r="C11" s="244"/>
      <c r="D11" s="244"/>
      <c r="E11" s="244"/>
      <c r="F11" s="244"/>
      <c r="G11" s="1117" t="s">
        <v>476</v>
      </c>
      <c r="H11" s="1118"/>
      <c r="I11" s="1118"/>
      <c r="J11" s="1119"/>
      <c r="K11" s="267">
        <v>17856</v>
      </c>
      <c r="L11" s="268">
        <v>5694</v>
      </c>
      <c r="M11" s="269">
        <v>26667</v>
      </c>
      <c r="N11" s="270">
        <v>-78.599999999999994</v>
      </c>
    </row>
    <row r="12" spans="1:16" ht="13.5" customHeight="1">
      <c r="A12" s="248"/>
      <c r="B12" s="244"/>
      <c r="C12" s="244"/>
      <c r="D12" s="244"/>
      <c r="E12" s="244"/>
      <c r="F12" s="244"/>
      <c r="G12" s="1117" t="s">
        <v>477</v>
      </c>
      <c r="H12" s="1118"/>
      <c r="I12" s="1118"/>
      <c r="J12" s="1119"/>
      <c r="K12" s="267" t="s">
        <v>478</v>
      </c>
      <c r="L12" s="268" t="s">
        <v>478</v>
      </c>
      <c r="M12" s="269">
        <v>2490</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39011</v>
      </c>
      <c r="L14" s="268">
        <v>12440</v>
      </c>
      <c r="M14" s="269">
        <v>9105</v>
      </c>
      <c r="N14" s="270">
        <v>36.6</v>
      </c>
    </row>
    <row r="15" spans="1:16" ht="13.5" customHeight="1">
      <c r="A15" s="248"/>
      <c r="B15" s="244"/>
      <c r="C15" s="244"/>
      <c r="D15" s="244"/>
      <c r="E15" s="244"/>
      <c r="F15" s="244"/>
      <c r="G15" s="1117" t="s">
        <v>481</v>
      </c>
      <c r="H15" s="1118"/>
      <c r="I15" s="1118"/>
      <c r="J15" s="1119"/>
      <c r="K15" s="267">
        <v>35200</v>
      </c>
      <c r="L15" s="268">
        <v>11224</v>
      </c>
      <c r="M15" s="269">
        <v>5055</v>
      </c>
      <c r="N15" s="270">
        <v>122</v>
      </c>
    </row>
    <row r="16" spans="1:16">
      <c r="A16" s="248"/>
      <c r="B16" s="244"/>
      <c r="C16" s="244"/>
      <c r="D16" s="244"/>
      <c r="E16" s="244"/>
      <c r="F16" s="244"/>
      <c r="G16" s="1120" t="s">
        <v>482</v>
      </c>
      <c r="H16" s="1121"/>
      <c r="I16" s="1121"/>
      <c r="J16" s="1122"/>
      <c r="K16" s="268">
        <v>-85995</v>
      </c>
      <c r="L16" s="268">
        <v>-27422</v>
      </c>
      <c r="M16" s="269">
        <v>-22864</v>
      </c>
      <c r="N16" s="270">
        <v>19.899999999999999</v>
      </c>
    </row>
    <row r="17" spans="1:16">
      <c r="A17" s="248"/>
      <c r="B17" s="244"/>
      <c r="C17" s="244"/>
      <c r="D17" s="244"/>
      <c r="E17" s="244"/>
      <c r="F17" s="244"/>
      <c r="G17" s="1120" t="s">
        <v>171</v>
      </c>
      <c r="H17" s="1121"/>
      <c r="I17" s="1121"/>
      <c r="J17" s="1122"/>
      <c r="K17" s="268">
        <v>862522</v>
      </c>
      <c r="L17" s="268">
        <v>275039</v>
      </c>
      <c r="M17" s="269">
        <v>222101</v>
      </c>
      <c r="N17" s="270">
        <v>23.8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29.66</v>
      </c>
      <c r="L21" s="281">
        <v>20.61</v>
      </c>
      <c r="M21" s="282">
        <v>9.0500000000000007</v>
      </c>
      <c r="N21" s="249"/>
      <c r="O21" s="283"/>
      <c r="P21" s="279"/>
    </row>
    <row r="22" spans="1:16" s="284" customFormat="1">
      <c r="A22" s="279"/>
      <c r="B22" s="249"/>
      <c r="C22" s="249"/>
      <c r="D22" s="249"/>
      <c r="E22" s="249"/>
      <c r="F22" s="249"/>
      <c r="G22" s="1112" t="s">
        <v>488</v>
      </c>
      <c r="H22" s="1113"/>
      <c r="I22" s="1113"/>
      <c r="J22" s="1114"/>
      <c r="K22" s="285">
        <v>90.5</v>
      </c>
      <c r="L22" s="286">
        <v>94.6</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664528</v>
      </c>
      <c r="L32" s="294">
        <v>211903</v>
      </c>
      <c r="M32" s="295">
        <v>144540</v>
      </c>
      <c r="N32" s="296">
        <v>46.6</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t="s">
        <v>478</v>
      </c>
      <c r="N34" s="296" t="s">
        <v>478</v>
      </c>
    </row>
    <row r="35" spans="1:16" ht="27" customHeight="1">
      <c r="A35" s="248"/>
      <c r="B35" s="244"/>
      <c r="C35" s="244"/>
      <c r="D35" s="244"/>
      <c r="E35" s="244"/>
      <c r="F35" s="244"/>
      <c r="G35" s="1128" t="s">
        <v>495</v>
      </c>
      <c r="H35" s="1129"/>
      <c r="I35" s="1129"/>
      <c r="J35" s="1130"/>
      <c r="K35" s="294">
        <v>51082</v>
      </c>
      <c r="L35" s="294">
        <v>16289</v>
      </c>
      <c r="M35" s="295">
        <v>29964</v>
      </c>
      <c r="N35" s="296">
        <v>-45.6</v>
      </c>
    </row>
    <row r="36" spans="1:16" ht="27" customHeight="1">
      <c r="A36" s="248"/>
      <c r="B36" s="244"/>
      <c r="C36" s="244"/>
      <c r="D36" s="244"/>
      <c r="E36" s="244"/>
      <c r="F36" s="244"/>
      <c r="G36" s="1128" t="s">
        <v>496</v>
      </c>
      <c r="H36" s="1129"/>
      <c r="I36" s="1129"/>
      <c r="J36" s="1130"/>
      <c r="K36" s="294">
        <v>31899</v>
      </c>
      <c r="L36" s="294">
        <v>10172</v>
      </c>
      <c r="M36" s="295">
        <v>6972</v>
      </c>
      <c r="N36" s="296">
        <v>45.9</v>
      </c>
    </row>
    <row r="37" spans="1:16" ht="13.5" customHeight="1">
      <c r="A37" s="248"/>
      <c r="B37" s="244"/>
      <c r="C37" s="244"/>
      <c r="D37" s="244"/>
      <c r="E37" s="244"/>
      <c r="F37" s="244"/>
      <c r="G37" s="1128" t="s">
        <v>497</v>
      </c>
      <c r="H37" s="1129"/>
      <c r="I37" s="1129"/>
      <c r="J37" s="1130"/>
      <c r="K37" s="294" t="s">
        <v>478</v>
      </c>
      <c r="L37" s="294" t="s">
        <v>478</v>
      </c>
      <c r="M37" s="295">
        <v>2692</v>
      </c>
      <c r="N37" s="296" t="s">
        <v>478</v>
      </c>
    </row>
    <row r="38" spans="1:16" ht="27" customHeight="1">
      <c r="A38" s="248"/>
      <c r="B38" s="244"/>
      <c r="C38" s="244"/>
      <c r="D38" s="244"/>
      <c r="E38" s="244"/>
      <c r="F38" s="244"/>
      <c r="G38" s="1131" t="s">
        <v>498</v>
      </c>
      <c r="H38" s="1132"/>
      <c r="I38" s="1132"/>
      <c r="J38" s="1133"/>
      <c r="K38" s="297" t="s">
        <v>478</v>
      </c>
      <c r="L38" s="297" t="s">
        <v>478</v>
      </c>
      <c r="M38" s="298">
        <v>44</v>
      </c>
      <c r="N38" s="299" t="s">
        <v>478</v>
      </c>
      <c r="O38" s="293"/>
    </row>
    <row r="39" spans="1:16">
      <c r="A39" s="248"/>
      <c r="B39" s="244"/>
      <c r="C39" s="244"/>
      <c r="D39" s="244"/>
      <c r="E39" s="244"/>
      <c r="F39" s="244"/>
      <c r="G39" s="1131" t="s">
        <v>499</v>
      </c>
      <c r="H39" s="1132"/>
      <c r="I39" s="1132"/>
      <c r="J39" s="1133"/>
      <c r="K39" s="300">
        <v>-599</v>
      </c>
      <c r="L39" s="300">
        <v>-191</v>
      </c>
      <c r="M39" s="301">
        <v>-7752</v>
      </c>
      <c r="N39" s="302">
        <v>-97.5</v>
      </c>
      <c r="O39" s="293"/>
    </row>
    <row r="40" spans="1:16" ht="27" customHeight="1">
      <c r="A40" s="248"/>
      <c r="B40" s="244"/>
      <c r="C40" s="244"/>
      <c r="D40" s="244"/>
      <c r="E40" s="244"/>
      <c r="F40" s="244"/>
      <c r="G40" s="1128" t="s">
        <v>500</v>
      </c>
      <c r="H40" s="1129"/>
      <c r="I40" s="1129"/>
      <c r="J40" s="1130"/>
      <c r="K40" s="300">
        <v>-458214</v>
      </c>
      <c r="L40" s="300">
        <v>-146114</v>
      </c>
      <c r="M40" s="301">
        <v>-125847</v>
      </c>
      <c r="N40" s="302">
        <v>16.100000000000001</v>
      </c>
      <c r="O40" s="293"/>
    </row>
    <row r="41" spans="1:16">
      <c r="A41" s="248"/>
      <c r="B41" s="244"/>
      <c r="C41" s="244"/>
      <c r="D41" s="244"/>
      <c r="E41" s="244"/>
      <c r="F41" s="244"/>
      <c r="G41" s="1134" t="s">
        <v>281</v>
      </c>
      <c r="H41" s="1135"/>
      <c r="I41" s="1135"/>
      <c r="J41" s="1136"/>
      <c r="K41" s="294">
        <v>288696</v>
      </c>
      <c r="L41" s="300">
        <v>92059</v>
      </c>
      <c r="M41" s="301">
        <v>50612</v>
      </c>
      <c r="N41" s="302">
        <v>81.900000000000006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1178997</v>
      </c>
      <c r="J51" s="320">
        <v>356516</v>
      </c>
      <c r="K51" s="321">
        <v>67.099999999999994</v>
      </c>
      <c r="L51" s="322">
        <v>262834</v>
      </c>
      <c r="M51" s="323">
        <v>48.9</v>
      </c>
      <c r="N51" s="324">
        <v>18.2</v>
      </c>
    </row>
    <row r="52" spans="1:14">
      <c r="A52" s="248"/>
      <c r="B52" s="244"/>
      <c r="C52" s="244"/>
      <c r="D52" s="244"/>
      <c r="E52" s="244"/>
      <c r="F52" s="244"/>
      <c r="G52" s="325"/>
      <c r="H52" s="326" t="s">
        <v>511</v>
      </c>
      <c r="I52" s="327">
        <v>753921</v>
      </c>
      <c r="J52" s="328">
        <v>227977</v>
      </c>
      <c r="K52" s="329">
        <v>89.4</v>
      </c>
      <c r="L52" s="330">
        <v>147509</v>
      </c>
      <c r="M52" s="331">
        <v>95.6</v>
      </c>
      <c r="N52" s="332">
        <v>-6.2</v>
      </c>
    </row>
    <row r="53" spans="1:14">
      <c r="A53" s="248"/>
      <c r="B53" s="244"/>
      <c r="C53" s="244"/>
      <c r="D53" s="244"/>
      <c r="E53" s="244"/>
      <c r="F53" s="244"/>
      <c r="G53" s="310" t="s">
        <v>512</v>
      </c>
      <c r="H53" s="311"/>
      <c r="I53" s="319">
        <v>2900025</v>
      </c>
      <c r="J53" s="320">
        <v>899233</v>
      </c>
      <c r="K53" s="321">
        <v>152.19999999999999</v>
      </c>
      <c r="L53" s="322">
        <v>334234</v>
      </c>
      <c r="M53" s="323">
        <v>27.2</v>
      </c>
      <c r="N53" s="324">
        <v>125</v>
      </c>
    </row>
    <row r="54" spans="1:14">
      <c r="A54" s="248"/>
      <c r="B54" s="244"/>
      <c r="C54" s="244"/>
      <c r="D54" s="244"/>
      <c r="E54" s="244"/>
      <c r="F54" s="244"/>
      <c r="G54" s="325"/>
      <c r="H54" s="326" t="s">
        <v>511</v>
      </c>
      <c r="I54" s="327">
        <v>894825</v>
      </c>
      <c r="J54" s="328">
        <v>277465</v>
      </c>
      <c r="K54" s="329">
        <v>21.7</v>
      </c>
      <c r="L54" s="330">
        <v>135366</v>
      </c>
      <c r="M54" s="331">
        <v>-8.1999999999999993</v>
      </c>
      <c r="N54" s="332">
        <v>29.9</v>
      </c>
    </row>
    <row r="55" spans="1:14">
      <c r="A55" s="248"/>
      <c r="B55" s="244"/>
      <c r="C55" s="244"/>
      <c r="D55" s="244"/>
      <c r="E55" s="244"/>
      <c r="F55" s="244"/>
      <c r="G55" s="310" t="s">
        <v>513</v>
      </c>
      <c r="H55" s="311"/>
      <c r="I55" s="319">
        <v>2131376</v>
      </c>
      <c r="J55" s="320">
        <v>663980</v>
      </c>
      <c r="K55" s="321">
        <v>-26.2</v>
      </c>
      <c r="L55" s="322">
        <v>216155</v>
      </c>
      <c r="M55" s="323">
        <v>-35.299999999999997</v>
      </c>
      <c r="N55" s="324">
        <v>9.1</v>
      </c>
    </row>
    <row r="56" spans="1:14">
      <c r="A56" s="248"/>
      <c r="B56" s="244"/>
      <c r="C56" s="244"/>
      <c r="D56" s="244"/>
      <c r="E56" s="244"/>
      <c r="F56" s="244"/>
      <c r="G56" s="325"/>
      <c r="H56" s="326" t="s">
        <v>511</v>
      </c>
      <c r="I56" s="327">
        <v>1313728</v>
      </c>
      <c r="J56" s="328">
        <v>409261</v>
      </c>
      <c r="K56" s="329">
        <v>47.5</v>
      </c>
      <c r="L56" s="330">
        <v>108827</v>
      </c>
      <c r="M56" s="331">
        <v>-19.600000000000001</v>
      </c>
      <c r="N56" s="332">
        <v>67.099999999999994</v>
      </c>
    </row>
    <row r="57" spans="1:14">
      <c r="A57" s="248"/>
      <c r="B57" s="244"/>
      <c r="C57" s="244"/>
      <c r="D57" s="244"/>
      <c r="E57" s="244"/>
      <c r="F57" s="244"/>
      <c r="G57" s="310" t="s">
        <v>514</v>
      </c>
      <c r="H57" s="311"/>
      <c r="I57" s="319">
        <v>1268578</v>
      </c>
      <c r="J57" s="320">
        <v>398048</v>
      </c>
      <c r="K57" s="321">
        <v>-40.1</v>
      </c>
      <c r="L57" s="322">
        <v>228305</v>
      </c>
      <c r="M57" s="323">
        <v>5.6</v>
      </c>
      <c r="N57" s="324">
        <v>-45.7</v>
      </c>
    </row>
    <row r="58" spans="1:14">
      <c r="A58" s="248"/>
      <c r="B58" s="244"/>
      <c r="C58" s="244"/>
      <c r="D58" s="244"/>
      <c r="E58" s="244"/>
      <c r="F58" s="244"/>
      <c r="G58" s="325"/>
      <c r="H58" s="326" t="s">
        <v>511</v>
      </c>
      <c r="I58" s="327">
        <v>607565</v>
      </c>
      <c r="J58" s="328">
        <v>190639</v>
      </c>
      <c r="K58" s="329">
        <v>-53.4</v>
      </c>
      <c r="L58" s="330">
        <v>86611</v>
      </c>
      <c r="M58" s="331">
        <v>-20.399999999999999</v>
      </c>
      <c r="N58" s="332">
        <v>-33</v>
      </c>
    </row>
    <row r="59" spans="1:14">
      <c r="A59" s="248"/>
      <c r="B59" s="244"/>
      <c r="C59" s="244"/>
      <c r="D59" s="244"/>
      <c r="E59" s="244"/>
      <c r="F59" s="244"/>
      <c r="G59" s="310" t="s">
        <v>515</v>
      </c>
      <c r="H59" s="311"/>
      <c r="I59" s="319">
        <v>2080626</v>
      </c>
      <c r="J59" s="320">
        <v>663465</v>
      </c>
      <c r="K59" s="321">
        <v>66.7</v>
      </c>
      <c r="L59" s="322">
        <v>316331</v>
      </c>
      <c r="M59" s="323">
        <v>38.6</v>
      </c>
      <c r="N59" s="324">
        <v>28.1</v>
      </c>
    </row>
    <row r="60" spans="1:14">
      <c r="A60" s="248"/>
      <c r="B60" s="244"/>
      <c r="C60" s="244"/>
      <c r="D60" s="244"/>
      <c r="E60" s="244"/>
      <c r="F60" s="244"/>
      <c r="G60" s="325"/>
      <c r="H60" s="326" t="s">
        <v>511</v>
      </c>
      <c r="I60" s="333">
        <v>644059</v>
      </c>
      <c r="J60" s="328">
        <v>205376</v>
      </c>
      <c r="K60" s="329">
        <v>7.7</v>
      </c>
      <c r="L60" s="330">
        <v>106387</v>
      </c>
      <c r="M60" s="331">
        <v>22.8</v>
      </c>
      <c r="N60" s="332">
        <v>-15.1</v>
      </c>
    </row>
    <row r="61" spans="1:14">
      <c r="A61" s="248"/>
      <c r="B61" s="244"/>
      <c r="C61" s="244"/>
      <c r="D61" s="244"/>
      <c r="E61" s="244"/>
      <c r="F61" s="244"/>
      <c r="G61" s="310" t="s">
        <v>516</v>
      </c>
      <c r="H61" s="334"/>
      <c r="I61" s="335">
        <v>1911920</v>
      </c>
      <c r="J61" s="336">
        <v>596248</v>
      </c>
      <c r="K61" s="337">
        <v>43.9</v>
      </c>
      <c r="L61" s="338">
        <v>271572</v>
      </c>
      <c r="M61" s="339">
        <v>17</v>
      </c>
      <c r="N61" s="324">
        <v>26.9</v>
      </c>
    </row>
    <row r="62" spans="1:14">
      <c r="A62" s="248"/>
      <c r="B62" s="244"/>
      <c r="C62" s="244"/>
      <c r="D62" s="244"/>
      <c r="E62" s="244"/>
      <c r="F62" s="244"/>
      <c r="G62" s="325"/>
      <c r="H62" s="326" t="s">
        <v>511</v>
      </c>
      <c r="I62" s="327">
        <v>842820</v>
      </c>
      <c r="J62" s="328">
        <v>262144</v>
      </c>
      <c r="K62" s="329">
        <v>22.6</v>
      </c>
      <c r="L62" s="330">
        <v>116940</v>
      </c>
      <c r="M62" s="331">
        <v>14</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29.67</v>
      </c>
      <c r="G47" s="12">
        <v>34.020000000000003</v>
      </c>
      <c r="H47" s="12">
        <v>40.39</v>
      </c>
      <c r="I47" s="12">
        <v>43.21</v>
      </c>
      <c r="J47" s="13">
        <v>49.36</v>
      </c>
    </row>
    <row r="48" spans="2:10" ht="57.75" customHeight="1">
      <c r="B48" s="14"/>
      <c r="C48" s="1139" t="s">
        <v>4</v>
      </c>
      <c r="D48" s="1139"/>
      <c r="E48" s="1140"/>
      <c r="F48" s="15">
        <v>10.82</v>
      </c>
      <c r="G48" s="16">
        <v>7.73</v>
      </c>
      <c r="H48" s="16">
        <v>10.07</v>
      </c>
      <c r="I48" s="16">
        <v>11.11</v>
      </c>
      <c r="J48" s="17">
        <v>10.81</v>
      </c>
    </row>
    <row r="49" spans="2:10" ht="57.75" customHeight="1" thickBot="1">
      <c r="B49" s="18"/>
      <c r="C49" s="1141" t="s">
        <v>5</v>
      </c>
      <c r="D49" s="1141"/>
      <c r="E49" s="1142"/>
      <c r="F49" s="19">
        <v>8.09</v>
      </c>
      <c r="G49" s="20" t="s">
        <v>523</v>
      </c>
      <c r="H49" s="20">
        <v>3.18</v>
      </c>
      <c r="I49" s="20">
        <v>3.93</v>
      </c>
      <c r="J49" s="21">
        <v>0.37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SheetLayoutView="100" workbookViewId="0">
      <selection activeCell="A24" sqref="A24:XFD2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t="s">
        <v>478</v>
      </c>
      <c r="G34" s="33">
        <v>0.03</v>
      </c>
      <c r="H34" s="33">
        <v>0.01</v>
      </c>
      <c r="I34" s="33">
        <v>0.01</v>
      </c>
      <c r="J34" s="34" t="s">
        <v>525</v>
      </c>
      <c r="K34" s="22"/>
      <c r="L34" s="22"/>
      <c r="M34" s="22"/>
      <c r="N34" s="22"/>
      <c r="O34" s="22"/>
      <c r="P34" s="22"/>
    </row>
    <row r="35" spans="1:16" ht="39" customHeight="1">
      <c r="A35" s="22"/>
      <c r="B35" s="35"/>
      <c r="C35" s="1143" t="s">
        <v>526</v>
      </c>
      <c r="D35" s="1144"/>
      <c r="E35" s="1145"/>
      <c r="F35" s="36">
        <v>15.12</v>
      </c>
      <c r="G35" s="37">
        <v>15.62</v>
      </c>
      <c r="H35" s="37">
        <v>16.579999999999998</v>
      </c>
      <c r="I35" s="37">
        <v>15.38</v>
      </c>
      <c r="J35" s="38">
        <v>16.63</v>
      </c>
      <c r="K35" s="22"/>
      <c r="L35" s="22"/>
      <c r="M35" s="22"/>
      <c r="N35" s="22"/>
      <c r="O35" s="22"/>
      <c r="P35" s="22"/>
    </row>
    <row r="36" spans="1:16" ht="39" customHeight="1">
      <c r="A36" s="22"/>
      <c r="B36" s="35"/>
      <c r="C36" s="1143" t="s">
        <v>527</v>
      </c>
      <c r="D36" s="1144"/>
      <c r="E36" s="1145"/>
      <c r="F36" s="36">
        <v>10.82</v>
      </c>
      <c r="G36" s="37">
        <v>7.69</v>
      </c>
      <c r="H36" s="37">
        <v>10.06</v>
      </c>
      <c r="I36" s="37">
        <v>11.1</v>
      </c>
      <c r="J36" s="38">
        <v>11.96</v>
      </c>
      <c r="K36" s="22"/>
      <c r="L36" s="22"/>
      <c r="M36" s="22"/>
      <c r="N36" s="22"/>
      <c r="O36" s="22"/>
      <c r="P36" s="22"/>
    </row>
    <row r="37" spans="1:16" ht="39" customHeight="1">
      <c r="A37" s="22"/>
      <c r="B37" s="35"/>
      <c r="C37" s="1143" t="s">
        <v>528</v>
      </c>
      <c r="D37" s="1144"/>
      <c r="E37" s="1145"/>
      <c r="F37" s="36">
        <v>1.32</v>
      </c>
      <c r="G37" s="37">
        <v>1.21</v>
      </c>
      <c r="H37" s="37">
        <v>0.97</v>
      </c>
      <c r="I37" s="37">
        <v>0.91</v>
      </c>
      <c r="J37" s="38">
        <v>0.64</v>
      </c>
      <c r="K37" s="22"/>
      <c r="L37" s="22"/>
      <c r="M37" s="22"/>
      <c r="N37" s="22"/>
      <c r="O37" s="22"/>
      <c r="P37" s="22"/>
    </row>
    <row r="38" spans="1:16" ht="39" customHeight="1">
      <c r="A38" s="22"/>
      <c r="B38" s="35"/>
      <c r="C38" s="1143" t="s">
        <v>529</v>
      </c>
      <c r="D38" s="1144"/>
      <c r="E38" s="1145"/>
      <c r="F38" s="36">
        <v>0.33</v>
      </c>
      <c r="G38" s="37">
        <v>0.47</v>
      </c>
      <c r="H38" s="37">
        <v>0.37</v>
      </c>
      <c r="I38" s="37">
        <v>0.19</v>
      </c>
      <c r="J38" s="38">
        <v>0.25</v>
      </c>
      <c r="K38" s="22"/>
      <c r="L38" s="22"/>
      <c r="M38" s="22"/>
      <c r="N38" s="22"/>
      <c r="O38" s="22"/>
      <c r="P38" s="22"/>
    </row>
    <row r="39" spans="1:16" ht="39" customHeight="1">
      <c r="A39" s="22"/>
      <c r="B39" s="35"/>
      <c r="C39" s="1143" t="s">
        <v>530</v>
      </c>
      <c r="D39" s="1144"/>
      <c r="E39" s="1145"/>
      <c r="F39" s="36">
        <v>0.23</v>
      </c>
      <c r="G39" s="37">
        <v>0.21</v>
      </c>
      <c r="H39" s="37">
        <v>0.09</v>
      </c>
      <c r="I39" s="37">
        <v>0.23</v>
      </c>
      <c r="J39" s="38">
        <v>0.21</v>
      </c>
      <c r="K39" s="22"/>
      <c r="L39" s="22"/>
      <c r="M39" s="22"/>
      <c r="N39" s="22"/>
      <c r="O39" s="22"/>
      <c r="P39" s="22"/>
    </row>
    <row r="40" spans="1:16" ht="39" customHeight="1">
      <c r="A40" s="22"/>
      <c r="B40" s="35"/>
      <c r="C40" s="1143" t="s">
        <v>531</v>
      </c>
      <c r="D40" s="1144"/>
      <c r="E40" s="1145"/>
      <c r="F40" s="36">
        <v>0.04</v>
      </c>
      <c r="G40" s="37">
        <v>0.04</v>
      </c>
      <c r="H40" s="37">
        <v>0.06</v>
      </c>
      <c r="I40" s="37">
        <v>0.02</v>
      </c>
      <c r="J40" s="38">
        <v>0.01</v>
      </c>
      <c r="K40" s="22"/>
      <c r="L40" s="22"/>
      <c r="M40" s="22"/>
      <c r="N40" s="22"/>
      <c r="O40" s="22"/>
      <c r="P40" s="22"/>
    </row>
    <row r="41" spans="1:16" ht="39" customHeight="1">
      <c r="A41" s="22"/>
      <c r="B41" s="35"/>
      <c r="C41" s="1143" t="s">
        <v>532</v>
      </c>
      <c r="D41" s="1144"/>
      <c r="E41" s="1145"/>
      <c r="F41" s="36" t="s">
        <v>478</v>
      </c>
      <c r="G41" s="37">
        <v>0</v>
      </c>
      <c r="H41" s="37">
        <v>0</v>
      </c>
      <c r="I41" s="37">
        <v>0</v>
      </c>
      <c r="J41" s="38">
        <v>0.01</v>
      </c>
      <c r="K41" s="22"/>
      <c r="L41" s="22"/>
      <c r="M41" s="22"/>
      <c r="N41" s="22"/>
      <c r="O41" s="22"/>
      <c r="P41" s="22"/>
    </row>
    <row r="42" spans="1:16" ht="39" customHeight="1">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534</v>
      </c>
      <c r="D43" s="1147"/>
      <c r="E43" s="1148"/>
      <c r="F43" s="41">
        <v>0.03</v>
      </c>
      <c r="G43" s="42">
        <v>0.01</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6" zoomScaleSheetLayoutView="55" workbookViewId="0">
      <selection activeCell="B1" sqref="B1:DI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751</v>
      </c>
      <c r="L45" s="60">
        <v>680</v>
      </c>
      <c r="M45" s="60">
        <v>659</v>
      </c>
      <c r="N45" s="60">
        <v>644</v>
      </c>
      <c r="O45" s="61">
        <v>665</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44</v>
      </c>
      <c r="L48" s="64">
        <v>42</v>
      </c>
      <c r="M48" s="64">
        <v>42</v>
      </c>
      <c r="N48" s="64">
        <v>42</v>
      </c>
      <c r="O48" s="65">
        <v>51</v>
      </c>
      <c r="P48" s="48"/>
      <c r="Q48" s="48"/>
      <c r="R48" s="48"/>
      <c r="S48" s="48"/>
      <c r="T48" s="48"/>
      <c r="U48" s="48"/>
    </row>
    <row r="49" spans="1:21" ht="30.75" customHeight="1">
      <c r="A49" s="48"/>
      <c r="B49" s="1161"/>
      <c r="C49" s="1162"/>
      <c r="D49" s="62"/>
      <c r="E49" s="1153" t="s">
        <v>16</v>
      </c>
      <c r="F49" s="1153"/>
      <c r="G49" s="1153"/>
      <c r="H49" s="1153"/>
      <c r="I49" s="1153"/>
      <c r="J49" s="1154"/>
      <c r="K49" s="63">
        <v>35</v>
      </c>
      <c r="L49" s="64">
        <v>35</v>
      </c>
      <c r="M49" s="64">
        <v>34</v>
      </c>
      <c r="N49" s="64">
        <v>32</v>
      </c>
      <c r="O49" s="65">
        <v>32</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497</v>
      </c>
      <c r="L52" s="64">
        <v>455</v>
      </c>
      <c r="M52" s="64">
        <v>452</v>
      </c>
      <c r="N52" s="64">
        <v>450</v>
      </c>
      <c r="O52" s="65">
        <v>459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333</v>
      </c>
      <c r="L53" s="69">
        <v>302</v>
      </c>
      <c r="M53" s="69">
        <v>283</v>
      </c>
      <c r="N53" s="69">
        <v>268</v>
      </c>
      <c r="O53" s="70">
        <v>289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竹原 雄太</cp:lastModifiedBy>
  <cp:lastPrinted>2015-05-01T07:39:13Z</cp:lastPrinted>
  <dcterms:created xsi:type="dcterms:W3CDTF">2015-02-17T07:54:04Z</dcterms:created>
  <dcterms:modified xsi:type="dcterms:W3CDTF">2015-05-07T12:50:55Z</dcterms:modified>
  <cp:category/>
</cp:coreProperties>
</file>