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Z:\新共有ドライブ\03-04 【決　算】財政状況資料集(H24～)\財政状況資料集(H28年度決算分)\11-2追加提出（市町村→県）※再分析\担当修正用\"/>
    </mc:Choice>
  </mc:AlternateContent>
  <xr:revisionPtr revIDLastSave="0" documentId="13_ncr:1_{FD185E5B-60D3-4109-8CBA-9A5807A21D04}" xr6:coauthVersionLast="37" xr6:coauthVersionMax="37" xr10:uidLastSave="{00000000-0000-0000-0000-000000000000}"/>
  <bookViews>
    <workbookView xWindow="0" yWindow="0" windowWidth="20496" windowHeight="7920" tabRatio="898" xr2:uid="{00000000-000D-0000-FFFF-FFFF000000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7" i="9" l="1"/>
  <c r="BG36" i="9"/>
  <c r="BG35" i="9"/>
  <c r="BG34" i="9"/>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U37" i="9"/>
  <c r="C37" i="9"/>
  <c r="C36"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AM34" i="9"/>
  <c r="AM35" i="9" s="1"/>
  <c r="AM36" i="9" s="1"/>
  <c r="AM37" i="9" s="1"/>
  <c r="BE34" i="9" l="1"/>
  <c r="BE35" i="9" s="1"/>
  <c r="BE36" i="9" s="1"/>
  <c r="BE37" i="9" s="1"/>
  <c r="BW34" i="9" l="1"/>
  <c r="BW35" i="9" s="1"/>
  <c r="BW36" i="9" s="1"/>
  <c r="BW37" i="9" s="1"/>
  <c r="BW38" i="9" s="1"/>
  <c r="BW39" i="9" s="1"/>
  <c r="CO34" i="9" l="1"/>
  <c r="CO35" i="9" s="1"/>
  <c r="CO36" i="9" s="1"/>
  <c r="CO37" i="9" s="1"/>
</calcChain>
</file>

<file path=xl/sharedStrings.xml><?xml version="1.0" encoding="utf-8"?>
<sst xmlns="http://schemas.openxmlformats.org/spreadsheetml/2006/main" count="1039" uniqueCount="571">
  <si>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</si>
  <si>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</si>
  <si>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</si>
  <si>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</si>
  <si>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</si>
  <si>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</si>
  <si>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</si>
  <si>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</si>
  <si>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</si>
  <si>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</si>
  <si>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</si>
  <si>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</si>
  <si>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</si>
  <si>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</si>
  <si>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</si>
  <si>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</si>
  <si>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</si>
  <si>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</si>
  <si>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</si>
  <si>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</si>
  <si>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</si>
  <si>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</si>
  <si>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</si>
  <si>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</si>
  <si>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</si>
  <si>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</si>
  <si>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</si>
  <si>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</si>
  <si>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</si>
  <si>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</si>
  <si>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</si>
  <si>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</si>
  <si>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</si>
  <si>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</si>
  <si>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</si>
  <si>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</si>
  <si>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</si>
  <si>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</si>
  <si>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</si>
  <si>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</si>
  <si>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</si>
  <si>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</si>
  <si>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</si>
  <si>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</si>
  <si>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</si>
  <si>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</si>
  <si>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</si>
  <si>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</si>
  <si>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</si>
  <si>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</si>
  <si>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</si>
  <si>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</si>
  <si>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</si>
  <si>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</si>
  <si>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</si>
  <si>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</si>
  <si>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</si>
  <si>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</si>
  <si>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</si>
  <si>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</si>
  <si>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</si>
  <si>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</si>
  <si>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</si>
  <si>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</si>
  <si>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</si>
  <si>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</si>
  <si>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</si>
  <si>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</si>
  <si>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</si>
  <si>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</si>
  <si>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</si>
  <si>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</si>
  <si>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</si>
  <si>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</si>
  <si>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</si>
  <si>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</si>
  <si>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</si>
  <si>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</si>
  <si>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</si>
  <si>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</si>
  <si>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</si>
  <si>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</si>
  <si>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日南市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</si>
  <si>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</si>
  <si>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</si>
  <si>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</si>
  <si>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</si>
  <si>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</si>
  <si>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</si>
  <si>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</si>
  <si>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</si>
  <si>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</si>
  <si>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</si>
  <si>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</si>
  <si>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</si>
  <si>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</si>
  <si>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</si>
  <si>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</si>
  <si>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</si>
  <si>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</si>
  <si>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</si>
  <si>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</si>
  <si>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</si>
  <si>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</si>
  <si>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</si>
  <si>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</si>
  <si>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</si>
  <si>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</si>
  <si>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</si>
  <si>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</si>
  <si>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</si>
  <si>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</si>
  <si>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</si>
  <si>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</si>
  <si>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</si>
  <si>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</si>
  <si>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</si>
  <si>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</si>
  <si>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</si>
  <si>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</si>
  <si>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</si>
  <si>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</si>
  <si>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</si>
  <si>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</si>
  <si>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</si>
  <si>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</si>
  <si>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</si>
  <si>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</si>
  <si>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</si>
  <si>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</si>
  <si>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</si>
  <si>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</si>
  <si>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</si>
  <si>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</si>
  <si>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</si>
  <si>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</si>
  <si>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</si>
  <si>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</si>
  <si>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</si>
  <si>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</si>
  <si>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</si>
  <si>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</si>
  <si>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</si>
  <si>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</si>
  <si>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</si>
  <si>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</si>
  <si>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</si>
  <si>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</si>
  <si>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</si>
  <si>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</si>
  <si>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</si>
  <si>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</si>
  <si>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</si>
  <si>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</si>
  <si>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</si>
  <si>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</si>
  <si>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</si>
  <si>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</si>
  <si>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</si>
  <si>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</si>
  <si>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</si>
  <si>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</si>
  <si>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</si>
  <si>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</si>
  <si>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</si>
  <si>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</si>
  <si>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</si>
  <si>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</si>
  <si>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</si>
  <si>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</si>
  <si>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</si>
  <si>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</si>
  <si>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</si>
  <si>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</si>
  <si>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</si>
  <si>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</si>
  <si>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</si>
  <si>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</si>
  <si>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</si>
  <si>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</si>
  <si>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</si>
  <si>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</si>
  <si>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</si>
  <si>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</si>
  <si>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</si>
  <si>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</si>
  <si>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</si>
  <si>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</si>
  <si>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</si>
  <si>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</si>
  <si>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</si>
  <si>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</si>
  <si>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</si>
  <si>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</si>
  <si>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</si>
  <si>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</si>
  <si>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</si>
  <si>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宮崎県日南市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</si>
  <si>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</si>
  <si>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</si>
  <si>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</si>
  <si>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</si>
  <si>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</si>
  <si>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</si>
  <si>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</si>
  <si>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</si>
  <si>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</si>
  <si>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</si>
  <si>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</si>
  <si>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</si>
  <si>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</si>
  <si>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</si>
  <si>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</si>
  <si>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</si>
  <si>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</si>
  <si>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</si>
  <si>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</si>
  <si>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</si>
  <si>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</si>
  <si>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</si>
  <si>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</si>
  <si>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</si>
  <si>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</si>
  <si>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</si>
  <si>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</si>
  <si>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</si>
  <si>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</si>
  <si>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</si>
  <si>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</si>
  <si>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</si>
  <si>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</si>
  <si>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</si>
  <si>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</si>
  <si>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</si>
  <si>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</si>
  <si>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</si>
  <si>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</si>
  <si>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</si>
  <si>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</si>
  <si>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</si>
  <si>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</si>
  <si>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</si>
  <si>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</si>
  <si>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</si>
  <si>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</si>
  <si>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</si>
  <si>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</si>
  <si>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</si>
  <si>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</si>
  <si>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</si>
  <si>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</si>
  <si>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</si>
  <si>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</si>
  <si>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</si>
  <si>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</si>
  <si>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</si>
  <si>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</si>
  <si>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</si>
  <si>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</si>
  <si>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</si>
  <si>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</si>
  <si>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</si>
  <si>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</si>
  <si>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</si>
  <si>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</si>
  <si>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</si>
  <si>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</si>
  <si>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</si>
  <si>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</si>
  <si>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</si>
  <si>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</si>
  <si>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</si>
  <si>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</si>
  <si>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</si>
  <si>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</si>
  <si>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</si>
  <si>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</si>
  <si>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</si>
  <si>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</si>
  <si>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</si>
  <si>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</si>
  <si>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</si>
  <si>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</si>
  <si>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</si>
  <si>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</si>
  <si>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</si>
  <si>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</si>
  <si>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</si>
  <si>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</si>
  <si>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</si>
  <si>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</si>
  <si>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</si>
  <si>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</si>
  <si>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</si>
  <si>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</si>
  <si>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</si>
  <si>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</si>
  <si>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</si>
  <si>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</si>
  <si>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</si>
  <si>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</si>
  <si>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</si>
  <si>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</si>
  <si>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</si>
  <si>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</si>
  <si>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</si>
  <si>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</si>
  <si>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</si>
  <si>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</si>
  <si>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</si>
  <si>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</si>
  <si>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</si>
  <si>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</si>
  <si>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</si>
  <si>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</si>
  <si>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</si>
  <si>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</si>
  <si>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</si>
  <si>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</si>
  <si>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</si>
  <si>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</si>
  <si>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</si>
  <si>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</si>
  <si>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</si>
  <si>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</si>
  <si>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</si>
  <si>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</si>
  <si>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</si>
  <si>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</si>
  <si>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</si>
  <si>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</si>
  <si>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</si>
  <si>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</si>
  <si>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</si>
  <si>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</si>
  <si>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</si>
  <si>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</si>
  <si>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</si>
  <si>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</si>
  <si>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</si>
  <si>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</si>
  <si>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</si>
  <si>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</si>
  <si>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</si>
  <si>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</si>
  <si>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</si>
  <si>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宮崎県日南市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</si>
  <si>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</si>
  <si>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</si>
  <si>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</si>
  <si>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</si>
  <si>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</si>
  <si>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</si>
  <si>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</si>
  <si>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</si>
  <si>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</si>
  <si>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</si>
  <si>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</si>
  <si>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</si>
  <si>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</si>
  <si>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</si>
  <si>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</si>
  <si>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</si>
  <si>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</si>
  <si>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</si>
  <si>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</si>
  <si>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</si>
  <si>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</si>
  <si>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</si>
  <si>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</si>
  <si>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</si>
  <si>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</si>
  <si>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</si>
  <si>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</si>
  <si>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</si>
  <si>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</si>
  <si>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</si>
  <si>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</si>
  <si>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</si>
  <si>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</si>
  <si>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日南市国民健康保険特別会計</t>
    <phoneticPr fontId="5"/>
  </si>
  <si>
    <t>日南市介護保険特別会計</t>
    <phoneticPr fontId="5"/>
  </si>
  <si>
    <t>日南市後期高齢者医療特別会計</t>
    <phoneticPr fontId="5"/>
  </si>
  <si>
    <t>日南市水道事業会計</t>
    <phoneticPr fontId="5"/>
  </si>
  <si>
    <t>法適用企業</t>
    <phoneticPr fontId="5"/>
  </si>
  <si>
    <t>日南市公共下水道事業会計</t>
    <phoneticPr fontId="5"/>
  </si>
  <si>
    <t>日南市特定環境保全公共下水道事業会計</t>
    <phoneticPr fontId="5"/>
  </si>
  <si>
    <t>日南市病院事業会計</t>
    <phoneticPr fontId="5"/>
  </si>
  <si>
    <t>日南市簡易水道特別会計</t>
    <phoneticPr fontId="5"/>
  </si>
  <si>
    <t>法非適用企業</t>
    <phoneticPr fontId="5"/>
  </si>
  <si>
    <t>日南市農業集落排水特別会計</t>
    <phoneticPr fontId="5"/>
  </si>
  <si>
    <t>日南市漁業集落排水特別会計</t>
    <phoneticPr fontId="5"/>
  </si>
  <si>
    <t>日南市公設合併処理浄化槽特別会計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</si>
  <si>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</si>
  <si>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</si>
  <si>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</si>
  <si>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</si>
  <si>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</si>
  <si>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</si>
  <si>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</si>
  <si>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</si>
  <si>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</si>
  <si>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</si>
  <si>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</si>
  <si>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</si>
  <si>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</si>
  <si>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</si>
  <si>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</si>
  <si>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</si>
  <si>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</si>
  <si>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</si>
  <si>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</si>
  <si>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</si>
  <si>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</si>
  <si>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</si>
  <si>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</si>
  <si>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</si>
  <si>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</si>
  <si>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</si>
  <si>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</si>
  <si>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</si>
  <si>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</si>
  <si>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</si>
  <si>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</si>
  <si>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</si>
  <si>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</si>
  <si>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</si>
  <si>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</si>
  <si>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</si>
  <si>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</si>
  <si>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</si>
  <si>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</si>
  <si>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</si>
  <si>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</si>
  <si>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</si>
  <si>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</si>
  <si>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</si>
  <si>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</si>
  <si>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</si>
  <si>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</si>
  <si>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</si>
  <si>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</si>
  <si>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</si>
  <si>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</si>
  <si>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日南市公共下水道事業会計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</si>
  <si>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</si>
  <si>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</si>
  <si>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日南市病院事業会計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</si>
  <si>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</si>
  <si>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日南市特定環境保全公共下水道事業会計</t>
    <phoneticPr fontId="5"/>
  </si>
  <si>
    <t>(Ｆ)</t>
    <phoneticPr fontId="5"/>
  </si>
  <si>
    <t>日南市簡易水道特別会計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</si>
  <si>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</si>
  <si>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</si>
  <si>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</si>
  <si>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</si>
  <si>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</si>
  <si>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</si>
  <si>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</si>
  <si>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</si>
  <si>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</si>
  <si>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</si>
  <si>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</si>
  <si>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</si>
  <si>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</si>
  <si>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</si>
  <si>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</si>
  <si>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</si>
  <si>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</si>
  <si>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</si>
  <si>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</si>
  <si>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</si>
  <si>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</si>
  <si>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</si>
  <si>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</si>
  <si>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</si>
  <si>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</si>
  <si>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</si>
  <si>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</si>
  <si>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</si>
  <si>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</si>
  <si>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</si>
  <si>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</si>
  <si>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</si>
  <si>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</si>
  <si>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</si>
  <si>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</si>
  <si>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</si>
  <si>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</si>
  <si>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</si>
  <si>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</si>
  <si>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</si>
  <si>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</si>
  <si>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</si>
  <si>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</si>
  <si>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</si>
  <si>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</si>
  <si>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</si>
  <si>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</si>
  <si>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</si>
  <si>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</si>
  <si>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</si>
  <si>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</si>
  <si>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</si>
  <si>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</si>
  <si>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</si>
  <si>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</si>
  <si>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</si>
  <si>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</si>
  <si>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</si>
  <si>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</si>
  <si>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</si>
  <si>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</si>
  <si>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</si>
  <si>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</si>
  <si>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</si>
  <si>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</si>
  <si>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</si>
  <si>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</si>
  <si>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</si>
  <si>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</si>
  <si>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</si>
  <si>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</si>
  <si>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</si>
  <si>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</si>
  <si>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</si>
  <si>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</si>
  <si>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</si>
  <si>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</si>
  <si>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</si>
  <si>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</si>
  <si>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</si>
  <si>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</si>
  <si>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0.64</t>
  </si>
  <si>
    <t>▲ 0.08</t>
  </si>
  <si>
    <t>日南市水道事業会計</t>
  </si>
  <si>
    <t>一般会計</t>
  </si>
  <si>
    <t>日南市国民健康保険特別会計</t>
  </si>
  <si>
    <t>日南市病院事業会計</t>
  </si>
  <si>
    <t>日南市公共下水道事業会計</t>
  </si>
  <si>
    <t>日南市介護保険特別会計</t>
  </si>
  <si>
    <t>日南市特定環境保全公共下水道事業会計</t>
  </si>
  <si>
    <t>日南市後期高齢者医療特別会計</t>
  </si>
  <si>
    <t>その他会計（赤字）</t>
  </si>
  <si>
    <t>その他会計（黒字）</t>
  </si>
  <si>
    <t>-</t>
    <phoneticPr fontId="2"/>
  </si>
  <si>
    <t>日南串間広域不燃物処理組合</t>
    <rPh sb="0" eb="2">
      <t>ニチナン</t>
    </rPh>
    <rPh sb="2" eb="4">
      <t>クシマ</t>
    </rPh>
    <rPh sb="4" eb="6">
      <t>コウイキ</t>
    </rPh>
    <rPh sb="6" eb="9">
      <t>フネンブツ</t>
    </rPh>
    <rPh sb="9" eb="11">
      <t>ショリ</t>
    </rPh>
    <rPh sb="11" eb="13">
      <t>クミアイ</t>
    </rPh>
    <phoneticPr fontId="2"/>
  </si>
  <si>
    <t>日南市土地開発公社</t>
    <rPh sb="0" eb="3">
      <t>ニチナンシ</t>
    </rPh>
    <rPh sb="3" eb="5">
      <t>トチ</t>
    </rPh>
    <rPh sb="5" eb="7">
      <t>カイハツ</t>
    </rPh>
    <rPh sb="7" eb="9">
      <t>コウシャ</t>
    </rPh>
    <phoneticPr fontId="2"/>
  </si>
  <si>
    <t>有限会社ドリームランドはまゆう</t>
    <rPh sb="0" eb="4">
      <t>ユウゲンガイシャ</t>
    </rPh>
    <phoneticPr fontId="2"/>
  </si>
  <si>
    <t>一般社団法人北郷町温泉協会</t>
    <rPh sb="0" eb="2">
      <t>イッパン</t>
    </rPh>
    <rPh sb="2" eb="4">
      <t>シャダン</t>
    </rPh>
    <rPh sb="4" eb="6">
      <t>ホウジン</t>
    </rPh>
    <rPh sb="6" eb="9">
      <t>キタゴウチョウ</t>
    </rPh>
    <rPh sb="9" eb="11">
      <t>オンセン</t>
    </rPh>
    <rPh sb="11" eb="13">
      <t>キョウカイ</t>
    </rPh>
    <phoneticPr fontId="2"/>
  </si>
  <si>
    <t>南那珂森林組合</t>
    <rPh sb="0" eb="3">
      <t>ミナミナカ</t>
    </rPh>
    <rPh sb="3" eb="5">
      <t>シンリン</t>
    </rPh>
    <rPh sb="5" eb="7">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</si>
  <si>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</si>
  <si>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宮崎県市町村総合事務組合（市町村交通災害共済事業特別会計）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rPh sb="22" eb="24">
      <t>ジギョウ</t>
    </rPh>
    <rPh sb="24" eb="26">
      <t>トクベツ</t>
    </rPh>
    <rPh sb="26" eb="28">
      <t>カイケイ</t>
    </rPh>
    <phoneticPr fontId="2"/>
  </si>
  <si>
    <t>宮崎県後期高齢者医療広域連合（一般会計）</t>
    <rPh sb="0" eb="3">
      <t>ミヤザキケン</t>
    </rPh>
    <rPh sb="3" eb="5">
      <t>コウキ</t>
    </rPh>
    <rPh sb="5" eb="8">
      <t>コウレイシャ</t>
    </rPh>
    <rPh sb="8" eb="10">
      <t>イリョウ</t>
    </rPh>
    <rPh sb="10" eb="12">
      <t>コウイキ</t>
    </rPh>
    <rPh sb="12" eb="14">
      <t>レンゴウ</t>
    </rPh>
    <rPh sb="15" eb="17">
      <t>イッパン</t>
    </rPh>
    <rPh sb="17" eb="19">
      <t>カイケイ</t>
    </rPh>
    <phoneticPr fontId="2"/>
  </si>
  <si>
    <t>宮崎県後期高齢者医療広域連合（後期高齢者医療会計）</t>
    <rPh sb="0" eb="3">
      <t>ミヤザキケン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カイケイ</t>
    </rPh>
    <phoneticPr fontId="2"/>
  </si>
  <si>
    <t>宮崎県自治会館管理組合</t>
    <rPh sb="0" eb="3">
      <t>ミヤザキケン</t>
    </rPh>
    <rPh sb="3" eb="5">
      <t>ジチ</t>
    </rPh>
    <rPh sb="5" eb="7">
      <t>カイカン</t>
    </rPh>
    <rPh sb="7" eb="9">
      <t>カンリ</t>
    </rPh>
    <rPh sb="9" eb="11">
      <t>クミアイ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</si>
  <si>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</si>
  <si>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</si>
  <si>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</si>
  <si>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</si>
  <si>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</si>
  <si>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</si>
  <si>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</si>
  <si>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</si>
  <si>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</si>
  <si>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</si>
  <si>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</si>
  <si>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</si>
  <si>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</si>
  <si>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</si>
  <si>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および実質公債費比率について、地方債残高や公営企業等の繰入額及び元利償還金の減等、公債費の抑制等に努めており、年々改善はしているものの、依然として類似団体と比較して高い水準にある。
今後も、平成27年3月に策定した日南市中期財政計画や定員適正化計画に基づいて、市債発行額を抑制するとともに、職員定数の適正化に努めることで退職手当負担見込額の縮減を図り、また県内でも最低水準にある基金残高を改善させるため、特定目的基金の適正な積み増しを進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</si>
</sst>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xr:uid="{00000000-0005-0000-0000-000000000000}"/>
    <cellStyle name="桁区切り 2" xfId="7" xr:uid="{00000000-0005-0000-0000-000001000000}"/>
    <cellStyle name="桁区切り 2 2" xfId="8" xr:uid="{00000000-0005-0000-0000-000002000000}"/>
    <cellStyle name="桁区切り 2 3" xfId="9" xr:uid="{00000000-0005-0000-0000-000003000000}"/>
    <cellStyle name="桁区切り 3" xfId="10" xr:uid="{00000000-0005-0000-0000-000004000000}"/>
    <cellStyle name="桁区切り 4" xfId="11" xr:uid="{00000000-0005-0000-0000-000005000000}"/>
    <cellStyle name="桁区切り 5" xfId="12" xr:uid="{00000000-0005-0000-0000-000006000000}"/>
    <cellStyle name="通貨 2" xfId="13" xr:uid="{00000000-0005-0000-0000-000007000000}"/>
    <cellStyle name="通貨 3" xfId="14" xr:uid="{00000000-0005-0000-0000-000008000000}"/>
    <cellStyle name="標準" xfId="0" builtinId="0"/>
    <cellStyle name="標準 2" xfId="5" xr:uid="{00000000-0005-0000-0000-00000A000000}"/>
    <cellStyle name="標準 2 2" xfId="15" xr:uid="{00000000-0005-0000-0000-00000B000000}"/>
    <cellStyle name="標準 2 3" xfId="16" xr:uid="{00000000-0005-0000-0000-00000C000000}"/>
    <cellStyle name="標準 2 4" xfId="28" xr:uid="{00000000-0005-0000-0000-00000D000000}"/>
    <cellStyle name="標準 2_2007AJAHO401600" xfId="17" xr:uid="{00000000-0005-0000-0000-00000E000000}"/>
    <cellStyle name="標準 3" xfId="18" xr:uid="{00000000-0005-0000-0000-00000F000000}"/>
    <cellStyle name="標準 3 2" xfId="19" xr:uid="{00000000-0005-0000-0000-000010000000}"/>
    <cellStyle name="標準 3 3" xfId="29" xr:uid="{00000000-0005-0000-0000-000011000000}"/>
    <cellStyle name="標準 3_APAHO401000" xfId="20" xr:uid="{00000000-0005-0000-0000-000012000000}"/>
    <cellStyle name="標準 4" xfId="21" xr:uid="{00000000-0005-0000-0000-000013000000}"/>
    <cellStyle name="標準 4 2" xfId="22" xr:uid="{00000000-0005-0000-0000-000014000000}"/>
    <cellStyle name="標準 4_APAHO401000" xfId="23" xr:uid="{00000000-0005-0000-0000-000015000000}"/>
    <cellStyle name="標準 4_APAHO401600" xfId="1" xr:uid="{00000000-0005-0000-0000-000016000000}"/>
    <cellStyle name="標準 4_APAHO4019001" xfId="4" xr:uid="{00000000-0005-0000-0000-000017000000}"/>
    <cellStyle name="標準 4_ZJ08_022012_青森市_2010" xfId="3" xr:uid="{00000000-0005-0000-0000-000018000000}"/>
    <cellStyle name="標準 5" xfId="24" xr:uid="{00000000-0005-0000-0000-000019000000}"/>
    <cellStyle name="標準 6" xfId="25" xr:uid="{00000000-0005-0000-0000-00001A000000}"/>
    <cellStyle name="標準 6 2" xfId="26" xr:uid="{00000000-0005-0000-0000-00001B000000}"/>
    <cellStyle name="標準 6_APAHO401000" xfId="27" xr:uid="{00000000-0005-0000-0000-00001C000000}"/>
    <cellStyle name="標準 6_APAHO401200_O-JJ1016-001-3_財政状況資料集(決算状況カード(各会計・関係団体))(Rev2)2" xfId="33" xr:uid="{00000000-0005-0000-0000-00001D000000}"/>
    <cellStyle name="標準 6_APAHO402200_O-JJ1016-001-3_財政状況資料集(決算状況カード(各会計・関係団体))(Rev2)2" xfId="30" xr:uid="{00000000-0005-0000-0000-00001E000000}"/>
    <cellStyle name="標準 7" xfId="38" xr:uid="{00000000-0005-0000-0000-00001F000000}"/>
    <cellStyle name="標準_【レイアウト】（県）資料３（Ｐ２）　歳出比較分析表" xfId="34" xr:uid="{00000000-0005-0000-0000-000020000000}"/>
    <cellStyle name="標準_【レイアウト】（市）資料３（Ｐ２）　歳出比較分析表" xfId="35" xr:uid="{00000000-0005-0000-0000-000021000000}"/>
    <cellStyle name="標準_APAHO251300" xfId="36" xr:uid="{00000000-0005-0000-0000-000022000000}"/>
    <cellStyle name="標準_APAHO252300" xfId="37" xr:uid="{00000000-0005-0000-0000-000023000000}"/>
    <cellStyle name="標準_Book1" xfId="31" xr:uid="{00000000-0005-0000-0000-000024000000}"/>
    <cellStyle name="標準_O-JJ0722-001-3_決算状況カード(各会計・関係団体)_O-JJ1016-001-3_財政状況資料集(決算状況カード(各会計・関係団体))(Rev2)2" xfId="32" xr:uid="{00000000-0005-0000-0000-000025000000}"/>
    <cellStyle name="標準_O-JJ0722-001-8_連結実質赤字比率に係る赤字・黒字の構成分析" xfId="2" xr:uid="{00000000-0005-0000-0000-00002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extLst>
            <c:ext xmlns:c16="http://schemas.microsoft.com/office/drawing/2014/chart" uri="{C3380CC4-5D6E-409C-BE32-E72D297353CC}">
              <c16:uniqueId val="{00000000-A15C-4D13-A0A2-A7A6722631A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57058</c:v>
                </c:pt>
                <c:pt idx="1">
                  <c:v>68982</c:v>
                </c:pt>
                <c:pt idx="2">
                  <c:v>63390</c:v>
                </c:pt>
                <c:pt idx="3">
                  <c:v>52538</c:v>
                </c:pt>
                <c:pt idx="4">
                  <c:v>66627</c:v>
                </c:pt>
              </c:numCache>
            </c:numRef>
          </c:val>
          <c:smooth val="0"/>
          <c:extLst>
            <c:ext xmlns:c16="http://schemas.microsoft.com/office/drawing/2014/chart" uri="{C3380CC4-5D6E-409C-BE32-E72D297353CC}">
              <c16:uniqueId val="{00000001-A15C-4D13-A0A2-A7A6722631A3}"/>
            </c:ext>
          </c:extLst>
        </c:ser>
        <c:dLbls>
          <c:showLegendKey val="0"/>
          <c:showVal val="0"/>
          <c:showCatName val="0"/>
          <c:showSerName val="0"/>
          <c:showPercent val="0"/>
          <c:showBubbleSize val="0"/>
        </c:dLbls>
        <c:marker val="1"/>
        <c:smooth val="0"/>
        <c:axId val="104750768"/>
        <c:axId val="184917464"/>
      </c:lineChart>
      <c:catAx>
        <c:axId val="1047507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4917464"/>
        <c:crosses val="autoZero"/>
        <c:auto val="1"/>
        <c:lblAlgn val="ctr"/>
        <c:lblOffset val="100"/>
        <c:tickLblSkip val="1"/>
        <c:tickMarkSkip val="1"/>
        <c:noMultiLvlLbl val="0"/>
      </c:catAx>
      <c:valAx>
        <c:axId val="184917464"/>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7507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3.74</c:v>
                </c:pt>
                <c:pt idx="1">
                  <c:v>4.62</c:v>
                </c:pt>
                <c:pt idx="2">
                  <c:v>4.6500000000000004</c:v>
                </c:pt>
                <c:pt idx="3">
                  <c:v>4.82</c:v>
                </c:pt>
                <c:pt idx="4">
                  <c:v>4.92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12.3</c:v>
                </c:pt>
                <c:pt idx="1">
                  <c:v>13.34</c:v>
                </c:pt>
                <c:pt idx="2">
                  <c:v>13.67</c:v>
                </c:pt>
                <c:pt idx="3">
                  <c:v>14.52</c:v>
                </c:pt>
                <c:pt idx="4">
                  <c:v>15.55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79117352"/>
        <c:axId val="276804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-0.64</c:v>
                </c:pt>
                <c:pt idx="1">
                  <c:v>1.82</c:v>
                </c:pt>
                <c:pt idx="2">
                  <c:v>-0.08</c:v>
                </c:pt>
                <c:pt idx="3">
                  <c:v>1.3</c:v>
                </c:pt>
                <c:pt idx="4">
                  <c:v>0.92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79117352"/>
        <c:axId val="276804560"/>
      </c:lineChart>
      <c:catAx>
        <c:axId val="279117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6804560"/>
        <c:crosses val="autoZero"/>
        <c:auto val="1"/>
        <c:lblAlgn val="ctr"/>
        <c:lblOffset val="100"/>
        <c:tickLblSkip val="1"/>
        <c:tickMarkSkip val="1"/>
        <c:noMultiLvlLbl val="0"/>
      </c:catAx>
      <c:valAx>
        <c:axId val="276804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9117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0.05</c:v>
                </c:pt>
                <c:pt idx="2">
                  <c:v>#N/A</c:v>
                </c:pt>
                <c:pt idx="3">
                  <c:v>0.25</c:v>
                </c:pt>
                <c:pt idx="4">
                  <c:v>#N/A</c:v>
                </c:pt>
                <c:pt idx="5">
                  <c:v>0.44</c:v>
                </c:pt>
                <c:pt idx="6">
                  <c:v>#N/A</c:v>
                </c:pt>
                <c:pt idx="7">
                  <c:v>0.13</c:v>
                </c:pt>
                <c:pt idx="8">
                  <c:v>#N/A</c:v>
                </c:pt>
                <c:pt idx="9">
                  <c:v>0.1</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日南市後期高齢者医療特別会計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0.06</c:v>
                </c:pt>
                <c:pt idx="2">
                  <c:v>#N/A</c:v>
                </c:pt>
                <c:pt idx="3">
                  <c:v>0.03</c:v>
                </c:pt>
                <c:pt idx="4">
                  <c:v>#N/A</c:v>
                </c:pt>
                <c:pt idx="5">
                  <c:v>0.03</c:v>
                </c:pt>
                <c:pt idx="6">
                  <c:v>#N/A</c:v>
                </c:pt>
                <c:pt idx="7">
                  <c:v>0.03</c:v>
                </c:pt>
                <c:pt idx="8">
                  <c:v>#N/A</c:v>
                </c:pt>
                <c:pt idx="9">
                  <c:v>0.05</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日南市特定環境保全公共下水道事業会計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0.09</c:v>
                </c:pt>
                <c:pt idx="2">
                  <c:v>#N/A</c:v>
                </c:pt>
                <c:pt idx="3">
                  <c:v>0.12</c:v>
                </c:pt>
                <c:pt idx="4">
                  <c:v>#N/A</c:v>
                </c:pt>
                <c:pt idx="5">
                  <c:v>0.16</c:v>
                </c:pt>
                <c:pt idx="6">
                  <c:v>#N/A</c:v>
                </c:pt>
                <c:pt idx="7">
                  <c:v>0.22</c:v>
                </c:pt>
                <c:pt idx="8">
                  <c:v>#N/A</c:v>
                </c:pt>
                <c:pt idx="9">
                  <c:v>0.26</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日南市介護保険特別会計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0.3</c:v>
                </c:pt>
                <c:pt idx="2">
                  <c:v>#N/A</c:v>
                </c:pt>
                <c:pt idx="3">
                  <c:v>0.4</c:v>
                </c:pt>
                <c:pt idx="4">
                  <c:v>#N/A</c:v>
                </c:pt>
                <c:pt idx="5">
                  <c:v>0.73</c:v>
                </c:pt>
                <c:pt idx="6">
                  <c:v>#N/A</c:v>
                </c:pt>
                <c:pt idx="7">
                  <c:v>0.45</c:v>
                </c:pt>
                <c:pt idx="8">
                  <c:v>#N/A</c:v>
                </c:pt>
                <c:pt idx="9">
                  <c:v>0.53</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日南市公共下水道事業会計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0.94</c:v>
                </c:pt>
                <c:pt idx="2">
                  <c:v>#N/A</c:v>
                </c:pt>
                <c:pt idx="3">
                  <c:v>1.04</c:v>
                </c:pt>
                <c:pt idx="4">
                  <c:v>#N/A</c:v>
                </c:pt>
                <c:pt idx="5">
                  <c:v>1.1000000000000001</c:v>
                </c:pt>
                <c:pt idx="6">
                  <c:v>#N/A</c:v>
                </c:pt>
                <c:pt idx="7">
                  <c:v>1.52</c:v>
                </c:pt>
                <c:pt idx="8">
                  <c:v>#N/A</c:v>
                </c:pt>
                <c:pt idx="9">
                  <c:v>1.65</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日南市病院事業会計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1.84</c:v>
                </c:pt>
                <c:pt idx="2">
                  <c:v>#N/A</c:v>
                </c:pt>
                <c:pt idx="3">
                  <c:v>1.52</c:v>
                </c:pt>
                <c:pt idx="4">
                  <c:v>#N/A</c:v>
                </c:pt>
                <c:pt idx="5">
                  <c:v>1.58</c:v>
                </c:pt>
                <c:pt idx="6">
                  <c:v>#N/A</c:v>
                </c:pt>
                <c:pt idx="7">
                  <c:v>1.74</c:v>
                </c:pt>
                <c:pt idx="8">
                  <c:v>#N/A</c:v>
                </c:pt>
                <c:pt idx="9">
                  <c:v>1.86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日南市国民健康保険特別会計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3.39</c:v>
                </c:pt>
                <c:pt idx="2">
                  <c:v>#N/A</c:v>
                </c:pt>
                <c:pt idx="3">
                  <c:v>4.13</c:v>
                </c:pt>
                <c:pt idx="4">
                  <c:v>#N/A</c:v>
                </c:pt>
                <c:pt idx="5">
                  <c:v>2.06</c:v>
                </c:pt>
                <c:pt idx="6">
                  <c:v>#N/A</c:v>
                </c:pt>
                <c:pt idx="7">
                  <c:v>2.99</c:v>
                </c:pt>
                <c:pt idx="8">
                  <c:v>#N/A</c:v>
                </c:pt>
                <c:pt idx="9">
                  <c:v>3.1</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3.74</c:v>
                </c:pt>
                <c:pt idx="2">
                  <c:v>#N/A</c:v>
                </c:pt>
                <c:pt idx="3">
                  <c:v>4.6100000000000003</c:v>
                </c:pt>
                <c:pt idx="4">
                  <c:v>#N/A</c:v>
                </c:pt>
                <c:pt idx="5">
                  <c:v>4.6500000000000004</c:v>
                </c:pt>
                <c:pt idx="6">
                  <c:v>#N/A</c:v>
                </c:pt>
                <c:pt idx="7">
                  <c:v>4.8099999999999996</c:v>
                </c:pt>
                <c:pt idx="8">
                  <c:v>#N/A</c:v>
                </c:pt>
                <c:pt idx="9">
                  <c:v>4.92</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日南市水道事業会計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8.4600000000000009</c:v>
                </c:pt>
                <c:pt idx="2">
                  <c:v>#N/A</c:v>
                </c:pt>
                <c:pt idx="3">
                  <c:v>8.7200000000000006</c:v>
                </c:pt>
                <c:pt idx="4">
                  <c:v>#N/A</c:v>
                </c:pt>
                <c:pt idx="5">
                  <c:v>9.3699999999999992</c:v>
                </c:pt>
                <c:pt idx="6">
                  <c:v>#N/A</c:v>
                </c:pt>
                <c:pt idx="7">
                  <c:v>8.81</c:v>
                </c:pt>
                <c:pt idx="8">
                  <c:v>#N/A</c:v>
                </c:pt>
                <c:pt idx="9">
                  <c:v>8.56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5424248"/>
        <c:axId val="281722464"/>
      </c:barChart>
      <c:catAx>
        <c:axId val="185424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1722464"/>
        <c:crosses val="autoZero"/>
        <c:auto val="1"/>
        <c:lblAlgn val="ctr"/>
        <c:lblOffset val="100"/>
        <c:tickLblSkip val="1"/>
        <c:tickMarkSkip val="1"/>
        <c:noMultiLvlLbl val="0"/>
      </c:catAx>
      <c:valAx>
        <c:axId val="281722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424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2750</c:v>
                </c:pt>
                <c:pt idx="5">
                  <c:v>2648</c:v>
                </c:pt>
                <c:pt idx="8">
                  <c:v>2649</c:v>
                </c:pt>
                <c:pt idx="11">
                  <c:v>2589</c:v>
                </c:pt>
                <c:pt idx="14">
                  <c:v>2524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18</c:v>
                </c:pt>
                <c:pt idx="3">
                  <c:v>14</c:v>
                </c:pt>
                <c:pt idx="6">
                  <c:v>13</c:v>
                </c:pt>
                <c:pt idx="9">
                  <c:v>12</c:v>
                </c:pt>
                <c:pt idx="12">
                  <c:v>11</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56</c:v>
                </c:pt>
                <c:pt idx="3">
                  <c:v>55</c:v>
                </c:pt>
                <c:pt idx="6">
                  <c:v>55</c:v>
                </c:pt>
                <c:pt idx="9">
                  <c:v>55</c:v>
                </c:pt>
                <c:pt idx="12">
                  <c:v>51</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629</c:v>
                </c:pt>
                <c:pt idx="3">
                  <c:v>640</c:v>
                </c:pt>
                <c:pt idx="6">
                  <c:v>604</c:v>
                </c:pt>
                <c:pt idx="9">
                  <c:v>600</c:v>
                </c:pt>
                <c:pt idx="12">
                  <c:v>628</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3794</c:v>
                </c:pt>
                <c:pt idx="3">
                  <c:v>3561</c:v>
                </c:pt>
                <c:pt idx="6">
                  <c:v>3451</c:v>
                </c:pt>
                <c:pt idx="9">
                  <c:v>3365</c:v>
                </c:pt>
                <c:pt idx="12">
                  <c:v>3223</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77325992"/>
        <c:axId val="1851875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1747</c:v>
                </c:pt>
                <c:pt idx="2">
                  <c:v>#N/A</c:v>
                </c:pt>
                <c:pt idx="3">
                  <c:v>#N/A</c:v>
                </c:pt>
                <c:pt idx="4">
                  <c:v>1622</c:v>
                </c:pt>
                <c:pt idx="5">
                  <c:v>#N/A</c:v>
                </c:pt>
                <c:pt idx="6">
                  <c:v>#N/A</c:v>
                </c:pt>
                <c:pt idx="7">
                  <c:v>1474</c:v>
                </c:pt>
                <c:pt idx="8">
                  <c:v>#N/A</c:v>
                </c:pt>
                <c:pt idx="9">
                  <c:v>#N/A</c:v>
                </c:pt>
                <c:pt idx="10">
                  <c:v>1443</c:v>
                </c:pt>
                <c:pt idx="11">
                  <c:v>#N/A</c:v>
                </c:pt>
                <c:pt idx="12">
                  <c:v>#N/A</c:v>
                </c:pt>
                <c:pt idx="13">
                  <c:v>1389</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77325992"/>
        <c:axId val="185187560"/>
      </c:lineChart>
      <c:catAx>
        <c:axId val="277325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5187560"/>
        <c:crosses val="autoZero"/>
        <c:auto val="1"/>
        <c:lblAlgn val="ctr"/>
        <c:lblOffset val="100"/>
        <c:tickLblSkip val="1"/>
        <c:tickMarkSkip val="1"/>
        <c:noMultiLvlLbl val="0"/>
      </c:catAx>
      <c:valAx>
        <c:axId val="1851875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325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24703</c:v>
                </c:pt>
                <c:pt idx="5">
                  <c:v>24644</c:v>
                </c:pt>
                <c:pt idx="8">
                  <c:v>24484</c:v>
                </c:pt>
                <c:pt idx="11">
                  <c:v>23704</c:v>
                </c:pt>
                <c:pt idx="14">
                  <c:v>23621</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1301</c:v>
                </c:pt>
                <c:pt idx="5">
                  <c:v>1288</c:v>
                </c:pt>
                <c:pt idx="8">
                  <c:v>1252</c:v>
                </c:pt>
                <c:pt idx="11">
                  <c:v>1071</c:v>
                </c:pt>
                <c:pt idx="14">
                  <c:v>965</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4529</c:v>
                </c:pt>
                <c:pt idx="5">
                  <c:v>4748</c:v>
                </c:pt>
                <c:pt idx="8">
                  <c:v>5051</c:v>
                </c:pt>
                <c:pt idx="11">
                  <c:v>5942</c:v>
                </c:pt>
                <c:pt idx="14">
                  <c:v>5903</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4</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6447</c:v>
                </c:pt>
                <c:pt idx="3">
                  <c:v>6146</c:v>
                </c:pt>
                <c:pt idx="6">
                  <c:v>5623</c:v>
                </c:pt>
                <c:pt idx="9">
                  <c:v>5382</c:v>
                </c:pt>
                <c:pt idx="12">
                  <c:v>5665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245</c:v>
                </c:pt>
                <c:pt idx="3">
                  <c:v>196</c:v>
                </c:pt>
                <c:pt idx="6">
                  <c:v>143</c:v>
                </c:pt>
                <c:pt idx="9">
                  <c:v>89</c:v>
                </c:pt>
                <c:pt idx="12">
                  <c:v>39</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9546</c:v>
                </c:pt>
                <c:pt idx="3">
                  <c:v>7933</c:v>
                </c:pt>
                <c:pt idx="6">
                  <c:v>8377</c:v>
                </c:pt>
                <c:pt idx="9">
                  <c:v>8120</c:v>
                </c:pt>
                <c:pt idx="12">
                  <c:v>7865</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72</c:v>
                </c:pt>
                <c:pt idx="3">
                  <c:v>72</c:v>
                </c:pt>
                <c:pt idx="6">
                  <c:v>72</c:v>
                </c:pt>
                <c:pt idx="9">
                  <c:v>64</c:v>
                </c:pt>
                <c:pt idx="12">
                  <c:v>61</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31546</c:v>
                </c:pt>
                <c:pt idx="3">
                  <c:v>31512</c:v>
                </c:pt>
                <c:pt idx="6">
                  <c:v>30401</c:v>
                </c:pt>
                <c:pt idx="9">
                  <c:v>29540</c:v>
                </c:pt>
                <c:pt idx="12">
                  <c:v>28878</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77311408"/>
        <c:axId val="184954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17322</c:v>
                </c:pt>
                <c:pt idx="2">
                  <c:v>#N/A</c:v>
                </c:pt>
                <c:pt idx="3">
                  <c:v>#N/A</c:v>
                </c:pt>
                <c:pt idx="4">
                  <c:v>15178</c:v>
                </c:pt>
                <c:pt idx="5">
                  <c:v>#N/A</c:v>
                </c:pt>
                <c:pt idx="6">
                  <c:v>#N/A</c:v>
                </c:pt>
                <c:pt idx="7">
                  <c:v>13829</c:v>
                </c:pt>
                <c:pt idx="8">
                  <c:v>#N/A</c:v>
                </c:pt>
                <c:pt idx="9">
                  <c:v>#N/A</c:v>
                </c:pt>
                <c:pt idx="10">
                  <c:v>12478</c:v>
                </c:pt>
                <c:pt idx="11">
                  <c:v>#N/A</c:v>
                </c:pt>
                <c:pt idx="12">
                  <c:v>#N/A</c:v>
                </c:pt>
                <c:pt idx="13">
                  <c:v>12024</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77311408"/>
        <c:axId val="184954504"/>
      </c:lineChart>
      <c:catAx>
        <c:axId val="277311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4954504"/>
        <c:crosses val="autoZero"/>
        <c:auto val="1"/>
        <c:lblAlgn val="ctr"/>
        <c:lblOffset val="100"/>
        <c:tickLblSkip val="1"/>
        <c:tickMarkSkip val="1"/>
        <c:noMultiLvlLbl val="0"/>
      </c:catAx>
      <c:valAx>
        <c:axId val="184954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7311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{8B57B3FE-470E-41DE-9F80-A6A4C429EF54}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{6D8051AC-5134-4AF0-8B28-B800AB704AEA}</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{65FB6E1E-1097-4E5D-98A2-CDC2A05A11DB}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{4473B5AD-EA11-4964-81AE-7B596B76FED0}</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{DA818AAC-0EA9-4686-8D2A-A537E42A4AFF}</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{1A99B924-1AD6-4F17-B264-FE3DB35ADB52}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{ECBA8143-AF39-4093-BC50-44436CEF01D3}</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{B72D70AC-B0B8-464A-BA49-4F4669F1BB27}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{E9B1C9DD-DCED-4456-AC77-AE5AB11B6278}</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{F790F064-2BB4-491F-A22C-678FD3D29C33}</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282955216"/>
        <c:axId val="283485160"/>
      </c:scatterChart>
      <c:valAx>
        <c:axId val="2829552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3485160"/>
        <c:crosses val="autoZero"/>
        <c:crossBetween val="midCat"/>
      </c:valAx>
      <c:valAx>
        <c:axId val="2834851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29552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{EFA73460-BBA8-4E0D-A2A1-5380347C4159}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{567BAECB-48FC-4C8D-8D8B-40CB1373266E}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{773B5656-7692-4C0F-BF56-B29AD0C12B51}</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{1C967FF0-F483-465A-A83D-BC5E43A31807}</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{BD58C874-CCEA-48F9-A72F-A3ABAD5479D5}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13.8</c:v>
                </c:pt>
                <c:pt idx="1">
                  <c:v>13</c:v>
                </c:pt>
                <c:pt idx="2">
                  <c:v>11.9</c:v>
                </c:pt>
                <c:pt idx="3">
                  <c:v>11.2</c:v>
                </c:pt>
                <c:pt idx="4">
                  <c:v>10.7</c:v>
                </c:pt>
              </c:numCache>
            </c:numRef>
          </c:xVal>
          <c:yVal>
            <c:numRef>
              <c:f>公会計指標分析・財政指標組合せ分析表!$K$73:$O$73</c:f>
              <c:numCache>
                <c:formatCode>#,##0.0;"▲ "#,##0.0</c:formatCode>
                <c:ptCount val="5"/>
                <c:pt idx="0">
                  <c:v>127</c:v>
                </c:pt>
                <c:pt idx="1">
                  <c:v>111.3</c:v>
                </c:pt>
                <c:pt idx="2">
                  <c:v>104.4</c:v>
                </c:pt>
                <c:pt idx="3">
                  <c:v>92.1</c:v>
                </c:pt>
                <c:pt idx="4">
                  <c:v>89.5</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{711F78F0-8928-4690-ABE3-66D745F1FD27}</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{51E37352-B0FD-448B-9933-0D7EDE7542EC}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{F8CA4E42-0596-4976-9400-1D81FD6709A5}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{A6D34E5C-8E1B-4D10-8130-B0DC568552DC}</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{39C8F3BC-5170-4B45-B88D-C435E7BA9B3C}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283484376"/>
        <c:axId val="283483984"/>
      </c:scatterChart>
      <c:valAx>
        <c:axId val="283484376"/>
        <c:scaling>
          <c:orientation val="minMax"/>
          <c:max val="14.299999999999999"/>
          <c:min val="7.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83483984"/>
        <c:crosses val="autoZero"/>
        <c:crossBetween val="midCat"/>
      </c:valAx>
      <c:valAx>
        <c:axId val="283483984"/>
        <c:scaling>
          <c:orientation val="minMax"/>
          <c:max val="143"/>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8348437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実質公債費比率における分子の構造は、元利償還金が占める額が最も大きく、次いで公営企業債の元利償還金に対する繰入金等の順になっている。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実質公債費比率（３ヵ年平均）は、前年度に比べ０．５ポイント改善し、１０．７％となった。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今後も、中期財政計画に基づき、計画的かつ有利な地方債発行により公債費の抑制に努める。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将来負担比率の分子における構造は、一般会計等に係る地方債の現在高の占める額が最も大きく、次いで公営企業債等繰入見込額、退職手当負担見込額の順となっている。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将来負担比率は、前年度に比べ２．６ポイント改善し、８９．５％となった。その主な要因は一般会計等に係る地方債の現在高が６６２百万円減少したことによる。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今後も財政健全化を図るため、地方債の発行抑制及び職員定数管理の適正化に努める。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id="{00000000-0008-0000-0C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id="{00000000-0008-0000-0C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id="{00000000-0008-0000-0C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id="{00000000-0008-0000-0C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宮崎県日南市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id="{00000000-0008-0000-0C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id="{00000000-0008-0000-0C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id="{00000000-0008-0000-0C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id="{00000000-0008-0000-0C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id="{00000000-0008-0000-0C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id="{00000000-0008-0000-0C00-00000D000000}"/>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54,999
54,611
536.11
29,670,384
28,750,731
779,078
15,821,787
28,878,264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id="{00000000-0008-0000-0C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id="{00000000-0008-0000-0C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id="{00000000-0008-0000-0C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89.5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id="{00000000-0008-0000-0C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id="{00000000-0008-0000-0C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id="{00000000-0008-0000-0C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a:extLst>
            <a:ext uri="{FF2B5EF4-FFF2-40B4-BE49-F238E27FC236}">
              <a16:creationId xmlns:a16="http://schemas.microsoft.com/office/drawing/2014/main" id="{00000000-0008-0000-0C00-000014000000}"/>
            </a:ext>
          </a:extLst>
        </xdr:cNvPr>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id="{00000000-0008-0000-0C00-000015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id="{00000000-0008-0000-0C00-000016000000}"/>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a:extLst>
            <a:ext uri="{FF2B5EF4-FFF2-40B4-BE49-F238E27FC236}">
              <a16:creationId xmlns:a16="http://schemas.microsoft.com/office/drawing/2014/main" id="{00000000-0008-0000-0C00-000017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a:extLst>
            <a:ext uri="{FF2B5EF4-FFF2-40B4-BE49-F238E27FC236}">
              <a16:creationId xmlns:a16="http://schemas.microsoft.com/office/drawing/2014/main" id="{00000000-0008-0000-0C00-000018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a:extLst>
            <a:ext uri="{FF2B5EF4-FFF2-40B4-BE49-F238E27FC236}">
              <a16:creationId xmlns:a16="http://schemas.microsoft.com/office/drawing/2014/main" id="{00000000-0008-0000-0C00-000019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a:extLst>
            <a:ext uri="{FF2B5EF4-FFF2-40B4-BE49-F238E27FC236}">
              <a16:creationId xmlns:a16="http://schemas.microsoft.com/office/drawing/2014/main" id="{00000000-0008-0000-0C00-00001A000000}"/>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a:extLst>
            <a:ext uri="{FF2B5EF4-FFF2-40B4-BE49-F238E27FC236}">
              <a16:creationId xmlns:a16="http://schemas.microsoft.com/office/drawing/2014/main" id="{00000000-0008-0000-0C00-00001B000000}"/>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a:extLst>
            <a:ext uri="{FF2B5EF4-FFF2-40B4-BE49-F238E27FC236}">
              <a16:creationId xmlns:a16="http://schemas.microsoft.com/office/drawing/2014/main" id="{00000000-0008-0000-0C00-00001C000000}"/>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a:extLst>
            <a:ext uri="{FF2B5EF4-FFF2-40B4-BE49-F238E27FC236}">
              <a16:creationId xmlns:a16="http://schemas.microsoft.com/office/drawing/2014/main" id="{00000000-0008-0000-0C00-00001D000000}"/>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a:extLst>
            <a:ext uri="{FF2B5EF4-FFF2-40B4-BE49-F238E27FC236}">
              <a16:creationId xmlns:a16="http://schemas.microsoft.com/office/drawing/2014/main" id="{00000000-0008-0000-0C00-00001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a:extLst>
            <a:ext uri="{FF2B5EF4-FFF2-40B4-BE49-F238E27FC236}">
              <a16:creationId xmlns:a16="http://schemas.microsoft.com/office/drawing/2014/main" id="{00000000-0008-0000-0C00-00001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a:extLst>
            <a:ext uri="{FF2B5EF4-FFF2-40B4-BE49-F238E27FC236}">
              <a16:creationId xmlns:a16="http://schemas.microsoft.com/office/drawing/2014/main" id="{00000000-0008-0000-0C00-000020000000}"/>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a:extLst>
            <a:ext uri="{FF2B5EF4-FFF2-40B4-BE49-F238E27FC236}">
              <a16:creationId xmlns:a16="http://schemas.microsoft.com/office/drawing/2014/main" id="{00000000-0008-0000-0C00-00002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a:extLst>
            <a:ext uri="{FF2B5EF4-FFF2-40B4-BE49-F238E27FC236}">
              <a16:creationId xmlns:a16="http://schemas.microsoft.com/office/drawing/2014/main" id="{00000000-0008-0000-0C00-00002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a:extLst>
            <a:ext uri="{FF2B5EF4-FFF2-40B4-BE49-F238E27FC236}">
              <a16:creationId xmlns:a16="http://schemas.microsoft.com/office/drawing/2014/main" id="{00000000-0008-0000-0C00-00002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a:extLst>
            <a:ext uri="{FF2B5EF4-FFF2-40B4-BE49-F238E27FC236}">
              <a16:creationId xmlns:a16="http://schemas.microsoft.com/office/drawing/2014/main" id="{00000000-0008-0000-0C00-00002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a:extLst>
            <a:ext uri="{FF2B5EF4-FFF2-40B4-BE49-F238E27FC236}">
              <a16:creationId xmlns:a16="http://schemas.microsoft.com/office/drawing/2014/main" id="{00000000-0008-0000-0C00-00002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a:extLst>
            <a:ext uri="{FF2B5EF4-FFF2-40B4-BE49-F238E27FC236}">
              <a16:creationId xmlns:a16="http://schemas.microsoft.com/office/drawing/2014/main" id="{00000000-0008-0000-0C00-00002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a:extLst>
            <a:ext uri="{FF2B5EF4-FFF2-40B4-BE49-F238E27FC236}">
              <a16:creationId xmlns:a16="http://schemas.microsoft.com/office/drawing/2014/main" id="{00000000-0008-0000-0C00-00002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a:extLst>
            <a:ext uri="{FF2B5EF4-FFF2-40B4-BE49-F238E27FC236}">
              <a16:creationId xmlns:a16="http://schemas.microsoft.com/office/drawing/2014/main" id="{00000000-0008-0000-0C00-00002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a:extLst>
            <a:ext uri="{FF2B5EF4-FFF2-40B4-BE49-F238E27FC236}">
              <a16:creationId xmlns:a16="http://schemas.microsoft.com/office/drawing/2014/main" id="{00000000-0008-0000-0C00-00002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a:extLst>
            <a:ext uri="{FF2B5EF4-FFF2-40B4-BE49-F238E27FC236}">
              <a16:creationId xmlns:a16="http://schemas.microsoft.com/office/drawing/2014/main" id="{00000000-0008-0000-0C00-00002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a:extLst>
            <a:ext uri="{FF2B5EF4-FFF2-40B4-BE49-F238E27FC236}">
              <a16:creationId xmlns:a16="http://schemas.microsoft.com/office/drawing/2014/main" id="{00000000-0008-0000-0C00-00002B000000}"/>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a:extLst>
            <a:ext uri="{FF2B5EF4-FFF2-40B4-BE49-F238E27FC236}">
              <a16:creationId xmlns:a16="http://schemas.microsoft.com/office/drawing/2014/main" id="{00000000-0008-0000-0C00-00002C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a:extLst>
            <a:ext uri="{FF2B5EF4-FFF2-40B4-BE49-F238E27FC236}">
              <a16:creationId xmlns:a16="http://schemas.microsoft.com/office/drawing/2014/main" id="{00000000-0008-0000-0C00-00002D000000}"/>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a:extLst>
            <a:ext uri="{FF2B5EF4-FFF2-40B4-BE49-F238E27FC236}">
              <a16:creationId xmlns:a16="http://schemas.microsoft.com/office/drawing/2014/main" id="{00000000-0008-0000-0C00-00002E000000}"/>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a:extLst>
            <a:ext uri="{FF2B5EF4-FFF2-40B4-BE49-F238E27FC236}">
              <a16:creationId xmlns:a16="http://schemas.microsoft.com/office/drawing/2014/main" id="{00000000-0008-0000-0C00-00002F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a:extLst>
            <a:ext uri="{FF2B5EF4-FFF2-40B4-BE49-F238E27FC236}">
              <a16:creationId xmlns:a16="http://schemas.microsoft.com/office/drawing/2014/main" id="{00000000-0008-0000-0C00-000030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a:extLst>
            <a:ext uri="{FF2B5EF4-FFF2-40B4-BE49-F238E27FC236}">
              <a16:creationId xmlns:a16="http://schemas.microsoft.com/office/drawing/2014/main" id="{00000000-0008-0000-0C00-000031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a:extLst>
            <a:ext uri="{FF2B5EF4-FFF2-40B4-BE49-F238E27FC236}">
              <a16:creationId xmlns:a16="http://schemas.microsoft.com/office/drawing/2014/main" id="{00000000-0008-0000-0C00-000032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a:extLst>
            <a:ext uri="{FF2B5EF4-FFF2-40B4-BE49-F238E27FC236}">
              <a16:creationId xmlns:a16="http://schemas.microsoft.com/office/drawing/2014/main" id="{00000000-0008-0000-0C00-000033000000}"/>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a:extLst>
            <a:ext uri="{FF2B5EF4-FFF2-40B4-BE49-F238E27FC236}">
              <a16:creationId xmlns:a16="http://schemas.microsoft.com/office/drawing/2014/main" id="{00000000-0008-0000-0C00-000034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a:extLst>
            <a:ext uri="{FF2B5EF4-FFF2-40B4-BE49-F238E27FC236}">
              <a16:creationId xmlns:a16="http://schemas.microsoft.com/office/drawing/2014/main" id="{00000000-0008-0000-0C00-000035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a:extLst>
            <a:ext uri="{FF2B5EF4-FFF2-40B4-BE49-F238E27FC236}">
              <a16:creationId xmlns:a16="http://schemas.microsoft.com/office/drawing/2014/main" id="{00000000-0008-0000-0C00-000036000000}"/>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a:extLst>
            <a:ext uri="{FF2B5EF4-FFF2-40B4-BE49-F238E27FC236}">
              <a16:creationId xmlns:a16="http://schemas.microsoft.com/office/drawing/2014/main" id="{00000000-0008-0000-0C00-000037000000}"/>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a:extLst>
            <a:ext uri="{FF2B5EF4-FFF2-40B4-BE49-F238E27FC236}">
              <a16:creationId xmlns:a16="http://schemas.microsoft.com/office/drawing/2014/main" id="{00000000-0008-0000-0C00-000038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a:extLst>
            <a:ext uri="{FF2B5EF4-FFF2-40B4-BE49-F238E27FC236}">
              <a16:creationId xmlns:a16="http://schemas.microsoft.com/office/drawing/2014/main" id="{00000000-0008-0000-0C00-000039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D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54,999
54,611
536.11
29,670,384
28,750,731
779,078
15,821,787
28,878,264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89.5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00000000-0008-0000-0D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D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D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D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00000000-0008-0000-0D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54,999
54,611
536.11
29,670,384
28,750,731
779,078
15,821,787
28,878,264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89.5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a:extLst>
            <a:ext uri="{FF2B5EF4-FFF2-40B4-BE49-F238E27FC236}">
              <a16:creationId xmlns:a16="http://schemas.microsoft.com/office/drawing/2014/main" id="{00000000-0008-0000-0E00-000012000000}"/>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a:extLst>
            <a:ext uri="{FF2B5EF4-FFF2-40B4-BE49-F238E27FC236}">
              <a16:creationId xmlns:a16="http://schemas.microsoft.com/office/drawing/2014/main" id="{00000000-0008-0000-0E00-00001300000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a:extLst>
            <a:ext uri="{FF2B5EF4-FFF2-40B4-BE49-F238E27FC236}">
              <a16:creationId xmlns:a16="http://schemas.microsoft.com/office/drawing/2014/main" id="{00000000-0008-0000-0E00-000014000000}"/>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a:extLst>
            <a:ext uri="{FF2B5EF4-FFF2-40B4-BE49-F238E27FC236}">
              <a16:creationId xmlns:a16="http://schemas.microsoft.com/office/drawing/2014/main" id="{00000000-0008-0000-0E00-000015000000}"/>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a:extLst>
            <a:ext uri="{FF2B5EF4-FFF2-40B4-BE49-F238E27FC236}">
              <a16:creationId xmlns:a16="http://schemas.microsoft.com/office/drawing/2014/main" id="{00000000-0008-0000-0E00-00001800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a:extLst>
            <a:ext uri="{FF2B5EF4-FFF2-40B4-BE49-F238E27FC236}">
              <a16:creationId xmlns:a16="http://schemas.microsoft.com/office/drawing/2014/main" id="{00000000-0008-0000-0E00-00001900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宮崎県日南市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54,999
54,611
536.11
29,670,384
28,750,731
779,078
15,821,787
28,878,264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89.5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人口減少（前年比△</a:t>
          </a:r>
          <a:r>
            <a:rPr kumimoji="1" lang="en-US" altLang="ja-JP" sz="1300">
              <a:latin typeface="ＭＳ Ｐゴシック"/>
            </a:rPr>
            <a:t>1.52</a:t>
          </a:r>
          <a:r>
            <a:rPr kumimoji="1" lang="ja-JP" altLang="en-US" sz="1300">
              <a:latin typeface="ＭＳ Ｐゴシック"/>
            </a:rPr>
            <a:t>％）や少子高齢化に歯止めがかからないことに加え、地方税収は増加しているものの、財政基盤が弱く、引き続き類似団体内平均値を大きく下回っている。</a:t>
          </a:r>
          <a:endParaRPr kumimoji="1" lang="en-US" altLang="ja-JP" sz="1300">
            <a:latin typeface="ＭＳ Ｐゴシック"/>
          </a:endParaRPr>
        </a:p>
        <a:p>
          <a:r>
            <a:rPr kumimoji="1" lang="ja-JP" altLang="en-US" sz="1300">
              <a:latin typeface="ＭＳ Ｐゴシック"/>
            </a:rPr>
            <a:t>　そのため、平成</a:t>
          </a:r>
          <a:r>
            <a:rPr kumimoji="1" lang="en-US" altLang="ja-JP" sz="1300">
              <a:latin typeface="ＭＳ Ｐゴシック"/>
            </a:rPr>
            <a:t>30</a:t>
          </a:r>
          <a:r>
            <a:rPr kumimoji="1" lang="ja-JP" altLang="en-US" sz="1300">
              <a:latin typeface="ＭＳ Ｐゴシック"/>
            </a:rPr>
            <a:t>年度より窓口業務等の民間委託を実施するとともに、第２次日南市定員適正化計画に基づく職員数の削減や、第２次日南市行政改革大綱に基づく歳出削減</a:t>
          </a:r>
          <a:r>
            <a:rPr kumimoji="1" lang="ja-JP" altLang="en-US" sz="1300">
              <a:solidFill>
                <a:schemeClr val="dk1"/>
              </a:solidFill>
              <a:effectLst/>
              <a:latin typeface="+mn-lt"/>
              <a:ea typeface="+mn-ea"/>
              <a:cs typeface="+mn-cs"/>
            </a:rPr>
            <a:t>を徹底すると共に、地方税徴収業務の強化、使用料等の見直し等、自主財源確保に取り組み、財政の健全化を図る。</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a:extLst>
            <a:ext uri="{FF2B5EF4-FFF2-40B4-BE49-F238E27FC236}">
              <a16:creationId xmlns:a16="http://schemas.microsoft.com/office/drawing/2014/main" id="{00000000-0008-0000-0300-000031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34925</xdr:rowOff>
    </xdr:from>
    <xdr:to>
      <xdr:col>7</xdr:col>
      <xdr:colOff>152400</xdr:colOff>
      <xdr:row>43</xdr:row>
      <xdr:rowOff>55033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4072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a:extLst>
            <a:ext uri="{FF2B5EF4-FFF2-40B4-BE49-F238E27FC236}">
              <a16:creationId xmlns:a16="http://schemas.microsoft.com/office/drawing/2014/main" id="{00000000-0008-0000-0300-000046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55033</xdr:rowOff>
    </xdr:from>
    <xdr:to>
      <xdr:col>6</xdr:col>
      <xdr:colOff>0</xdr:colOff>
      <xdr:row>43</xdr:row>
      <xdr:rowOff>75142</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3225800" y="74273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a:extLst>
            <a:ext uri="{FF2B5EF4-FFF2-40B4-BE49-F238E27FC236}">
              <a16:creationId xmlns:a16="http://schemas.microsoft.com/office/drawing/2014/main" id="{00000000-0008-0000-0300-000048000000}"/>
            </a:ext>
          </a:extLst>
        </xdr:cNvPr>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75142</xdr:rowOff>
    </xdr:from>
    <xdr:to>
      <xdr:col>4</xdr:col>
      <xdr:colOff>482600</xdr:colOff>
      <xdr:row>43</xdr:row>
      <xdr:rowOff>95250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a:extLst>
            <a:ext uri="{FF2B5EF4-FFF2-40B4-BE49-F238E27FC236}">
              <a16:creationId xmlns:a16="http://schemas.microsoft.com/office/drawing/2014/main" id="{00000000-0008-0000-0300-00004B000000}"/>
            </a:ext>
          </a:extLst>
        </xdr:cNvPr>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95250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a:extLst>
            <a:ext uri="{FF2B5EF4-FFF2-40B4-BE49-F238E27FC236}">
              <a16:creationId xmlns:a16="http://schemas.microsoft.com/office/drawing/2014/main" id="{00000000-0008-0000-0300-00004E000000}"/>
            </a:ext>
          </a:extLst>
        </xdr:cNvPr>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a:extLst>
            <a:ext uri="{FF2B5EF4-FFF2-40B4-BE49-F238E27FC236}">
              <a16:creationId xmlns:a16="http://schemas.microsoft.com/office/drawing/2014/main" id="{00000000-0008-0000-0300-000050000000}"/>
            </a:ext>
          </a:extLst>
        </xdr:cNvPr>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87" name="円/楕円 86">
          <a:extLst>
            <a:ext uri="{FF2B5EF4-FFF2-40B4-BE49-F238E27FC236}">
              <a16:creationId xmlns:a16="http://schemas.microsoft.com/office/drawing/2014/main" id="{00000000-0008-0000-0300-000057000000}"/>
            </a:ext>
          </a:extLst>
        </xdr:cNvPr>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127652</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4233</xdr:rowOff>
    </xdr:from>
    <xdr:to>
      <xdr:col>6</xdr:col>
      <xdr:colOff>50800</xdr:colOff>
      <xdr:row>43</xdr:row>
      <xdr:rowOff>105833</xdr:rowOff>
    </xdr:to>
    <xdr:sp macro="" textlink="">
      <xdr:nvSpPr>
        <xdr:cNvPr id="89" name="円/楕円 88">
          <a:extLst>
            <a:ext uri="{FF2B5EF4-FFF2-40B4-BE49-F238E27FC236}">
              <a16:creationId xmlns:a16="http://schemas.microsoft.com/office/drawing/2014/main" id="{00000000-0008-0000-0300-000059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90610</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24342</xdr:rowOff>
    </xdr:from>
    <xdr:to>
      <xdr:col>4</xdr:col>
      <xdr:colOff>533400</xdr:colOff>
      <xdr:row>43</xdr:row>
      <xdr:rowOff>125942</xdr:rowOff>
    </xdr:to>
    <xdr:sp macro="" textlink="">
      <xdr:nvSpPr>
        <xdr:cNvPr id="91" name="円/楕円 90">
          <a:extLst>
            <a:ext uri="{FF2B5EF4-FFF2-40B4-BE49-F238E27FC236}">
              <a16:creationId xmlns:a16="http://schemas.microsoft.com/office/drawing/2014/main" id="{00000000-0008-0000-0300-00005B000000}"/>
            </a:ext>
          </a:extLst>
        </xdr:cNvPr>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110719</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3" name="円/楕円 92">
          <a:extLst>
            <a:ext uri="{FF2B5EF4-FFF2-40B4-BE49-F238E27FC236}">
              <a16:creationId xmlns:a16="http://schemas.microsoft.com/office/drawing/2014/main" id="{00000000-0008-0000-0300-00005D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5" name="円/楕円 94">
          <a:extLst>
            <a:ext uri="{FF2B5EF4-FFF2-40B4-BE49-F238E27FC236}">
              <a16:creationId xmlns:a16="http://schemas.microsoft.com/office/drawing/2014/main" id="{00000000-0008-0000-0300-00005F000000}"/>
            </a:ext>
          </a:extLst>
        </xdr:cNvPr>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前年度に比べ２．５ポイント改善したものの、依然として類似団体を上回る状況が続いている。改善の要因としては、退職手当の減に伴う人件費の減、借入抑制等に伴う公債費の減による影響が大きい。</a:t>
          </a:r>
          <a:endParaRPr kumimoji="1" lang="en-US" altLang="ja-JP" sz="1300">
            <a:latin typeface="ＭＳ Ｐゴシック"/>
          </a:endParaRPr>
        </a:p>
        <a:p>
          <a:r>
            <a:rPr kumimoji="1" lang="ja-JP" altLang="en-US" sz="1300">
              <a:latin typeface="ＭＳ Ｐゴシック"/>
            </a:rPr>
            <a:t>　今後も、財政構造の弾力性回復のため、事務事業の見直しなどの行財政改革の着実な実行はもとより、市税を始めとした自主財源の確保や経常経費の抑制に努めていく。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154517</xdr:rowOff>
    </xdr:from>
    <xdr:to>
      <xdr:col>7</xdr:col>
      <xdr:colOff>152400</xdr:colOff>
      <xdr:row>65</xdr:row>
      <xdr:rowOff>12700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0955867"/>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a:extLst>
            <a:ext uri="{FF2B5EF4-FFF2-40B4-BE49-F238E27FC236}">
              <a16:creationId xmlns:a16="http://schemas.microsoft.com/office/drawing/2014/main" id="{00000000-0008-0000-0300-000085000000}"/>
            </a:ext>
          </a:extLst>
        </xdr:cNvPr>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12700</xdr:rowOff>
    </xdr:from>
    <xdr:to>
      <xdr:col>6</xdr:col>
      <xdr:colOff>0</xdr:colOff>
      <xdr:row>65</xdr:row>
      <xdr:rowOff>85090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3225800" y="111569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a:extLst>
            <a:ext uri="{FF2B5EF4-FFF2-40B4-BE49-F238E27FC236}">
              <a16:creationId xmlns:a16="http://schemas.microsoft.com/office/drawing/2014/main" id="{00000000-0008-0000-0300-000087000000}"/>
            </a:ext>
          </a:extLst>
        </xdr:cNvPr>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121514</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40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135890</xdr:rowOff>
    </xdr:from>
    <xdr:to>
      <xdr:col>4</xdr:col>
      <xdr:colOff>482600</xdr:colOff>
      <xdr:row>65</xdr:row>
      <xdr:rowOff>85090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10869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a:extLst>
            <a:ext uri="{FF2B5EF4-FFF2-40B4-BE49-F238E27FC236}">
              <a16:creationId xmlns:a16="http://schemas.microsoft.com/office/drawing/2014/main" id="{00000000-0008-0000-0300-00008A000000}"/>
            </a:ext>
          </a:extLst>
        </xdr:cNvPr>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127017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135890</xdr:rowOff>
    </xdr:from>
    <xdr:to>
      <xdr:col>3</xdr:col>
      <xdr:colOff>279400</xdr:colOff>
      <xdr:row>65</xdr:row>
      <xdr:rowOff>141394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1447800" y="11108690"/>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a:extLst>
            <a:ext uri="{FF2B5EF4-FFF2-40B4-BE49-F238E27FC236}">
              <a16:creationId xmlns:a16="http://schemas.microsoft.com/office/drawing/2014/main" id="{00000000-0008-0000-0300-00008D000000}"/>
            </a:ext>
          </a:extLst>
        </xdr:cNvPr>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a:extLst>
            <a:ext uri="{FF2B5EF4-FFF2-40B4-BE49-F238E27FC236}">
              <a16:creationId xmlns:a16="http://schemas.microsoft.com/office/drawing/2014/main" id="{00000000-0008-0000-0300-00008F000000}"/>
            </a:ext>
          </a:extLst>
        </xdr:cNvPr>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103717</xdr:rowOff>
    </xdr:from>
    <xdr:to>
      <xdr:col>7</xdr:col>
      <xdr:colOff>203200</xdr:colOff>
      <xdr:row>64</xdr:row>
      <xdr:rowOff>33867</xdr:rowOff>
    </xdr:to>
    <xdr:sp macro="" textlink="">
      <xdr:nvSpPr>
        <xdr:cNvPr id="150" name="円/楕円 149">
          <a:extLst>
            <a:ext uri="{FF2B5EF4-FFF2-40B4-BE49-F238E27FC236}">
              <a16:creationId xmlns:a16="http://schemas.microsoft.com/office/drawing/2014/main" id="{00000000-0008-0000-0300-000096000000}"/>
            </a:ext>
          </a:extLst>
        </xdr:cNvPr>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75794</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087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133350</xdr:rowOff>
    </xdr:from>
    <xdr:to>
      <xdr:col>6</xdr:col>
      <xdr:colOff>50800</xdr:colOff>
      <xdr:row>65</xdr:row>
      <xdr:rowOff>63500</xdr:rowOff>
    </xdr:to>
    <xdr:sp macro="" textlink="">
      <xdr:nvSpPr>
        <xdr:cNvPr id="152" name="円/楕円 151">
          <a:extLst>
            <a:ext uri="{FF2B5EF4-FFF2-40B4-BE49-F238E27FC236}">
              <a16:creationId xmlns:a16="http://schemas.microsoft.com/office/drawing/2014/main" id="{00000000-0008-0000-0300-000098000000}"/>
            </a:ext>
          </a:extLst>
        </xdr:cNvPr>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48277</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34290</xdr:rowOff>
    </xdr:from>
    <xdr:to>
      <xdr:col>4</xdr:col>
      <xdr:colOff>533400</xdr:colOff>
      <xdr:row>65</xdr:row>
      <xdr:rowOff>135890</xdr:rowOff>
    </xdr:to>
    <xdr:sp macro="" textlink="">
      <xdr:nvSpPr>
        <xdr:cNvPr id="154" name="円/楕円 153">
          <a:extLst>
            <a:ext uri="{FF2B5EF4-FFF2-40B4-BE49-F238E27FC236}">
              <a16:creationId xmlns:a16="http://schemas.microsoft.com/office/drawing/2014/main" id="{00000000-0008-0000-0300-00009A000000}"/>
            </a:ext>
          </a:extLst>
        </xdr:cNvPr>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120667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85090</xdr:rowOff>
    </xdr:from>
    <xdr:to>
      <xdr:col>3</xdr:col>
      <xdr:colOff>330200</xdr:colOff>
      <xdr:row>65</xdr:row>
      <xdr:rowOff>15240</xdr:rowOff>
    </xdr:to>
    <xdr:sp macro="" textlink="">
      <xdr:nvSpPr>
        <xdr:cNvPr id="156" name="円/楕円 155">
          <a:extLst>
            <a:ext uri="{FF2B5EF4-FFF2-40B4-BE49-F238E27FC236}">
              <a16:creationId xmlns:a16="http://schemas.microsoft.com/office/drawing/2014/main" id="{00000000-0008-0000-0300-00009C000000}"/>
            </a:ext>
          </a:extLst>
        </xdr:cNvPr>
        <xdr:cNvSpPr/>
      </xdr:nvSpPr>
      <xdr:spPr>
        <a:xfrm>
          <a:off x="2286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17</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90594</xdr:rowOff>
    </xdr:from>
    <xdr:to>
      <xdr:col>2</xdr:col>
      <xdr:colOff>127000</xdr:colOff>
      <xdr:row>66</xdr:row>
      <xdr:rowOff>20744</xdr:rowOff>
    </xdr:to>
    <xdr:sp macro="" textlink="">
      <xdr:nvSpPr>
        <xdr:cNvPr id="158" name="円/楕円 157">
          <a:extLst>
            <a:ext uri="{FF2B5EF4-FFF2-40B4-BE49-F238E27FC236}">
              <a16:creationId xmlns:a16="http://schemas.microsoft.com/office/drawing/2014/main" id="{00000000-0008-0000-0300-00009E000000}"/>
            </a:ext>
          </a:extLst>
        </xdr:cNvPr>
        <xdr:cNvSpPr/>
      </xdr:nvSpPr>
      <xdr:spPr>
        <a:xfrm>
          <a:off x="1397000" y="1123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5521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[153,211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131,042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物件費及び維持管理費の合計額の人口１人当たりの金額が類似団体内平均値を上回っているのは、主に人件費が要因（人口千人当たりの職員数が類似団体内平均値と比較して１．３５人多）となっている。</a:t>
          </a:r>
          <a:endParaRPr kumimoji="1" lang="en-US" altLang="ja-JP" sz="1300">
            <a:latin typeface="ＭＳ Ｐゴシック"/>
          </a:endParaRPr>
        </a:p>
        <a:p>
          <a:r>
            <a:rPr kumimoji="1" lang="ja-JP" altLang="en-US" sz="1300">
              <a:latin typeface="ＭＳ Ｐゴシック"/>
            </a:rPr>
            <a:t>　今後は窓口業務等の民間委託や第２次日南市定員適正化計画に基づく職員数の削減を進め、コスト低減を図っていく。</a:t>
          </a:r>
        </a:p>
      </xdr:txBody>
    </xdr:sp>
    <xdr:clientData/>
  </xdr:twoCellAnchor>
  <xdr:oneCellAnchor>
    <xdr:from>
      <xdr:col>1</xdr:col>
      <xdr:colOff>38100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85</xdr:row>
      <xdr:rowOff>23530</xdr:rowOff>
    </xdr:from>
    <xdr:to>
      <xdr:col>7</xdr:col>
      <xdr:colOff>152400</xdr:colOff>
      <xdr:row>85</xdr:row>
      <xdr:rowOff>57578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596780"/>
          <a:ext cx="838200" cy="3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37378</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67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a:extLst>
            <a:ext uri="{FF2B5EF4-FFF2-40B4-BE49-F238E27FC236}">
              <a16:creationId xmlns:a16="http://schemas.microsoft.com/office/drawing/2014/main" id="{00000000-0008-0000-0300-0000C4000000}"/>
            </a:ext>
          </a:extLst>
        </xdr:cNvPr>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152036</xdr:rowOff>
    </xdr:from>
    <xdr:to>
      <xdr:col>6</xdr:col>
      <xdr:colOff>0</xdr:colOff>
      <xdr:row>85</xdr:row>
      <xdr:rowOff>23530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553836"/>
          <a:ext cx="889000" cy="42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a:extLst>
            <a:ext uri="{FF2B5EF4-FFF2-40B4-BE49-F238E27FC236}">
              <a16:creationId xmlns:a16="http://schemas.microsoft.com/office/drawing/2014/main" id="{00000000-0008-0000-0300-0000C6000000}"/>
            </a:ext>
          </a:extLst>
        </xdr:cNvPr>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52872</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283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110661</xdr:rowOff>
    </xdr:from>
    <xdr:to>
      <xdr:col>4</xdr:col>
      <xdr:colOff>482600</xdr:colOff>
      <xdr:row>84</xdr:row>
      <xdr:rowOff>152036</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512461"/>
          <a:ext cx="889000" cy="4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a:extLst>
            <a:ext uri="{FF2B5EF4-FFF2-40B4-BE49-F238E27FC236}">
              <a16:creationId xmlns:a16="http://schemas.microsoft.com/office/drawing/2014/main" id="{00000000-0008-0000-0300-0000C9000000}"/>
            </a:ext>
          </a:extLst>
        </xdr:cNvPr>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33430</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110661</xdr:rowOff>
    </xdr:from>
    <xdr:to>
      <xdr:col>3</xdr:col>
      <xdr:colOff>279400</xdr:colOff>
      <xdr:row>84</xdr:row>
      <xdr:rowOff>125678</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1447800" y="14512461"/>
          <a:ext cx="889000" cy="1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a:extLst>
            <a:ext uri="{FF2B5EF4-FFF2-40B4-BE49-F238E27FC236}">
              <a16:creationId xmlns:a16="http://schemas.microsoft.com/office/drawing/2014/main" id="{00000000-0008-0000-0300-0000CC000000}"/>
            </a:ext>
          </a:extLst>
        </xdr:cNvPr>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25508</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a:extLst>
            <a:ext uri="{FF2B5EF4-FFF2-40B4-BE49-F238E27FC236}">
              <a16:creationId xmlns:a16="http://schemas.microsoft.com/office/drawing/2014/main" id="{00000000-0008-0000-0300-0000CE000000}"/>
            </a:ext>
          </a:extLst>
        </xdr:cNvPr>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13378</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07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85</xdr:row>
      <xdr:rowOff>6778</xdr:rowOff>
    </xdr:from>
    <xdr:to>
      <xdr:col>7</xdr:col>
      <xdr:colOff>203200</xdr:colOff>
      <xdr:row>85</xdr:row>
      <xdr:rowOff>108378</xdr:rowOff>
    </xdr:to>
    <xdr:sp macro="" textlink="">
      <xdr:nvSpPr>
        <xdr:cNvPr id="213" name="円/楕円 212">
          <a:extLst>
            <a:ext uri="{FF2B5EF4-FFF2-40B4-BE49-F238E27FC236}">
              <a16:creationId xmlns:a16="http://schemas.microsoft.com/office/drawing/2014/main" id="{00000000-0008-0000-0300-0000D5000000}"/>
            </a:ext>
          </a:extLst>
        </xdr:cNvPr>
        <xdr:cNvSpPr/>
      </xdr:nvSpPr>
      <xdr:spPr>
        <a:xfrm>
          <a:off x="4902200" y="1458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150305</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55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153,211</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144180</xdr:rowOff>
    </xdr:from>
    <xdr:to>
      <xdr:col>6</xdr:col>
      <xdr:colOff>50800</xdr:colOff>
      <xdr:row>85</xdr:row>
      <xdr:rowOff>74330</xdr:rowOff>
    </xdr:to>
    <xdr:sp macro="" textlink="">
      <xdr:nvSpPr>
        <xdr:cNvPr id="215" name="円/楕円 214">
          <a:extLst>
            <a:ext uri="{FF2B5EF4-FFF2-40B4-BE49-F238E27FC236}">
              <a16:creationId xmlns:a16="http://schemas.microsoft.com/office/drawing/2014/main" id="{00000000-0008-0000-0300-0000D7000000}"/>
            </a:ext>
          </a:extLst>
        </xdr:cNvPr>
        <xdr:cNvSpPr/>
      </xdr:nvSpPr>
      <xdr:spPr>
        <a:xfrm>
          <a:off x="4064000" y="145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59107</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46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148,978</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101236</xdr:rowOff>
    </xdr:from>
    <xdr:to>
      <xdr:col>4</xdr:col>
      <xdr:colOff>533400</xdr:colOff>
      <xdr:row>85</xdr:row>
      <xdr:rowOff>31386</xdr:rowOff>
    </xdr:to>
    <xdr:sp macro="" textlink="">
      <xdr:nvSpPr>
        <xdr:cNvPr id="217" name="円/楕円 216">
          <a:extLst>
            <a:ext uri="{FF2B5EF4-FFF2-40B4-BE49-F238E27FC236}">
              <a16:creationId xmlns:a16="http://schemas.microsoft.com/office/drawing/2014/main" id="{00000000-0008-0000-0300-0000D9000000}"/>
            </a:ext>
          </a:extLst>
        </xdr:cNvPr>
        <xdr:cNvSpPr/>
      </xdr:nvSpPr>
      <xdr:spPr>
        <a:xfrm>
          <a:off x="3175000" y="14503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16163</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458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143,639</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59861</xdr:rowOff>
    </xdr:from>
    <xdr:to>
      <xdr:col>3</xdr:col>
      <xdr:colOff>330200</xdr:colOff>
      <xdr:row>84</xdr:row>
      <xdr:rowOff>161461</xdr:rowOff>
    </xdr:to>
    <xdr:sp macro="" textlink="">
      <xdr:nvSpPr>
        <xdr:cNvPr id="219" name="円/楕円 218">
          <a:extLst>
            <a:ext uri="{FF2B5EF4-FFF2-40B4-BE49-F238E27FC236}">
              <a16:creationId xmlns:a16="http://schemas.microsoft.com/office/drawing/2014/main" id="{00000000-0008-0000-0300-0000DB000000}"/>
            </a:ext>
          </a:extLst>
        </xdr:cNvPr>
        <xdr:cNvSpPr/>
      </xdr:nvSpPr>
      <xdr:spPr>
        <a:xfrm>
          <a:off x="2286000" y="1446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146238</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454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138,495</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74878</xdr:rowOff>
    </xdr:from>
    <xdr:to>
      <xdr:col>2</xdr:col>
      <xdr:colOff>127000</xdr:colOff>
      <xdr:row>85</xdr:row>
      <xdr:rowOff>5028</xdr:rowOff>
    </xdr:to>
    <xdr:sp macro="" textlink="">
      <xdr:nvSpPr>
        <xdr:cNvPr id="221" name="円/楕円 220">
          <a:extLst>
            <a:ext uri="{FF2B5EF4-FFF2-40B4-BE49-F238E27FC236}">
              <a16:creationId xmlns:a16="http://schemas.microsoft.com/office/drawing/2014/main" id="{00000000-0008-0000-0300-0000DD000000}"/>
            </a:ext>
          </a:extLst>
        </xdr:cNvPr>
        <xdr:cNvSpPr/>
      </xdr:nvSpPr>
      <xdr:spPr>
        <a:xfrm>
          <a:off x="1397000" y="1447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161255</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456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140,362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平成２８年度においても、全国市平均を下回る水準となったが、類似団体内平均値よりも高い水準となっている。</a:t>
          </a:r>
          <a:endParaRPr kumimoji="1" lang="en-US" altLang="ja-JP" sz="1300">
            <a:latin typeface="ＭＳ Ｐゴシック"/>
          </a:endParaRPr>
        </a:p>
        <a:p>
          <a:r>
            <a:rPr kumimoji="1" lang="ja-JP" altLang="en-US" sz="1300">
              <a:latin typeface="ＭＳ Ｐゴシック"/>
            </a:rPr>
            <a:t>　今後も人事院勧告を尊重しながら、引き続き適正な給与水準を保つとともに、職務・職責・能力をより重視した給与制度への転換を行っていく。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79</xdr:row>
      <xdr:rowOff>95250</xdr:rowOff>
    </xdr:from>
    <xdr:to>
      <xdr:col>24</xdr:col>
      <xdr:colOff>558800</xdr:colOff>
      <xdr:row>86</xdr:row>
      <xdr:rowOff>159052</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39800"/>
          <a:ext cx="0" cy="12639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131129</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487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159052</xdr:rowOff>
    </xdr:from>
    <xdr:to>
      <xdr:col>24</xdr:col>
      <xdr:colOff>647700</xdr:colOff>
      <xdr:row>86</xdr:row>
      <xdr:rowOff>159052</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4903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10177</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79</xdr:row>
      <xdr:rowOff>95250</xdr:rowOff>
    </xdr:from>
    <xdr:to>
      <xdr:col>24</xdr:col>
      <xdr:colOff>647700</xdr:colOff>
      <xdr:row>79</xdr:row>
      <xdr:rowOff>95250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133350</xdr:rowOff>
    </xdr:from>
    <xdr:to>
      <xdr:col>24</xdr:col>
      <xdr:colOff>558800</xdr:colOff>
      <xdr:row>84</xdr:row>
      <xdr:rowOff>7862</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363700"/>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64606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123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48079</xdr:rowOff>
    </xdr:from>
    <xdr:to>
      <xdr:col>24</xdr:col>
      <xdr:colOff>609600</xdr:colOff>
      <xdr:row>83</xdr:row>
      <xdr:rowOff>149679</xdr:rowOff>
    </xdr:to>
    <xdr:sp macro="" textlink="">
      <xdr:nvSpPr>
        <xdr:cNvPr id="260" name="フローチャート : 判断 259">
          <a:extLst>
            <a:ext uri="{FF2B5EF4-FFF2-40B4-BE49-F238E27FC236}">
              <a16:creationId xmlns:a16="http://schemas.microsoft.com/office/drawing/2014/main" id="{00000000-0008-0000-0300-000004010000}"/>
            </a:ext>
          </a:extLst>
        </xdr:cNvPr>
        <xdr:cNvSpPr/>
      </xdr:nvSpPr>
      <xdr:spPr>
        <a:xfrm>
          <a:off x="169672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29936</xdr:rowOff>
    </xdr:from>
    <xdr:to>
      <xdr:col>23</xdr:col>
      <xdr:colOff>406400</xdr:colOff>
      <xdr:row>83</xdr:row>
      <xdr:rowOff>133350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260286"/>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71059</xdr:rowOff>
    </xdr:from>
    <xdr:to>
      <xdr:col>23</xdr:col>
      <xdr:colOff>457200</xdr:colOff>
      <xdr:row>84</xdr:row>
      <xdr:rowOff>1209</xdr:rowOff>
    </xdr:to>
    <xdr:sp macro="" textlink="">
      <xdr:nvSpPr>
        <xdr:cNvPr id="262" name="フローチャート : 判断 261">
          <a:extLst>
            <a:ext uri="{FF2B5EF4-FFF2-40B4-BE49-F238E27FC236}">
              <a16:creationId xmlns:a16="http://schemas.microsoft.com/office/drawing/2014/main" id="{00000000-0008-0000-0300-000006010000}"/>
            </a:ext>
          </a:extLst>
        </xdr:cNvPr>
        <xdr:cNvSpPr/>
      </xdr:nvSpPr>
      <xdr:spPr>
        <a:xfrm>
          <a:off x="16129000" y="1430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11386</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07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29936</xdr:rowOff>
    </xdr:from>
    <xdr:to>
      <xdr:col>22</xdr:col>
      <xdr:colOff>203200</xdr:colOff>
      <xdr:row>83</xdr:row>
      <xdr:rowOff>121859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260286"/>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5" name="フローチャート : 判断 264">
          <a:extLst>
            <a:ext uri="{FF2B5EF4-FFF2-40B4-BE49-F238E27FC236}">
              <a16:creationId xmlns:a16="http://schemas.microsoft.com/office/drawing/2014/main" id="{00000000-0008-0000-0300-000009010000}"/>
            </a:ext>
          </a:extLst>
        </xdr:cNvPr>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121859</xdr:rowOff>
    </xdr:from>
    <xdr:to>
      <xdr:col>21</xdr:col>
      <xdr:colOff>0</xdr:colOff>
      <xdr:row>88</xdr:row>
      <xdr:rowOff>160866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352209"/>
          <a:ext cx="889000" cy="896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68" name="フローチャート : 判断 267">
          <a:extLst>
            <a:ext uri="{FF2B5EF4-FFF2-40B4-BE49-F238E27FC236}">
              <a16:creationId xmlns:a16="http://schemas.microsoft.com/office/drawing/2014/main" id="{00000000-0008-0000-0300-00000C010000}"/>
            </a:ext>
          </a:extLst>
        </xdr:cNvPr>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159856</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0" name="フローチャート : 判断 269">
          <a:extLst>
            <a:ext uri="{FF2B5EF4-FFF2-40B4-BE49-F238E27FC236}">
              <a16:creationId xmlns:a16="http://schemas.microsoft.com/office/drawing/2014/main" id="{00000000-0008-0000-0300-00000E010000}"/>
            </a:ext>
          </a:extLst>
        </xdr:cNvPr>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38904</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128512</xdr:rowOff>
    </xdr:from>
    <xdr:to>
      <xdr:col>24</xdr:col>
      <xdr:colOff>609600</xdr:colOff>
      <xdr:row>84</xdr:row>
      <xdr:rowOff>58662</xdr:rowOff>
    </xdr:to>
    <xdr:sp macro="" textlink="">
      <xdr:nvSpPr>
        <xdr:cNvPr id="277" name="円/楕円 276">
          <a:extLst>
            <a:ext uri="{FF2B5EF4-FFF2-40B4-BE49-F238E27FC236}">
              <a16:creationId xmlns:a16="http://schemas.microsoft.com/office/drawing/2014/main" id="{00000000-0008-0000-0300-000015010000}"/>
            </a:ext>
          </a:extLst>
        </xdr:cNvPr>
        <xdr:cNvSpPr/>
      </xdr:nvSpPr>
      <xdr:spPr>
        <a:xfrm>
          <a:off x="169672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100589</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33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82550</xdr:rowOff>
    </xdr:from>
    <xdr:to>
      <xdr:col>23</xdr:col>
      <xdr:colOff>457200</xdr:colOff>
      <xdr:row>84</xdr:row>
      <xdr:rowOff>12700</xdr:rowOff>
    </xdr:to>
    <xdr:sp macro="" textlink="">
      <xdr:nvSpPr>
        <xdr:cNvPr id="279" name="円/楕円 278">
          <a:extLst>
            <a:ext uri="{FF2B5EF4-FFF2-40B4-BE49-F238E27FC236}">
              <a16:creationId xmlns:a16="http://schemas.microsoft.com/office/drawing/2014/main" id="{00000000-0008-0000-0300-000017010000}"/>
            </a:ext>
          </a:extLst>
        </xdr:cNvPr>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98.4</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150586</xdr:rowOff>
    </xdr:from>
    <xdr:to>
      <xdr:col>22</xdr:col>
      <xdr:colOff>254000</xdr:colOff>
      <xdr:row>83</xdr:row>
      <xdr:rowOff>80736</xdr:rowOff>
    </xdr:to>
    <xdr:sp macro="" textlink="">
      <xdr:nvSpPr>
        <xdr:cNvPr id="281" name="円/楕円 280">
          <a:extLst>
            <a:ext uri="{FF2B5EF4-FFF2-40B4-BE49-F238E27FC236}">
              <a16:creationId xmlns:a16="http://schemas.microsoft.com/office/drawing/2014/main" id="{00000000-0008-0000-0300-000019010000}"/>
            </a:ext>
          </a:extLst>
        </xdr:cNvPr>
        <xdr:cNvSpPr/>
      </xdr:nvSpPr>
      <xdr:spPr>
        <a:xfrm>
          <a:off x="15240000" y="1420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90913</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397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71059</xdr:rowOff>
    </xdr:from>
    <xdr:to>
      <xdr:col>21</xdr:col>
      <xdr:colOff>50800</xdr:colOff>
      <xdr:row>84</xdr:row>
      <xdr:rowOff>1209</xdr:rowOff>
    </xdr:to>
    <xdr:sp macro="" textlink="">
      <xdr:nvSpPr>
        <xdr:cNvPr id="283" name="円/楕円 282">
          <a:extLst>
            <a:ext uri="{FF2B5EF4-FFF2-40B4-BE49-F238E27FC236}">
              <a16:creationId xmlns:a16="http://schemas.microsoft.com/office/drawing/2014/main" id="{00000000-0008-0000-0300-00001B010000}"/>
            </a:ext>
          </a:extLst>
        </xdr:cNvPr>
        <xdr:cNvSpPr/>
      </xdr:nvSpPr>
      <xdr:spPr>
        <a:xfrm>
          <a:off x="14351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157436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387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110066</xdr:rowOff>
    </xdr:from>
    <xdr:to>
      <xdr:col>19</xdr:col>
      <xdr:colOff>533400</xdr:colOff>
      <xdr:row>89</xdr:row>
      <xdr:rowOff>40216</xdr:rowOff>
    </xdr:to>
    <xdr:sp macro="" textlink="">
      <xdr:nvSpPr>
        <xdr:cNvPr id="285" name="円/楕円 284">
          <a:extLst>
            <a:ext uri="{FF2B5EF4-FFF2-40B4-BE49-F238E27FC236}">
              <a16:creationId xmlns:a16="http://schemas.microsoft.com/office/drawing/2014/main" id="{00000000-0008-0000-0300-00001D010000}"/>
            </a:ext>
          </a:extLst>
        </xdr:cNvPr>
        <xdr:cNvSpPr/>
      </xdr:nvSpPr>
      <xdr:spPr>
        <a:xfrm>
          <a:off x="134620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24993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28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後の行政組織を整理している過程にあり、かつ、広い行政区域に対応するため、総合支所・支所・出張所を多数配置している状況にあることから、人口千人あたりの職員数は依然として類似団体内平均値を上回っている。</a:t>
          </a:r>
          <a:endParaRPr kumimoji="1" lang="en-US" altLang="ja-JP" sz="1300">
            <a:latin typeface="ＭＳ Ｐゴシック"/>
          </a:endParaRPr>
        </a:p>
        <a:p>
          <a:r>
            <a:rPr kumimoji="1" lang="ja-JP" altLang="en-US" sz="1300">
              <a:latin typeface="ＭＳ Ｐゴシック"/>
            </a:rPr>
            <a:t>　平成３０年度から、これまで直営で行っていた学校給食調理業務、資源物回収業務及び窓口業務の一部を民間委託することにしている。</a:t>
          </a:r>
          <a:br>
            <a:rPr kumimoji="1" lang="ja-JP" altLang="en-US" sz="1300">
              <a:latin typeface="ＭＳ Ｐゴシック"/>
            </a:rPr>
          </a:br>
          <a:r>
            <a:rPr kumimoji="1" lang="ja-JP" altLang="en-US" sz="1300">
              <a:latin typeface="ＭＳ Ｐゴシック"/>
            </a:rPr>
            <a:t>　今後も「民間にできることは民間に委ねる」という基本原則のもと、行政のスリム化を図りながら定員適正化計画に基づく職員の削減を進める。</a:t>
          </a:r>
        </a:p>
      </xdr:txBody>
    </xdr:sp>
    <xdr:clientData/>
  </xdr:twoCellAnchor>
  <xdr:oneCellAnchor>
    <xdr:from>
      <xdr:col>18</xdr:col>
      <xdr:colOff>444500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49046</xdr:rowOff>
    </xdr:from>
    <xdr:to>
      <xdr:col>24</xdr:col>
      <xdr:colOff>558800</xdr:colOff>
      <xdr:row>62</xdr:row>
      <xdr:rowOff>57090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67894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39145</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326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5" name="フローチャート : 判断 324">
          <a:extLst>
            <a:ext uri="{FF2B5EF4-FFF2-40B4-BE49-F238E27FC236}">
              <a16:creationId xmlns:a16="http://schemas.microsoft.com/office/drawing/2014/main" id="{00000000-0008-0000-0300-000045010000}"/>
            </a:ext>
          </a:extLst>
        </xdr:cNvPr>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49046</xdr:rowOff>
    </xdr:from>
    <xdr:to>
      <xdr:col>23</xdr:col>
      <xdr:colOff>406400</xdr:colOff>
      <xdr:row>62</xdr:row>
      <xdr:rowOff>60537</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5290800" y="1067894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7" name="フローチャート : 判断 326">
          <a:extLst>
            <a:ext uri="{FF2B5EF4-FFF2-40B4-BE49-F238E27FC236}">
              <a16:creationId xmlns:a16="http://schemas.microsoft.com/office/drawing/2014/main" id="{00000000-0008-0000-0300-000047010000}"/>
            </a:ext>
          </a:extLst>
        </xdr:cNvPr>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105669</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22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60537</xdr:rowOff>
    </xdr:from>
    <xdr:to>
      <xdr:col>22</xdr:col>
      <xdr:colOff>203200</xdr:colOff>
      <xdr:row>62</xdr:row>
      <xdr:rowOff>78922</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4401800" y="10690437"/>
          <a:ext cx="889000" cy="18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30" name="フローチャート : 判断 329">
          <a:extLst>
            <a:ext uri="{FF2B5EF4-FFF2-40B4-BE49-F238E27FC236}">
              <a16:creationId xmlns:a16="http://schemas.microsoft.com/office/drawing/2014/main" id="{00000000-0008-0000-0300-00004A010000}"/>
            </a:ext>
          </a:extLst>
        </xdr:cNvPr>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78922</xdr:rowOff>
    </xdr:from>
    <xdr:to>
      <xdr:col>21</xdr:col>
      <xdr:colOff>0</xdr:colOff>
      <xdr:row>62</xdr:row>
      <xdr:rowOff>113393</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flipV="1">
          <a:off x="13512800" y="107088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3" name="フローチャート : 判断 332">
          <a:extLst>
            <a:ext uri="{FF2B5EF4-FFF2-40B4-BE49-F238E27FC236}">
              <a16:creationId xmlns:a16="http://schemas.microsoft.com/office/drawing/2014/main" id="{00000000-0008-0000-0300-00004D010000}"/>
            </a:ext>
          </a:extLst>
        </xdr:cNvPr>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5" name="フローチャート : 判断 334">
          <a:extLst>
            <a:ext uri="{FF2B5EF4-FFF2-40B4-BE49-F238E27FC236}">
              <a16:creationId xmlns:a16="http://schemas.microsoft.com/office/drawing/2014/main" id="{00000000-0008-0000-0300-00004F010000}"/>
            </a:ext>
          </a:extLst>
        </xdr:cNvPr>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6290</xdr:rowOff>
    </xdr:from>
    <xdr:to>
      <xdr:col>24</xdr:col>
      <xdr:colOff>609600</xdr:colOff>
      <xdr:row>62</xdr:row>
      <xdr:rowOff>107890</xdr:rowOff>
    </xdr:to>
    <xdr:sp macro="" textlink="">
      <xdr:nvSpPr>
        <xdr:cNvPr id="342" name="円/楕円 341">
          <a:extLst>
            <a:ext uri="{FF2B5EF4-FFF2-40B4-BE49-F238E27FC236}">
              <a16:creationId xmlns:a16="http://schemas.microsoft.com/office/drawing/2014/main" id="{00000000-0008-0000-0300-000056010000}"/>
            </a:ext>
          </a:extLst>
        </xdr:cNvPr>
        <xdr:cNvSpPr/>
      </xdr:nvSpPr>
      <xdr:spPr>
        <a:xfrm>
          <a:off x="16967200" y="1063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149817</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60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169696</xdr:rowOff>
    </xdr:from>
    <xdr:to>
      <xdr:col>23</xdr:col>
      <xdr:colOff>457200</xdr:colOff>
      <xdr:row>62</xdr:row>
      <xdr:rowOff>99846</xdr:rowOff>
    </xdr:to>
    <xdr:sp macro="" textlink="">
      <xdr:nvSpPr>
        <xdr:cNvPr id="344" name="円/楕円 343">
          <a:extLst>
            <a:ext uri="{FF2B5EF4-FFF2-40B4-BE49-F238E27FC236}">
              <a16:creationId xmlns:a16="http://schemas.microsoft.com/office/drawing/2014/main" id="{00000000-0008-0000-0300-000058010000}"/>
            </a:ext>
          </a:extLst>
        </xdr:cNvPr>
        <xdr:cNvSpPr/>
      </xdr:nvSpPr>
      <xdr:spPr>
        <a:xfrm>
          <a:off x="16129000" y="106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84623</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714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9737</xdr:rowOff>
    </xdr:from>
    <xdr:to>
      <xdr:col>22</xdr:col>
      <xdr:colOff>254000</xdr:colOff>
      <xdr:row>62</xdr:row>
      <xdr:rowOff>111337</xdr:rowOff>
    </xdr:to>
    <xdr:sp macro="" textlink="">
      <xdr:nvSpPr>
        <xdr:cNvPr id="346" name="円/楕円 345">
          <a:extLst>
            <a:ext uri="{FF2B5EF4-FFF2-40B4-BE49-F238E27FC236}">
              <a16:creationId xmlns:a16="http://schemas.microsoft.com/office/drawing/2014/main" id="{00000000-0008-0000-0300-00005A010000}"/>
            </a:ext>
          </a:extLst>
        </xdr:cNvPr>
        <xdr:cNvSpPr/>
      </xdr:nvSpPr>
      <xdr:spPr>
        <a:xfrm>
          <a:off x="15240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96114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28122</xdr:rowOff>
    </xdr:from>
    <xdr:to>
      <xdr:col>21</xdr:col>
      <xdr:colOff>50800</xdr:colOff>
      <xdr:row>62</xdr:row>
      <xdr:rowOff>129722</xdr:rowOff>
    </xdr:to>
    <xdr:sp macro="" textlink="">
      <xdr:nvSpPr>
        <xdr:cNvPr id="348" name="円/楕円 347">
          <a:extLst>
            <a:ext uri="{FF2B5EF4-FFF2-40B4-BE49-F238E27FC236}">
              <a16:creationId xmlns:a16="http://schemas.microsoft.com/office/drawing/2014/main" id="{00000000-0008-0000-0300-00005C010000}"/>
            </a:ext>
          </a:extLst>
        </xdr:cNvPr>
        <xdr:cNvSpPr/>
      </xdr:nvSpPr>
      <xdr:spPr>
        <a:xfrm>
          <a:off x="14351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114499</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744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62593</xdr:rowOff>
    </xdr:from>
    <xdr:to>
      <xdr:col>19</xdr:col>
      <xdr:colOff>533400</xdr:colOff>
      <xdr:row>62</xdr:row>
      <xdr:rowOff>164193</xdr:rowOff>
    </xdr:to>
    <xdr:sp macro="" textlink="">
      <xdr:nvSpPr>
        <xdr:cNvPr id="350" name="円/楕円 349">
          <a:extLst>
            <a:ext uri="{FF2B5EF4-FFF2-40B4-BE49-F238E27FC236}">
              <a16:creationId xmlns:a16="http://schemas.microsoft.com/office/drawing/2014/main" id="{00000000-0008-0000-0300-00005E010000}"/>
            </a:ext>
          </a:extLst>
        </xdr:cNvPr>
        <xdr:cNvSpPr/>
      </xdr:nvSpPr>
      <xdr:spPr>
        <a:xfrm>
          <a:off x="134620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148970</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7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日南市中期財政計画に基づく地方債発行抑制による元利償還金の減により、前年度に比べ０．５ポイント改善したものの、依然として類似団体内平均値を上回っている。</a:t>
          </a:r>
          <a:endParaRPr kumimoji="1" lang="en-US" altLang="ja-JP" sz="1300">
            <a:latin typeface="ＭＳ Ｐゴシック"/>
          </a:endParaRPr>
        </a:p>
        <a:p>
          <a:r>
            <a:rPr kumimoji="1" lang="ja-JP" altLang="en-US" sz="1300">
              <a:latin typeface="ＭＳ Ｐゴシック"/>
            </a:rPr>
            <a:t>　今後も地方債発行抑制に努め、交付税措置のある有利な地方債借入を行うことにより、実質公債費比率の改善に努める。</a:t>
          </a:r>
        </a:p>
      </xdr:txBody>
    </xdr:sp>
    <xdr:clientData/>
  </xdr:twoCellAnchor>
  <xdr:oneCellAnchor>
    <xdr:from>
      <xdr:col>18</xdr:col>
      <xdr:colOff>444500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92964</xdr:rowOff>
    </xdr:from>
    <xdr:to>
      <xdr:col>24</xdr:col>
      <xdr:colOff>558800</xdr:colOff>
      <xdr:row>42</xdr:row>
      <xdr:rowOff>141224</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293864"/>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160291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5" name="フローチャート : 判断 384">
          <a:extLst>
            <a:ext uri="{FF2B5EF4-FFF2-40B4-BE49-F238E27FC236}">
              <a16:creationId xmlns:a16="http://schemas.microsoft.com/office/drawing/2014/main" id="{00000000-0008-0000-0300-000081010000}"/>
            </a:ext>
          </a:extLst>
        </xdr:cNvPr>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141224</xdr:rowOff>
    </xdr:from>
    <xdr:to>
      <xdr:col>23</xdr:col>
      <xdr:colOff>406400</xdr:colOff>
      <xdr:row>43</xdr:row>
      <xdr:rowOff>37338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34212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7" name="フローチャート : 判断 386">
          <a:extLst>
            <a:ext uri="{FF2B5EF4-FFF2-40B4-BE49-F238E27FC236}">
              <a16:creationId xmlns:a16="http://schemas.microsoft.com/office/drawing/2014/main" id="{00000000-0008-0000-0300-000083010000}"/>
            </a:ext>
          </a:extLst>
        </xdr:cNvPr>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161307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37338</xdr:rowOff>
    </xdr:from>
    <xdr:to>
      <xdr:col>22</xdr:col>
      <xdr:colOff>203200</xdr:colOff>
      <xdr:row>43</xdr:row>
      <xdr:rowOff>143510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40968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90" name="フローチャート : 判断 389">
          <a:extLst>
            <a:ext uri="{FF2B5EF4-FFF2-40B4-BE49-F238E27FC236}">
              <a16:creationId xmlns:a16="http://schemas.microsoft.com/office/drawing/2014/main" id="{00000000-0008-0000-0300-000086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142003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143510</xdr:rowOff>
    </xdr:from>
    <xdr:to>
      <xdr:col>21</xdr:col>
      <xdr:colOff>0</xdr:colOff>
      <xdr:row>44</xdr:row>
      <xdr:rowOff>49276</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51586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3" name="フローチャート : 判断 392">
          <a:extLst>
            <a:ext uri="{FF2B5EF4-FFF2-40B4-BE49-F238E27FC236}">
              <a16:creationId xmlns:a16="http://schemas.microsoft.com/office/drawing/2014/main" id="{00000000-0008-0000-0300-000089010000}"/>
            </a:ext>
          </a:extLst>
        </xdr:cNvPr>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47769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5" name="フローチャート : 判断 394">
          <a:extLst>
            <a:ext uri="{FF2B5EF4-FFF2-40B4-BE49-F238E27FC236}">
              <a16:creationId xmlns:a16="http://schemas.microsoft.com/office/drawing/2014/main" id="{00000000-0008-0000-0300-00008B010000}"/>
            </a:ext>
          </a:extLst>
        </xdr:cNvPr>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115333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97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42164</xdr:rowOff>
    </xdr:from>
    <xdr:to>
      <xdr:col>24</xdr:col>
      <xdr:colOff>609600</xdr:colOff>
      <xdr:row>42</xdr:row>
      <xdr:rowOff>143764</xdr:rowOff>
    </xdr:to>
    <xdr:sp macro="" textlink="">
      <xdr:nvSpPr>
        <xdr:cNvPr id="402" name="円/楕円 401">
          <a:extLst>
            <a:ext uri="{FF2B5EF4-FFF2-40B4-BE49-F238E27FC236}">
              <a16:creationId xmlns:a16="http://schemas.microsoft.com/office/drawing/2014/main" id="{00000000-0008-0000-0300-000092010000}"/>
            </a:ext>
          </a:extLst>
        </xdr:cNvPr>
        <xdr:cNvSpPr/>
      </xdr:nvSpPr>
      <xdr:spPr>
        <a:xfrm>
          <a:off x="169672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14241</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21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90424</xdr:rowOff>
    </xdr:from>
    <xdr:to>
      <xdr:col>23</xdr:col>
      <xdr:colOff>457200</xdr:colOff>
      <xdr:row>43</xdr:row>
      <xdr:rowOff>20574</xdr:rowOff>
    </xdr:to>
    <xdr:sp macro="" textlink="">
      <xdr:nvSpPr>
        <xdr:cNvPr id="404" name="円/楕円 403">
          <a:extLst>
            <a:ext uri="{FF2B5EF4-FFF2-40B4-BE49-F238E27FC236}">
              <a16:creationId xmlns:a16="http://schemas.microsoft.com/office/drawing/2014/main" id="{00000000-0008-0000-0300-000094010000}"/>
            </a:ext>
          </a:extLst>
        </xdr:cNvPr>
        <xdr:cNvSpPr/>
      </xdr:nvSpPr>
      <xdr:spPr>
        <a:xfrm>
          <a:off x="161290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5351</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37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157988</xdr:rowOff>
    </xdr:from>
    <xdr:to>
      <xdr:col>22</xdr:col>
      <xdr:colOff>254000</xdr:colOff>
      <xdr:row>43</xdr:row>
      <xdr:rowOff>88138</xdr:rowOff>
    </xdr:to>
    <xdr:sp macro="" textlink="">
      <xdr:nvSpPr>
        <xdr:cNvPr id="406" name="円/楕円 405">
          <a:extLst>
            <a:ext uri="{FF2B5EF4-FFF2-40B4-BE49-F238E27FC236}">
              <a16:creationId xmlns:a16="http://schemas.microsoft.com/office/drawing/2014/main" id="{00000000-0008-0000-0300-000096010000}"/>
            </a:ext>
          </a:extLst>
        </xdr:cNvPr>
        <xdr:cNvSpPr/>
      </xdr:nvSpPr>
      <xdr:spPr>
        <a:xfrm>
          <a:off x="15240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72915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92710</xdr:rowOff>
    </xdr:from>
    <xdr:to>
      <xdr:col>21</xdr:col>
      <xdr:colOff>50800</xdr:colOff>
      <xdr:row>44</xdr:row>
      <xdr:rowOff>22860</xdr:rowOff>
    </xdr:to>
    <xdr:sp macro="" textlink="">
      <xdr:nvSpPr>
        <xdr:cNvPr id="408" name="円/楕円 407">
          <a:extLst>
            <a:ext uri="{FF2B5EF4-FFF2-40B4-BE49-F238E27FC236}">
              <a16:creationId xmlns:a16="http://schemas.microsoft.com/office/drawing/2014/main" id="{00000000-0008-0000-0300-000098010000}"/>
            </a:ext>
          </a:extLst>
        </xdr:cNvPr>
        <xdr:cNvSpPr/>
      </xdr:nvSpPr>
      <xdr:spPr>
        <a:xfrm>
          <a:off x="14351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7637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169926</xdr:rowOff>
    </xdr:from>
    <xdr:to>
      <xdr:col>19</xdr:col>
      <xdr:colOff>533400</xdr:colOff>
      <xdr:row>44</xdr:row>
      <xdr:rowOff>100076</xdr:rowOff>
    </xdr:to>
    <xdr:sp macro="" textlink="">
      <xdr:nvSpPr>
        <xdr:cNvPr id="410" name="円/楕円 409">
          <a:extLst>
            <a:ext uri="{FF2B5EF4-FFF2-40B4-BE49-F238E27FC236}">
              <a16:creationId xmlns:a16="http://schemas.microsoft.com/office/drawing/2014/main" id="{00000000-0008-0000-0300-00009A010000}"/>
            </a:ext>
          </a:extLst>
        </xdr:cNvPr>
        <xdr:cNvSpPr/>
      </xdr:nvSpPr>
      <xdr:spPr>
        <a:xfrm>
          <a:off x="134620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84853</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62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地方債残高や公営企業債等繰入見込額の減少により、前年度に比べて２．６ポイント改善したものの、依然として類似団体内平均値より大きく上回っている。</a:t>
          </a:r>
          <a:endParaRPr kumimoji="1" lang="en-US" altLang="ja-JP" sz="1300">
            <a:latin typeface="ＭＳ Ｐゴシック"/>
          </a:endParaRPr>
        </a:p>
        <a:p>
          <a:r>
            <a:rPr kumimoji="1" lang="ja-JP" altLang="en-US" sz="1300">
              <a:latin typeface="ＭＳ Ｐゴシック"/>
            </a:rPr>
            <a:t>　今後も、地方債発行の抑制や交付税措置のある有利な地方債借入を行うと共に、定員適正化計画に基づく職員定数の適正化に努め、退職手当負担見込額の縮減を図っていく。</a:t>
          </a:r>
          <a:endParaRPr kumimoji="1" lang="en-US" altLang="ja-JP" sz="1300">
            <a:latin typeface="ＭＳ Ｐゴシック"/>
          </a:endParaRPr>
        </a:p>
        <a:p>
          <a:r>
            <a:rPr kumimoji="1" lang="ja-JP" altLang="en-US" sz="1300">
              <a:latin typeface="ＭＳ Ｐゴシック"/>
            </a:rPr>
            <a:t>　また、県内でも最低水準にある基金残高を改善させるため、基金積み増しを検討していく。</a:t>
          </a:r>
        </a:p>
      </xdr:txBody>
    </xdr:sp>
    <xdr:clientData/>
  </xdr:twoCellAnchor>
  <xdr:oneCellAnchor>
    <xdr:from>
      <xdr:col>18</xdr:col>
      <xdr:colOff>444500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4445</xdr:rowOff>
    </xdr:from>
    <xdr:to>
      <xdr:col>24</xdr:col>
      <xdr:colOff>558800</xdr:colOff>
      <xdr:row>18</xdr:row>
      <xdr:rowOff>25358</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3090545"/>
          <a:ext cx="838200" cy="2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26052</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426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7" name="フローチャート : 判断 446">
          <a:extLst>
            <a:ext uri="{FF2B5EF4-FFF2-40B4-BE49-F238E27FC236}">
              <a16:creationId xmlns:a16="http://schemas.microsoft.com/office/drawing/2014/main" id="{00000000-0008-0000-0300-0000BF010000}"/>
            </a:ext>
          </a:extLst>
        </xdr:cNvPr>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25358</xdr:rowOff>
    </xdr:from>
    <xdr:to>
      <xdr:col>23</xdr:col>
      <xdr:colOff>406400</xdr:colOff>
      <xdr:row>18</xdr:row>
      <xdr:rowOff>124291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3111458"/>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9" name="フローチャート : 判断 448">
          <a:extLst>
            <a:ext uri="{FF2B5EF4-FFF2-40B4-BE49-F238E27FC236}">
              <a16:creationId xmlns:a16="http://schemas.microsoft.com/office/drawing/2014/main" id="{00000000-0008-0000-0300-0000C1010000}"/>
            </a:ext>
          </a:extLst>
        </xdr:cNvPr>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124291</xdr:rowOff>
    </xdr:from>
    <xdr:to>
      <xdr:col>22</xdr:col>
      <xdr:colOff>203200</xdr:colOff>
      <xdr:row>19</xdr:row>
      <xdr:rowOff>8340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3210391"/>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2" name="フローチャート : 判断 451">
          <a:extLst>
            <a:ext uri="{FF2B5EF4-FFF2-40B4-BE49-F238E27FC236}">
              <a16:creationId xmlns:a16="http://schemas.microsoft.com/office/drawing/2014/main" id="{00000000-0008-0000-0300-0000C4010000}"/>
            </a:ext>
          </a:extLst>
        </xdr:cNvPr>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19</xdr:row>
      <xdr:rowOff>8340</xdr:rowOff>
    </xdr:from>
    <xdr:to>
      <xdr:col>21</xdr:col>
      <xdr:colOff>0</xdr:colOff>
      <xdr:row>19</xdr:row>
      <xdr:rowOff>134620</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265890"/>
          <a:ext cx="889000" cy="12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5" name="フローチャート : 判断 454">
          <a:extLst>
            <a:ext uri="{FF2B5EF4-FFF2-40B4-BE49-F238E27FC236}">
              <a16:creationId xmlns:a16="http://schemas.microsoft.com/office/drawing/2014/main" id="{00000000-0008-0000-0300-0000C7010000}"/>
            </a:ext>
          </a:extLst>
        </xdr:cNvPr>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7" name="フローチャート : 判断 456">
          <a:extLst>
            <a:ext uri="{FF2B5EF4-FFF2-40B4-BE49-F238E27FC236}">
              <a16:creationId xmlns:a16="http://schemas.microsoft.com/office/drawing/2014/main" id="{00000000-0008-0000-0300-0000C9010000}"/>
            </a:ext>
          </a:extLst>
        </xdr:cNvPr>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17</xdr:row>
      <xdr:rowOff>125095</xdr:rowOff>
    </xdr:from>
    <xdr:to>
      <xdr:col>24</xdr:col>
      <xdr:colOff>609600</xdr:colOff>
      <xdr:row>18</xdr:row>
      <xdr:rowOff>55245</xdr:rowOff>
    </xdr:to>
    <xdr:sp macro="" textlink="">
      <xdr:nvSpPr>
        <xdr:cNvPr id="464" name="円/楕円 463">
          <a:extLst>
            <a:ext uri="{FF2B5EF4-FFF2-40B4-BE49-F238E27FC236}">
              <a16:creationId xmlns:a16="http://schemas.microsoft.com/office/drawing/2014/main" id="{00000000-0008-0000-0300-0000D0010000}"/>
            </a:ext>
          </a:extLst>
        </xdr:cNvPr>
        <xdr:cNvSpPr/>
      </xdr:nvSpPr>
      <xdr:spPr>
        <a:xfrm>
          <a:off x="16967200" y="30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97172</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30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146008</xdr:rowOff>
    </xdr:from>
    <xdr:to>
      <xdr:col>23</xdr:col>
      <xdr:colOff>457200</xdr:colOff>
      <xdr:row>18</xdr:row>
      <xdr:rowOff>76158</xdr:rowOff>
    </xdr:to>
    <xdr:sp macro="" textlink="">
      <xdr:nvSpPr>
        <xdr:cNvPr id="466" name="円/楕円 465">
          <a:extLst>
            <a:ext uri="{FF2B5EF4-FFF2-40B4-BE49-F238E27FC236}">
              <a16:creationId xmlns:a16="http://schemas.microsoft.com/office/drawing/2014/main" id="{00000000-0008-0000-0300-0000D2010000}"/>
            </a:ext>
          </a:extLst>
        </xdr:cNvPr>
        <xdr:cNvSpPr/>
      </xdr:nvSpPr>
      <xdr:spPr>
        <a:xfrm>
          <a:off x="16129000" y="306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60935</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3147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73491</xdr:rowOff>
    </xdr:from>
    <xdr:to>
      <xdr:col>22</xdr:col>
      <xdr:colOff>254000</xdr:colOff>
      <xdr:row>19</xdr:row>
      <xdr:rowOff>3641</xdr:rowOff>
    </xdr:to>
    <xdr:sp macro="" textlink="">
      <xdr:nvSpPr>
        <xdr:cNvPr id="468" name="円/楕円 467">
          <a:extLst>
            <a:ext uri="{FF2B5EF4-FFF2-40B4-BE49-F238E27FC236}">
              <a16:creationId xmlns:a16="http://schemas.microsoft.com/office/drawing/2014/main" id="{00000000-0008-0000-0300-0000D4010000}"/>
            </a:ext>
          </a:extLst>
        </xdr:cNvPr>
        <xdr:cNvSpPr/>
      </xdr:nvSpPr>
      <xdr:spPr>
        <a:xfrm>
          <a:off x="15240000" y="31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159867</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3245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104.4</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128990</xdr:rowOff>
    </xdr:from>
    <xdr:to>
      <xdr:col>21</xdr:col>
      <xdr:colOff>50800</xdr:colOff>
      <xdr:row>19</xdr:row>
      <xdr:rowOff>59140</xdr:rowOff>
    </xdr:to>
    <xdr:sp macro="" textlink="">
      <xdr:nvSpPr>
        <xdr:cNvPr id="470" name="円/楕円 469">
          <a:extLst>
            <a:ext uri="{FF2B5EF4-FFF2-40B4-BE49-F238E27FC236}">
              <a16:creationId xmlns:a16="http://schemas.microsoft.com/office/drawing/2014/main" id="{00000000-0008-0000-0300-0000D6010000}"/>
            </a:ext>
          </a:extLst>
        </xdr:cNvPr>
        <xdr:cNvSpPr/>
      </xdr:nvSpPr>
      <xdr:spPr>
        <a:xfrm>
          <a:off x="14351000" y="321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19</xdr:row>
      <xdr:rowOff>43917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330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83820</xdr:rowOff>
    </xdr:from>
    <xdr:to>
      <xdr:col>19</xdr:col>
      <xdr:colOff>533400</xdr:colOff>
      <xdr:row>20</xdr:row>
      <xdr:rowOff>13970</xdr:rowOff>
    </xdr:to>
    <xdr:sp macro="" textlink="">
      <xdr:nvSpPr>
        <xdr:cNvPr id="472" name="円/楕円 471">
          <a:extLst>
            <a:ext uri="{FF2B5EF4-FFF2-40B4-BE49-F238E27FC236}">
              <a16:creationId xmlns:a16="http://schemas.microsoft.com/office/drawing/2014/main" id="{00000000-0008-0000-0300-0000D8010000}"/>
            </a:ext>
          </a:extLst>
        </xdr:cNvPr>
        <xdr:cNvSpPr/>
      </xdr:nvSpPr>
      <xdr:spPr>
        <a:xfrm>
          <a:off x="13462000" y="334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170197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342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宮崎県日南市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54,999
54,611
536.11
29,670,384
28,750,731
779,078
15,821,787
28,878,264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89.5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人件費に係る経常収支比率は２４．４％で類似団体内平均値より高い水準にあるが、昨年比１．６ポイント改善している。これは退職者数の減による退職手当の減が要因であるが、人口千人あたりの職員数は</a:t>
          </a:r>
          <a:r>
            <a:rPr kumimoji="1" lang="ja-JP" altLang="en-US" sz="1300">
              <a:solidFill>
                <a:schemeClr val="dk1"/>
              </a:solidFill>
              <a:effectLst/>
              <a:latin typeface="+mn-lt"/>
              <a:ea typeface="+mn-ea"/>
              <a:cs typeface="+mn-cs"/>
            </a:rPr>
            <a:t>類似団体内平均値より１．３５人多い状況である</a:t>
          </a:r>
          <a:r>
            <a:rPr kumimoji="1" lang="ja-JP" altLang="ja-JP" sz="1300">
              <a:solidFill>
                <a:schemeClr val="dk1"/>
              </a:solidFill>
              <a:effectLst/>
              <a:latin typeface="+mn-lt"/>
              <a:ea typeface="+mn-ea"/>
              <a:cs typeface="+mn-cs"/>
            </a:rPr>
            <a:t>。</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平成３０年度から、窓口業務</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を民間委託することにしている。</a:t>
          </a:r>
          <a:br>
            <a:rPr kumimoji="1" lang="ja-JP" altLang="ja-JP" sz="1300">
              <a:solidFill>
                <a:schemeClr val="dk1"/>
              </a:solidFill>
              <a:effectLst/>
              <a:latin typeface="+mn-lt"/>
              <a:ea typeface="+mn-ea"/>
              <a:cs typeface="+mn-cs"/>
            </a:rPr>
          </a:br>
          <a:r>
            <a:rPr kumimoji="1" lang="ja-JP" altLang="ja-JP" sz="1300">
              <a:solidFill>
                <a:schemeClr val="dk1"/>
              </a:solidFill>
              <a:effectLst/>
              <a:latin typeface="+mn-lt"/>
              <a:ea typeface="+mn-ea"/>
              <a:cs typeface="+mn-cs"/>
            </a:rPr>
            <a:t>　今後も行政のスリム化を図りながら定員適正化計画に基づく職員の削減</a:t>
          </a:r>
          <a:r>
            <a:rPr kumimoji="1" lang="ja-JP" altLang="en-US" sz="1300">
              <a:solidFill>
                <a:schemeClr val="dk1"/>
              </a:solidFill>
              <a:effectLst/>
              <a:latin typeface="+mn-lt"/>
              <a:ea typeface="+mn-ea"/>
              <a:cs typeface="+mn-cs"/>
            </a:rPr>
            <a:t>により人件費の削減を行う</a:t>
          </a:r>
          <a:r>
            <a:rPr kumimoji="1" lang="ja-JP" altLang="ja-JP" sz="1300">
              <a:solidFill>
                <a:schemeClr val="dk1"/>
              </a:solidFill>
              <a:effectLst/>
              <a:latin typeface="+mn-lt"/>
              <a:ea typeface="+mn-ea"/>
              <a:cs typeface="+mn-cs"/>
            </a:rPr>
            <a:t>。</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24130</xdr:rowOff>
    </xdr:from>
    <xdr:to>
      <xdr:col>7</xdr:col>
      <xdr:colOff>15875</xdr:colOff>
      <xdr:row>37</xdr:row>
      <xdr:rowOff>146050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677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a:extLst>
            <a:ext uri="{FF2B5EF4-FFF2-40B4-BE49-F238E27FC236}">
              <a16:creationId xmlns:a16="http://schemas.microsoft.com/office/drawing/2014/main" id="{00000000-0008-0000-0400-000044000000}"/>
            </a:ext>
          </a:extLst>
        </xdr:cNvPr>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146050</xdr:rowOff>
    </xdr:from>
    <xdr:to>
      <xdr:col>5</xdr:col>
      <xdr:colOff>549275</xdr:colOff>
      <xdr:row>38</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89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a:extLst>
            <a:ext uri="{FF2B5EF4-FFF2-40B4-BE49-F238E27FC236}">
              <a16:creationId xmlns:a16="http://schemas.microsoft.com/office/drawing/2014/main" id="{00000000-0008-0000-0400-000046000000}"/>
            </a:ext>
          </a:extLst>
        </xdr:cNvPr>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88900</xdr:rowOff>
    </xdr:from>
    <xdr:to>
      <xdr:col>4</xdr:col>
      <xdr:colOff>346075</xdr:colOff>
      <xdr:row>38</xdr:row>
      <xdr:rowOff>96520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604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96520</xdr:rowOff>
    </xdr:from>
    <xdr:to>
      <xdr:col>3</xdr:col>
      <xdr:colOff>142875</xdr:colOff>
      <xdr:row>38</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6116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a:extLst>
            <a:ext uri="{FF2B5EF4-FFF2-40B4-BE49-F238E27FC236}">
              <a16:creationId xmlns:a16="http://schemas.microsoft.com/office/drawing/2014/main" id="{00000000-0008-0000-0400-00004C000000}"/>
            </a:ext>
          </a:extLst>
        </xdr:cNvPr>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a:extLst>
            <a:ext uri="{FF2B5EF4-FFF2-40B4-BE49-F238E27FC236}">
              <a16:creationId xmlns:a16="http://schemas.microsoft.com/office/drawing/2014/main" id="{00000000-0008-0000-0400-00004E000000}"/>
            </a:ext>
          </a:extLst>
        </xdr:cNvPr>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85" name="円/楕円 84">
          <a:extLst>
            <a:ext uri="{FF2B5EF4-FFF2-40B4-BE49-F238E27FC236}">
              <a16:creationId xmlns:a16="http://schemas.microsoft.com/office/drawing/2014/main" id="{00000000-0008-0000-0400-000055000000}"/>
            </a:ext>
          </a:extLst>
        </xdr:cNvPr>
        <xdr:cNvSpPr/>
      </xdr:nvSpPr>
      <xdr:spPr>
        <a:xfrm>
          <a:off x="47752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116857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95250</xdr:rowOff>
    </xdr:from>
    <xdr:to>
      <xdr:col>5</xdr:col>
      <xdr:colOff>600075</xdr:colOff>
      <xdr:row>38</xdr:row>
      <xdr:rowOff>25400</xdr:rowOff>
    </xdr:to>
    <xdr:sp macro="" textlink="">
      <xdr:nvSpPr>
        <xdr:cNvPr id="87" name="円/楕円 86">
          <a:extLst>
            <a:ext uri="{FF2B5EF4-FFF2-40B4-BE49-F238E27FC236}">
              <a16:creationId xmlns:a16="http://schemas.microsoft.com/office/drawing/2014/main" id="{00000000-0008-0000-0400-000057000000}"/>
            </a:ext>
          </a:extLst>
        </xdr:cNvPr>
        <xdr:cNvSpPr/>
      </xdr:nvSpPr>
      <xdr:spPr>
        <a:xfrm>
          <a:off x="3937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38100</xdr:rowOff>
    </xdr:from>
    <xdr:to>
      <xdr:col>4</xdr:col>
      <xdr:colOff>396875</xdr:colOff>
      <xdr:row>38</xdr:row>
      <xdr:rowOff>139700</xdr:rowOff>
    </xdr:to>
    <xdr:sp macro="" textlink="">
      <xdr:nvSpPr>
        <xdr:cNvPr id="89" name="円/楕円 88">
          <a:extLst>
            <a:ext uri="{FF2B5EF4-FFF2-40B4-BE49-F238E27FC236}">
              <a16:creationId xmlns:a16="http://schemas.microsoft.com/office/drawing/2014/main" id="{00000000-0008-0000-0400-000059000000}"/>
            </a:ext>
          </a:extLst>
        </xdr:cNvPr>
        <xdr:cNvSpPr/>
      </xdr:nvSpPr>
      <xdr:spPr>
        <a:xfrm>
          <a:off x="3048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124477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45720</xdr:rowOff>
    </xdr:from>
    <xdr:to>
      <xdr:col>3</xdr:col>
      <xdr:colOff>193675</xdr:colOff>
      <xdr:row>38</xdr:row>
      <xdr:rowOff>147320</xdr:rowOff>
    </xdr:to>
    <xdr:sp macro="" textlink="">
      <xdr:nvSpPr>
        <xdr:cNvPr id="91" name="円/楕円 90">
          <a:extLst>
            <a:ext uri="{FF2B5EF4-FFF2-40B4-BE49-F238E27FC236}">
              <a16:creationId xmlns:a16="http://schemas.microsoft.com/office/drawing/2014/main" id="{00000000-0008-0000-0400-00005B000000}"/>
            </a:ext>
          </a:extLst>
        </xdr:cNvPr>
        <xdr:cNvSpPr/>
      </xdr:nvSpPr>
      <xdr:spPr>
        <a:xfrm>
          <a:off x="2159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132097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114300</xdr:rowOff>
    </xdr:from>
    <xdr:to>
      <xdr:col>1</xdr:col>
      <xdr:colOff>676275</xdr:colOff>
      <xdr:row>39</xdr:row>
      <xdr:rowOff>44450</xdr:rowOff>
    </xdr:to>
    <xdr:sp macro="" textlink="">
      <xdr:nvSpPr>
        <xdr:cNvPr id="93" name="円/楕円 92">
          <a:extLst>
            <a:ext uri="{FF2B5EF4-FFF2-40B4-BE49-F238E27FC236}">
              <a16:creationId xmlns:a16="http://schemas.microsoft.com/office/drawing/2014/main" id="{00000000-0008-0000-0400-00005D000000}"/>
            </a:ext>
          </a:extLst>
        </xdr:cNvPr>
        <xdr:cNvSpPr/>
      </xdr:nvSpPr>
      <xdr:spPr>
        <a:xfrm>
          <a:off x="1270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29227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物件費については前年比０．１ポイント上昇しており、類似団体内平均値を上回り、高い水準にある。</a:t>
          </a:r>
          <a:endParaRPr kumimoji="1" lang="en-US" altLang="ja-JP" sz="1300">
            <a:latin typeface="ＭＳ Ｐゴシック"/>
          </a:endParaRPr>
        </a:p>
        <a:p>
          <a:r>
            <a:rPr kumimoji="1" lang="ja-JP" altLang="en-US" sz="1300">
              <a:latin typeface="ＭＳ Ｐゴシック"/>
            </a:rPr>
            <a:t>　平成３０年度から窓口業務等の民間委託（物件費）が開始される予定であり、更なる物件費の比率増加が想定されるが、職員数削減による人件費に係る経常収支比率は減少傾向である。</a:t>
          </a:r>
          <a:endParaRPr kumimoji="1" lang="en-US" altLang="ja-JP" sz="1300">
            <a:latin typeface="ＭＳ Ｐゴシック"/>
          </a:endParaRPr>
        </a:p>
        <a:p>
          <a:r>
            <a:rPr kumimoji="1" lang="ja-JP" altLang="en-US" sz="1300">
              <a:latin typeface="ＭＳ Ｐゴシック"/>
            </a:rPr>
            <a:t>　今後は、公共施設の整理・統合等による施設維持管理経費の縮減にも努める。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32294</xdr:rowOff>
    </xdr:from>
    <xdr:to>
      <xdr:col>24</xdr:col>
      <xdr:colOff>31750</xdr:colOff>
      <xdr:row>16</xdr:row>
      <xdr:rowOff>38826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77549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143346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43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a:extLst>
            <a:ext uri="{FF2B5EF4-FFF2-40B4-BE49-F238E27FC236}">
              <a16:creationId xmlns:a16="http://schemas.microsoft.com/office/drawing/2014/main" id="{00000000-0008-0000-0400-000083000000}"/>
            </a:ext>
          </a:extLst>
        </xdr:cNvPr>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164556</xdr:rowOff>
    </xdr:from>
    <xdr:to>
      <xdr:col>22</xdr:col>
      <xdr:colOff>565150</xdr:colOff>
      <xdr:row>16</xdr:row>
      <xdr:rowOff>32294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4782800" y="273630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a:extLst>
            <a:ext uri="{FF2B5EF4-FFF2-40B4-BE49-F238E27FC236}">
              <a16:creationId xmlns:a16="http://schemas.microsoft.com/office/drawing/2014/main" id="{00000000-0008-0000-0400-000085000000}"/>
            </a:ext>
          </a:extLst>
        </xdr:cNvPr>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41020</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44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125367</xdr:rowOff>
    </xdr:from>
    <xdr:to>
      <xdr:col>21</xdr:col>
      <xdr:colOff>361950</xdr:colOff>
      <xdr:row>15</xdr:row>
      <xdr:rowOff>164556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69711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a:extLst>
            <a:ext uri="{FF2B5EF4-FFF2-40B4-BE49-F238E27FC236}">
              <a16:creationId xmlns:a16="http://schemas.microsoft.com/office/drawing/2014/main" id="{00000000-0008-0000-0400-000088000000}"/>
            </a:ext>
          </a:extLst>
        </xdr:cNvPr>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87465</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112304</xdr:rowOff>
    </xdr:from>
    <xdr:to>
      <xdr:col>20</xdr:col>
      <xdr:colOff>158750</xdr:colOff>
      <xdr:row>15</xdr:row>
      <xdr:rowOff>125367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68405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a:extLst>
            <a:ext uri="{FF2B5EF4-FFF2-40B4-BE49-F238E27FC236}">
              <a16:creationId xmlns:a16="http://schemas.microsoft.com/office/drawing/2014/main" id="{00000000-0008-0000-0400-00008B000000}"/>
            </a:ext>
          </a:extLst>
        </xdr:cNvPr>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a:extLst>
            <a:ext uri="{FF2B5EF4-FFF2-40B4-BE49-F238E27FC236}">
              <a16:creationId xmlns:a16="http://schemas.microsoft.com/office/drawing/2014/main" id="{00000000-0008-0000-0400-00008D000000}"/>
            </a:ext>
          </a:extLst>
        </xdr:cNvPr>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159476</xdr:rowOff>
    </xdr:from>
    <xdr:to>
      <xdr:col>24</xdr:col>
      <xdr:colOff>82550</xdr:colOff>
      <xdr:row>16</xdr:row>
      <xdr:rowOff>89626</xdr:rowOff>
    </xdr:to>
    <xdr:sp macro="" textlink="">
      <xdr:nvSpPr>
        <xdr:cNvPr id="148" name="円/楕円 147">
          <a:extLst>
            <a:ext uri="{FF2B5EF4-FFF2-40B4-BE49-F238E27FC236}">
              <a16:creationId xmlns:a16="http://schemas.microsoft.com/office/drawing/2014/main" id="{00000000-0008-0000-0400-000094000000}"/>
            </a:ext>
          </a:extLst>
        </xdr:cNvPr>
        <xdr:cNvSpPr/>
      </xdr:nvSpPr>
      <xdr:spPr>
        <a:xfrm>
          <a:off x="16459200" y="273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131553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0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152944</xdr:rowOff>
    </xdr:from>
    <xdr:to>
      <xdr:col>22</xdr:col>
      <xdr:colOff>615950</xdr:colOff>
      <xdr:row>16</xdr:row>
      <xdr:rowOff>83094</xdr:rowOff>
    </xdr:to>
    <xdr:sp macro="" textlink="">
      <xdr:nvSpPr>
        <xdr:cNvPr id="150" name="円/楕円 149">
          <a:extLst>
            <a:ext uri="{FF2B5EF4-FFF2-40B4-BE49-F238E27FC236}">
              <a16:creationId xmlns:a16="http://schemas.microsoft.com/office/drawing/2014/main" id="{00000000-0008-0000-0400-000096000000}"/>
            </a:ext>
          </a:extLst>
        </xdr:cNvPr>
        <xdr:cNvSpPr/>
      </xdr:nvSpPr>
      <xdr:spPr>
        <a:xfrm>
          <a:off x="15621000" y="2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67871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113756</xdr:rowOff>
    </xdr:from>
    <xdr:to>
      <xdr:col>21</xdr:col>
      <xdr:colOff>412750</xdr:colOff>
      <xdr:row>16</xdr:row>
      <xdr:rowOff>43906</xdr:rowOff>
    </xdr:to>
    <xdr:sp macro="" textlink="">
      <xdr:nvSpPr>
        <xdr:cNvPr id="152" name="円/楕円 151">
          <a:extLst>
            <a:ext uri="{FF2B5EF4-FFF2-40B4-BE49-F238E27FC236}">
              <a16:creationId xmlns:a16="http://schemas.microsoft.com/office/drawing/2014/main" id="{00000000-0008-0000-0400-000098000000}"/>
            </a:ext>
          </a:extLst>
        </xdr:cNvPr>
        <xdr:cNvSpPr/>
      </xdr:nvSpPr>
      <xdr:spPr>
        <a:xfrm>
          <a:off x="14732000" y="268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54083</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45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74567</xdr:rowOff>
    </xdr:from>
    <xdr:to>
      <xdr:col>20</xdr:col>
      <xdr:colOff>209550</xdr:colOff>
      <xdr:row>16</xdr:row>
      <xdr:rowOff>4717</xdr:rowOff>
    </xdr:to>
    <xdr:sp macro="" textlink="">
      <xdr:nvSpPr>
        <xdr:cNvPr id="154" name="円/楕円 153">
          <a:extLst>
            <a:ext uri="{FF2B5EF4-FFF2-40B4-BE49-F238E27FC236}">
              <a16:creationId xmlns:a16="http://schemas.microsoft.com/office/drawing/2014/main" id="{00000000-0008-0000-0400-00009A000000}"/>
            </a:ext>
          </a:extLst>
        </xdr:cNvPr>
        <xdr:cNvSpPr/>
      </xdr:nvSpPr>
      <xdr:spPr>
        <a:xfrm>
          <a:off x="13843000" y="26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14894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41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61504</xdr:rowOff>
    </xdr:from>
    <xdr:to>
      <xdr:col>19</xdr:col>
      <xdr:colOff>6350</xdr:colOff>
      <xdr:row>15</xdr:row>
      <xdr:rowOff>163104</xdr:rowOff>
    </xdr:to>
    <xdr:sp macro="" textlink="">
      <xdr:nvSpPr>
        <xdr:cNvPr id="156" name="円/楕円 155">
          <a:extLst>
            <a:ext uri="{FF2B5EF4-FFF2-40B4-BE49-F238E27FC236}">
              <a16:creationId xmlns:a16="http://schemas.microsoft.com/office/drawing/2014/main" id="{00000000-0008-0000-0400-00009C000000}"/>
            </a:ext>
          </a:extLst>
        </xdr:cNvPr>
        <xdr:cNvSpPr/>
      </xdr:nvSpPr>
      <xdr:spPr>
        <a:xfrm>
          <a:off x="12954000" y="263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1831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扶助費に係る経常収支比率は、前年度に比べ０．６ポイント減少したが、依然として類似団体内平均値を大きく上回っている。</a:t>
          </a:r>
          <a:endParaRPr kumimoji="1" lang="en-US" altLang="ja-JP" sz="1300">
            <a:latin typeface="ＭＳ Ｐゴシック"/>
          </a:endParaRPr>
        </a:p>
        <a:p>
          <a:r>
            <a:rPr kumimoji="1" lang="ja-JP" altLang="en-US" sz="1300">
              <a:latin typeface="ＭＳ Ｐゴシック"/>
            </a:rPr>
            <a:t>　比率が減少した要因としては生活保護扶助費の減やふるさと納税充当による経常一般財源の減が上げられるが、教育・保育施設運営費や障害者自立支援給付費の増加は続いており、今後も硬直化する財政運営の要因と考える。</a:t>
          </a:r>
        </a:p>
      </xdr:txBody>
    </xdr:sp>
    <xdr:clientData/>
  </xdr:twoCellAnchor>
  <xdr:oneCellAnchor>
    <xdr:from>
      <xdr:col>1</xdr:col>
      <xdr:colOff>28575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58420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6139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a:extLst>
            <a:ext uri="{FF2B5EF4-FFF2-40B4-BE49-F238E27FC236}">
              <a16:creationId xmlns:a16="http://schemas.microsoft.com/office/drawing/2014/main" id="{00000000-0008-0000-0400-0000C0000000}"/>
            </a:ext>
          </a:extLst>
        </xdr:cNvPr>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123190</xdr:rowOff>
    </xdr:from>
    <xdr:to>
      <xdr:col>5</xdr:col>
      <xdr:colOff>549275</xdr:colOff>
      <xdr:row>56</xdr:row>
      <xdr:rowOff>58420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529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a:extLst>
            <a:ext uri="{FF2B5EF4-FFF2-40B4-BE49-F238E27FC236}">
              <a16:creationId xmlns:a16="http://schemas.microsoft.com/office/drawing/2014/main" id="{00000000-0008-0000-0400-0000C2000000}"/>
            </a:ext>
          </a:extLst>
        </xdr:cNvPr>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77470</xdr:rowOff>
    </xdr:from>
    <xdr:to>
      <xdr:col>4</xdr:col>
      <xdr:colOff>346075</xdr:colOff>
      <xdr:row>55</xdr:row>
      <xdr:rowOff>123190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07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a:extLst>
            <a:ext uri="{FF2B5EF4-FFF2-40B4-BE49-F238E27FC236}">
              <a16:creationId xmlns:a16="http://schemas.microsoft.com/office/drawing/2014/main" id="{00000000-0008-0000-0400-0000C5000000}"/>
            </a:ext>
          </a:extLst>
        </xdr:cNvPr>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100347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77470</xdr:rowOff>
    </xdr:from>
    <xdr:to>
      <xdr:col>3</xdr:col>
      <xdr:colOff>142875</xdr:colOff>
      <xdr:row>55</xdr:row>
      <xdr:rowOff>92710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507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a:extLst>
            <a:ext uri="{FF2B5EF4-FFF2-40B4-BE49-F238E27FC236}">
              <a16:creationId xmlns:a16="http://schemas.microsoft.com/office/drawing/2014/main" id="{00000000-0008-0000-0400-0000C8000000}"/>
            </a:ext>
          </a:extLst>
        </xdr:cNvPr>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69867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a:extLst>
            <a:ext uri="{FF2B5EF4-FFF2-40B4-BE49-F238E27FC236}">
              <a16:creationId xmlns:a16="http://schemas.microsoft.com/office/drawing/2014/main" id="{00000000-0008-0000-0400-0000CA000000}"/>
            </a:ext>
          </a:extLst>
        </xdr:cNvPr>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9" name="円/楕円 208">
          <a:extLst>
            <a:ext uri="{FF2B5EF4-FFF2-40B4-BE49-F238E27FC236}">
              <a16:creationId xmlns:a16="http://schemas.microsoft.com/office/drawing/2014/main" id="{00000000-0008-0000-0400-0000D1000000}"/>
            </a:ext>
          </a:extLst>
        </xdr:cNvPr>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xdr:rowOff>
    </xdr:from>
    <xdr:to>
      <xdr:col>5</xdr:col>
      <xdr:colOff>600075</xdr:colOff>
      <xdr:row>56</xdr:row>
      <xdr:rowOff>109220</xdr:rowOff>
    </xdr:to>
    <xdr:sp macro="" textlink="">
      <xdr:nvSpPr>
        <xdr:cNvPr id="211" name="円/楕円 210">
          <a:extLst>
            <a:ext uri="{FF2B5EF4-FFF2-40B4-BE49-F238E27FC236}">
              <a16:creationId xmlns:a16="http://schemas.microsoft.com/office/drawing/2014/main" id="{00000000-0008-0000-0400-0000D3000000}"/>
            </a:ext>
          </a:extLst>
        </xdr:cNvPr>
        <xdr:cNvSpPr/>
      </xdr:nvSpPr>
      <xdr:spPr>
        <a:xfrm>
          <a:off x="3937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93997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69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72390</xdr:rowOff>
    </xdr:from>
    <xdr:to>
      <xdr:col>4</xdr:col>
      <xdr:colOff>396875</xdr:colOff>
      <xdr:row>56</xdr:row>
      <xdr:rowOff>2540</xdr:rowOff>
    </xdr:to>
    <xdr:sp macro="" textlink="">
      <xdr:nvSpPr>
        <xdr:cNvPr id="213" name="円/楕円 212">
          <a:extLst>
            <a:ext uri="{FF2B5EF4-FFF2-40B4-BE49-F238E27FC236}">
              <a16:creationId xmlns:a16="http://schemas.microsoft.com/office/drawing/2014/main" id="{00000000-0008-0000-0400-0000D5000000}"/>
            </a:ext>
          </a:extLst>
        </xdr:cNvPr>
        <xdr:cNvSpPr/>
      </xdr:nvSpPr>
      <xdr:spPr>
        <a:xfrm>
          <a:off x="3048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158767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26670</xdr:rowOff>
    </xdr:from>
    <xdr:to>
      <xdr:col>3</xdr:col>
      <xdr:colOff>193675</xdr:colOff>
      <xdr:row>55</xdr:row>
      <xdr:rowOff>128270</xdr:rowOff>
    </xdr:to>
    <xdr:sp macro="" textlink="">
      <xdr:nvSpPr>
        <xdr:cNvPr id="215" name="円/楕円 214">
          <a:extLst>
            <a:ext uri="{FF2B5EF4-FFF2-40B4-BE49-F238E27FC236}">
              <a16:creationId xmlns:a16="http://schemas.microsoft.com/office/drawing/2014/main" id="{00000000-0008-0000-0400-0000D7000000}"/>
            </a:ext>
          </a:extLst>
        </xdr:cNvPr>
        <xdr:cNvSpPr/>
      </xdr:nvSpPr>
      <xdr:spPr>
        <a:xfrm>
          <a:off x="2159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113047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54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41910</xdr:rowOff>
    </xdr:from>
    <xdr:to>
      <xdr:col>1</xdr:col>
      <xdr:colOff>676275</xdr:colOff>
      <xdr:row>55</xdr:row>
      <xdr:rowOff>143510</xdr:rowOff>
    </xdr:to>
    <xdr:sp macro="" textlink="">
      <xdr:nvSpPr>
        <xdr:cNvPr id="217" name="円/楕円 216">
          <a:extLst>
            <a:ext uri="{FF2B5EF4-FFF2-40B4-BE49-F238E27FC236}">
              <a16:creationId xmlns:a16="http://schemas.microsoft.com/office/drawing/2014/main" id="{00000000-0008-0000-0400-0000D9000000}"/>
            </a:ext>
          </a:extLst>
        </xdr:cNvPr>
        <xdr:cNvSpPr/>
      </xdr:nvSpPr>
      <xdr:spPr>
        <a:xfrm>
          <a:off x="1270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128287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類似団体内平均値を下回っており、経常収支比率も前年比０．１ポイント改善している。</a:t>
          </a:r>
          <a:endParaRPr kumimoji="1" lang="en-US" altLang="ja-JP" sz="1300">
            <a:latin typeface="ＭＳ Ｐゴシック"/>
          </a:endParaRPr>
        </a:p>
        <a:p>
          <a:r>
            <a:rPr kumimoji="1" lang="ja-JP" altLang="en-US" sz="1300">
              <a:latin typeface="ＭＳ Ｐゴシック"/>
            </a:rPr>
            <a:t>　その他の項目に含まれる繰出金・維持補修費のうち介護保険特別会計繰出金・後期高齢者医療療養給付費負担金が減少したのが要因であるが、今後も公共施設の維持管理経費や国民健康保険財政が極めて厳しく、基準外繰出も含めた増加が想定される。</a:t>
          </a:r>
        </a:p>
      </xdr:txBody>
    </xdr:sp>
    <xdr:clientData/>
  </xdr:twoCellAnchor>
  <xdr:oneCellAnchor>
    <xdr:from>
      <xdr:col>18</xdr:col>
      <xdr:colOff>44450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157480</xdr:rowOff>
    </xdr:from>
    <xdr:to>
      <xdr:col>24</xdr:col>
      <xdr:colOff>31750</xdr:colOff>
      <xdr:row>56</xdr:row>
      <xdr:rowOff>165100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58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170197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a:extLst>
            <a:ext uri="{FF2B5EF4-FFF2-40B4-BE49-F238E27FC236}">
              <a16:creationId xmlns:a16="http://schemas.microsoft.com/office/drawing/2014/main" id="{00000000-0008-0000-0400-0000FD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142240</xdr:rowOff>
    </xdr:from>
    <xdr:to>
      <xdr:col>22</xdr:col>
      <xdr:colOff>565150</xdr:colOff>
      <xdr:row>56</xdr:row>
      <xdr:rowOff>165100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7434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a:extLst>
            <a:ext uri="{FF2B5EF4-FFF2-40B4-BE49-F238E27FC236}">
              <a16:creationId xmlns:a16="http://schemas.microsoft.com/office/drawing/2014/main" id="{00000000-0008-0000-0400-0000FF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56</xdr:row>
      <xdr:rowOff>142240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901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a:extLst>
            <a:ext uri="{FF2B5EF4-FFF2-40B4-BE49-F238E27FC236}">
              <a16:creationId xmlns:a16="http://schemas.microsoft.com/office/drawing/2014/main" id="{00000000-0008-0000-0400-000002010000}"/>
            </a:ext>
          </a:extLst>
        </xdr:cNvPr>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44467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56</xdr:row>
      <xdr:rowOff>119380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69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a:extLst>
            <a:ext uri="{FF2B5EF4-FFF2-40B4-BE49-F238E27FC236}">
              <a16:creationId xmlns:a16="http://schemas.microsoft.com/office/drawing/2014/main" id="{00000000-0008-0000-0400-000005010000}"/>
            </a:ext>
          </a:extLst>
        </xdr:cNvPr>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a:extLst>
            <a:ext uri="{FF2B5EF4-FFF2-40B4-BE49-F238E27FC236}">
              <a16:creationId xmlns:a16="http://schemas.microsoft.com/office/drawing/2014/main" id="{00000000-0008-0000-0400-000007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70" name="円/楕円 269">
          <a:extLst>
            <a:ext uri="{FF2B5EF4-FFF2-40B4-BE49-F238E27FC236}">
              <a16:creationId xmlns:a16="http://schemas.microsoft.com/office/drawing/2014/main" id="{00000000-0008-0000-0400-00000E010000}"/>
            </a:ext>
          </a:extLst>
        </xdr:cNvPr>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123207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114300</xdr:rowOff>
    </xdr:from>
    <xdr:to>
      <xdr:col>22</xdr:col>
      <xdr:colOff>615950</xdr:colOff>
      <xdr:row>57</xdr:row>
      <xdr:rowOff>44450</xdr:rowOff>
    </xdr:to>
    <xdr:sp macro="" textlink="">
      <xdr:nvSpPr>
        <xdr:cNvPr id="272" name="円/楕円 271">
          <a:extLst>
            <a:ext uri="{FF2B5EF4-FFF2-40B4-BE49-F238E27FC236}">
              <a16:creationId xmlns:a16="http://schemas.microsoft.com/office/drawing/2014/main" id="{00000000-0008-0000-0400-000010010000}"/>
            </a:ext>
          </a:extLst>
        </xdr:cNvPr>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91440</xdr:rowOff>
    </xdr:from>
    <xdr:to>
      <xdr:col>21</xdr:col>
      <xdr:colOff>412750</xdr:colOff>
      <xdr:row>57</xdr:row>
      <xdr:rowOff>21590</xdr:rowOff>
    </xdr:to>
    <xdr:sp macro="" textlink="">
      <xdr:nvSpPr>
        <xdr:cNvPr id="274" name="円/楕円 273">
          <a:extLst>
            <a:ext uri="{FF2B5EF4-FFF2-40B4-BE49-F238E27FC236}">
              <a16:creationId xmlns:a16="http://schemas.microsoft.com/office/drawing/2014/main" id="{00000000-0008-0000-0400-000012010000}"/>
            </a:ext>
          </a:extLst>
        </xdr:cNvPr>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31767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76" name="円/楕円 275">
          <a:extLst>
            <a:ext uri="{FF2B5EF4-FFF2-40B4-BE49-F238E27FC236}">
              <a16:creationId xmlns:a16="http://schemas.microsoft.com/office/drawing/2014/main" id="{00000000-0008-0000-0400-000014010000}"/>
            </a:ext>
          </a:extLst>
        </xdr:cNvPr>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68580</xdr:rowOff>
    </xdr:from>
    <xdr:to>
      <xdr:col>19</xdr:col>
      <xdr:colOff>6350</xdr:colOff>
      <xdr:row>56</xdr:row>
      <xdr:rowOff>170180</xdr:rowOff>
    </xdr:to>
    <xdr:sp macro="" textlink="">
      <xdr:nvSpPr>
        <xdr:cNvPr id="278" name="円/楕円 277">
          <a:extLst>
            <a:ext uri="{FF2B5EF4-FFF2-40B4-BE49-F238E27FC236}">
              <a16:creationId xmlns:a16="http://schemas.microsoft.com/office/drawing/2014/main" id="{00000000-0008-0000-0400-000016010000}"/>
            </a:ext>
          </a:extLst>
        </xdr:cNvPr>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8907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補助費等に係る経常収支比率は類似団体内平均値を下回っているものの、前年比０．１ポイント上昇している。</a:t>
          </a:r>
          <a:endParaRPr kumimoji="1" lang="en-US" altLang="ja-JP" sz="1300">
            <a:latin typeface="ＭＳ Ｐゴシック"/>
          </a:endParaRPr>
        </a:p>
        <a:p>
          <a:r>
            <a:rPr kumimoji="1" lang="ja-JP" altLang="en-US" sz="1300">
              <a:latin typeface="ＭＳ Ｐゴシック"/>
            </a:rPr>
            <a:t>　市単独の補助金・交付金事業の必要性及び妥当性の再検討、終期の設定、事業効果の検証等、計画的な見直しを行っていく。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138430</xdr:rowOff>
    </xdr:from>
    <xdr:to>
      <xdr:col>24</xdr:col>
      <xdr:colOff>31750</xdr:colOff>
      <xdr:row>36</xdr:row>
      <xdr:rowOff>144145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31063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151147</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32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a:extLst>
            <a:ext uri="{FF2B5EF4-FFF2-40B4-BE49-F238E27FC236}">
              <a16:creationId xmlns:a16="http://schemas.microsoft.com/office/drawing/2014/main" id="{00000000-0008-0000-0400-000035010000}"/>
            </a:ext>
          </a:extLst>
        </xdr:cNvPr>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138430</xdr:rowOff>
    </xdr:from>
    <xdr:to>
      <xdr:col>22</xdr:col>
      <xdr:colOff>565150</xdr:colOff>
      <xdr:row>37</xdr:row>
      <xdr:rowOff>12700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4782800" y="631063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a:extLst>
            <a:ext uri="{FF2B5EF4-FFF2-40B4-BE49-F238E27FC236}">
              <a16:creationId xmlns:a16="http://schemas.microsoft.com/office/drawing/2014/main" id="{00000000-0008-0000-0400-000037010000}"/>
            </a:ext>
          </a:extLst>
        </xdr:cNvPr>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65422</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409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12700</xdr:rowOff>
    </xdr:from>
    <xdr:to>
      <xdr:col>21</xdr:col>
      <xdr:colOff>361950</xdr:colOff>
      <xdr:row>37</xdr:row>
      <xdr:rowOff>12700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356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a:extLst>
            <a:ext uri="{FF2B5EF4-FFF2-40B4-BE49-F238E27FC236}">
              <a16:creationId xmlns:a16="http://schemas.microsoft.com/office/drawing/2014/main" id="{00000000-0008-0000-0400-00003A010000}"/>
            </a:ext>
          </a:extLst>
        </xdr:cNvPr>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167005</xdr:rowOff>
    </xdr:from>
    <xdr:to>
      <xdr:col>20</xdr:col>
      <xdr:colOff>158750</xdr:colOff>
      <xdr:row>37</xdr:row>
      <xdr:rowOff>12700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33920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a:extLst>
            <a:ext uri="{FF2B5EF4-FFF2-40B4-BE49-F238E27FC236}">
              <a16:creationId xmlns:a16="http://schemas.microsoft.com/office/drawing/2014/main" id="{00000000-0008-0000-0400-00003D010000}"/>
            </a:ext>
          </a:extLst>
        </xdr:cNvPr>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a:extLst>
            <a:ext uri="{FF2B5EF4-FFF2-40B4-BE49-F238E27FC236}">
              <a16:creationId xmlns:a16="http://schemas.microsoft.com/office/drawing/2014/main" id="{00000000-0008-0000-0400-00003F010000}"/>
            </a:ext>
          </a:extLst>
        </xdr:cNvPr>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93345</xdr:rowOff>
    </xdr:from>
    <xdr:to>
      <xdr:col>24</xdr:col>
      <xdr:colOff>82550</xdr:colOff>
      <xdr:row>37</xdr:row>
      <xdr:rowOff>23495</xdr:rowOff>
    </xdr:to>
    <xdr:sp macro="" textlink="">
      <xdr:nvSpPr>
        <xdr:cNvPr id="326" name="円/楕円 325">
          <a:extLst>
            <a:ext uri="{FF2B5EF4-FFF2-40B4-BE49-F238E27FC236}">
              <a16:creationId xmlns:a16="http://schemas.microsoft.com/office/drawing/2014/main" id="{00000000-0008-0000-0400-000046010000}"/>
            </a:ext>
          </a:extLst>
        </xdr:cNvPr>
        <xdr:cNvSpPr/>
      </xdr:nvSpPr>
      <xdr:spPr>
        <a:xfrm>
          <a:off x="16459200" y="62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109872</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110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87630</xdr:rowOff>
    </xdr:from>
    <xdr:to>
      <xdr:col>22</xdr:col>
      <xdr:colOff>615950</xdr:colOff>
      <xdr:row>37</xdr:row>
      <xdr:rowOff>17780</xdr:rowOff>
    </xdr:to>
    <xdr:sp macro="" textlink="">
      <xdr:nvSpPr>
        <xdr:cNvPr id="328" name="円/楕円 327">
          <a:extLst>
            <a:ext uri="{FF2B5EF4-FFF2-40B4-BE49-F238E27FC236}">
              <a16:creationId xmlns:a16="http://schemas.microsoft.com/office/drawing/2014/main" id="{00000000-0008-0000-0400-000048010000}"/>
            </a:ext>
          </a:extLst>
        </xdr:cNvPr>
        <xdr:cNvSpPr/>
      </xdr:nvSpPr>
      <xdr:spPr>
        <a:xfrm>
          <a:off x="156210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27957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028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133350</xdr:rowOff>
    </xdr:from>
    <xdr:to>
      <xdr:col>21</xdr:col>
      <xdr:colOff>412750</xdr:colOff>
      <xdr:row>37</xdr:row>
      <xdr:rowOff>63500</xdr:rowOff>
    </xdr:to>
    <xdr:sp macro="" textlink="">
      <xdr:nvSpPr>
        <xdr:cNvPr id="330" name="円/楕円 329">
          <a:extLst>
            <a:ext uri="{FF2B5EF4-FFF2-40B4-BE49-F238E27FC236}">
              <a16:creationId xmlns:a16="http://schemas.microsoft.com/office/drawing/2014/main" id="{00000000-0008-0000-0400-00004A010000}"/>
            </a:ext>
          </a:extLst>
        </xdr:cNvPr>
        <xdr:cNvSpPr/>
      </xdr:nvSpPr>
      <xdr:spPr>
        <a:xfrm>
          <a:off x="14732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73677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133350</xdr:rowOff>
    </xdr:from>
    <xdr:to>
      <xdr:col>20</xdr:col>
      <xdr:colOff>209550</xdr:colOff>
      <xdr:row>37</xdr:row>
      <xdr:rowOff>63500</xdr:rowOff>
    </xdr:to>
    <xdr:sp macro="" textlink="">
      <xdr:nvSpPr>
        <xdr:cNvPr id="332" name="円/楕円 331">
          <a:extLst>
            <a:ext uri="{FF2B5EF4-FFF2-40B4-BE49-F238E27FC236}">
              <a16:creationId xmlns:a16="http://schemas.microsoft.com/office/drawing/2014/main" id="{00000000-0008-0000-0400-00004C010000}"/>
            </a:ext>
          </a:extLst>
        </xdr:cNvPr>
        <xdr:cNvSpPr/>
      </xdr:nvSpPr>
      <xdr:spPr>
        <a:xfrm>
          <a:off x="138430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73677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07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116205</xdr:rowOff>
    </xdr:from>
    <xdr:to>
      <xdr:col>19</xdr:col>
      <xdr:colOff>6350</xdr:colOff>
      <xdr:row>37</xdr:row>
      <xdr:rowOff>46355</xdr:rowOff>
    </xdr:to>
    <xdr:sp macro="" textlink="">
      <xdr:nvSpPr>
        <xdr:cNvPr id="334" name="円/楕円 333">
          <a:extLst>
            <a:ext uri="{FF2B5EF4-FFF2-40B4-BE49-F238E27FC236}">
              <a16:creationId xmlns:a16="http://schemas.microsoft.com/office/drawing/2014/main" id="{00000000-0008-0000-0400-00004E010000}"/>
            </a:ext>
          </a:extLst>
        </xdr:cNvPr>
        <xdr:cNvSpPr/>
      </xdr:nvSpPr>
      <xdr:spPr>
        <a:xfrm>
          <a:off x="12954000" y="628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56532</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057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日南市中期財政計画に基づく</a:t>
          </a:r>
          <a:r>
            <a:rPr kumimoji="1" lang="ja-JP" altLang="en-US" sz="1300">
              <a:latin typeface="ＭＳ Ｐゴシック"/>
            </a:rPr>
            <a:t>地方債発行の計画的抑制により公債費に係る経常収支比率は前年度より０．４ポイント減少し、改善基調が継続している。</a:t>
          </a:r>
          <a:endParaRPr kumimoji="1" lang="en-US" altLang="ja-JP" sz="1300">
            <a:latin typeface="ＭＳ Ｐゴシック"/>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今後も</a:t>
          </a:r>
          <a:r>
            <a:rPr kumimoji="1" lang="ja-JP" altLang="en-US" sz="1300">
              <a:solidFill>
                <a:schemeClr val="dk1"/>
              </a:solidFill>
              <a:effectLst/>
              <a:latin typeface="+mn-lt"/>
              <a:ea typeface="+mn-ea"/>
              <a:cs typeface="+mn-cs"/>
            </a:rPr>
            <a:t>投資事業の計画的な実施や地方債発行額の抑制に努め、公債費の削減を図っていく。</a:t>
          </a:r>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167821</xdr:rowOff>
    </xdr:from>
    <xdr:to>
      <xdr:col>7</xdr:col>
      <xdr:colOff>15875</xdr:colOff>
      <xdr:row>78</xdr:row>
      <xdr:rowOff>22498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369471"/>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87828</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18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a:extLst>
            <a:ext uri="{FF2B5EF4-FFF2-40B4-BE49-F238E27FC236}">
              <a16:creationId xmlns:a16="http://schemas.microsoft.com/office/drawing/2014/main" id="{00000000-0008-0000-0400-000074010000}"/>
            </a:ext>
          </a:extLst>
        </xdr:cNvPr>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22498</xdr:rowOff>
    </xdr:from>
    <xdr:to>
      <xdr:col>5</xdr:col>
      <xdr:colOff>549275</xdr:colOff>
      <xdr:row>78</xdr:row>
      <xdr:rowOff>81280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395598"/>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a:extLst>
            <a:ext uri="{FF2B5EF4-FFF2-40B4-BE49-F238E27FC236}">
              <a16:creationId xmlns:a16="http://schemas.microsoft.com/office/drawing/2014/main" id="{00000000-0008-0000-0400-000076010000}"/>
            </a:ext>
          </a:extLst>
        </xdr:cNvPr>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143890</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002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81280</xdr:rowOff>
    </xdr:from>
    <xdr:to>
      <xdr:col>4</xdr:col>
      <xdr:colOff>346075</xdr:colOff>
      <xdr:row>78</xdr:row>
      <xdr:rowOff>100874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4543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a:extLst>
            <a:ext uri="{FF2B5EF4-FFF2-40B4-BE49-F238E27FC236}">
              <a16:creationId xmlns:a16="http://schemas.microsoft.com/office/drawing/2014/main" id="{00000000-0008-0000-0400-000079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130827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100874</xdr:rowOff>
    </xdr:from>
    <xdr:to>
      <xdr:col>3</xdr:col>
      <xdr:colOff>142875</xdr:colOff>
      <xdr:row>79</xdr:row>
      <xdr:rowOff>7801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47397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a:extLst>
            <a:ext uri="{FF2B5EF4-FFF2-40B4-BE49-F238E27FC236}">
              <a16:creationId xmlns:a16="http://schemas.microsoft.com/office/drawing/2014/main" id="{00000000-0008-0000-0400-00007C010000}"/>
            </a:ext>
          </a:extLst>
        </xdr:cNvPr>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137358</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299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a:extLst>
            <a:ext uri="{FF2B5EF4-FFF2-40B4-BE49-F238E27FC236}">
              <a16:creationId xmlns:a16="http://schemas.microsoft.com/office/drawing/2014/main" id="{00000000-0008-0000-0400-00007E010000}"/>
            </a:ext>
          </a:extLst>
        </xdr:cNvPr>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150421</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0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117021</xdr:rowOff>
    </xdr:from>
    <xdr:to>
      <xdr:col>7</xdr:col>
      <xdr:colOff>66675</xdr:colOff>
      <xdr:row>78</xdr:row>
      <xdr:rowOff>47171</xdr:rowOff>
    </xdr:to>
    <xdr:sp macro="" textlink="">
      <xdr:nvSpPr>
        <xdr:cNvPr id="389" name="円/楕円 388">
          <a:extLst>
            <a:ext uri="{FF2B5EF4-FFF2-40B4-BE49-F238E27FC236}">
              <a16:creationId xmlns:a16="http://schemas.microsoft.com/office/drawing/2014/main" id="{00000000-0008-0000-0400-000085010000}"/>
            </a:ext>
          </a:extLst>
        </xdr:cNvPr>
        <xdr:cNvSpPr/>
      </xdr:nvSpPr>
      <xdr:spPr>
        <a:xfrm>
          <a:off x="47752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89098</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2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143148</xdr:rowOff>
    </xdr:from>
    <xdr:to>
      <xdr:col>5</xdr:col>
      <xdr:colOff>600075</xdr:colOff>
      <xdr:row>78</xdr:row>
      <xdr:rowOff>73298</xdr:rowOff>
    </xdr:to>
    <xdr:sp macro="" textlink="">
      <xdr:nvSpPr>
        <xdr:cNvPr id="391" name="円/楕円 390">
          <a:extLst>
            <a:ext uri="{FF2B5EF4-FFF2-40B4-BE49-F238E27FC236}">
              <a16:creationId xmlns:a16="http://schemas.microsoft.com/office/drawing/2014/main" id="{00000000-0008-0000-0400-000087010000}"/>
            </a:ext>
          </a:extLst>
        </xdr:cNvPr>
        <xdr:cNvSpPr/>
      </xdr:nvSpPr>
      <xdr:spPr>
        <a:xfrm>
          <a:off x="3937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58075</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43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30480</xdr:rowOff>
    </xdr:from>
    <xdr:to>
      <xdr:col>4</xdr:col>
      <xdr:colOff>396875</xdr:colOff>
      <xdr:row>78</xdr:row>
      <xdr:rowOff>132080</xdr:rowOff>
    </xdr:to>
    <xdr:sp macro="" textlink="">
      <xdr:nvSpPr>
        <xdr:cNvPr id="393" name="円/楕円 392">
          <a:extLst>
            <a:ext uri="{FF2B5EF4-FFF2-40B4-BE49-F238E27FC236}">
              <a16:creationId xmlns:a16="http://schemas.microsoft.com/office/drawing/2014/main" id="{00000000-0008-0000-0400-000089010000}"/>
            </a:ext>
          </a:extLst>
        </xdr:cNvPr>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116857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50074</xdr:rowOff>
    </xdr:from>
    <xdr:to>
      <xdr:col>3</xdr:col>
      <xdr:colOff>193675</xdr:colOff>
      <xdr:row>78</xdr:row>
      <xdr:rowOff>151674</xdr:rowOff>
    </xdr:to>
    <xdr:sp macro="" textlink="">
      <xdr:nvSpPr>
        <xdr:cNvPr id="395" name="円/楕円 394">
          <a:extLst>
            <a:ext uri="{FF2B5EF4-FFF2-40B4-BE49-F238E27FC236}">
              <a16:creationId xmlns:a16="http://schemas.microsoft.com/office/drawing/2014/main" id="{00000000-0008-0000-0400-00008B010000}"/>
            </a:ext>
          </a:extLst>
        </xdr:cNvPr>
        <xdr:cNvSpPr/>
      </xdr:nvSpPr>
      <xdr:spPr>
        <a:xfrm>
          <a:off x="2159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136451</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509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128451</xdr:rowOff>
    </xdr:from>
    <xdr:to>
      <xdr:col>1</xdr:col>
      <xdr:colOff>676275</xdr:colOff>
      <xdr:row>79</xdr:row>
      <xdr:rowOff>58601</xdr:rowOff>
    </xdr:to>
    <xdr:sp macro="" textlink="">
      <xdr:nvSpPr>
        <xdr:cNvPr id="397" name="円/楕円 396">
          <a:extLst>
            <a:ext uri="{FF2B5EF4-FFF2-40B4-BE49-F238E27FC236}">
              <a16:creationId xmlns:a16="http://schemas.microsoft.com/office/drawing/2014/main" id="{00000000-0008-0000-0400-00008D010000}"/>
            </a:ext>
          </a:extLst>
        </xdr:cNvPr>
        <xdr:cNvSpPr/>
      </xdr:nvSpPr>
      <xdr:spPr>
        <a:xfrm>
          <a:off x="1270000" y="1350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43378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587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類似団体内平均値より上回っているが、前年比２．１ポイント改善している。これは主に人件費における退職金の減によるものが要因である。</a:t>
          </a:r>
          <a:endParaRPr kumimoji="1" lang="en-US" altLang="ja-JP" sz="1300">
            <a:latin typeface="ＭＳ Ｐゴシック"/>
          </a:endParaRPr>
        </a:p>
        <a:p>
          <a:r>
            <a:rPr kumimoji="1" lang="ja-JP" altLang="en-US" sz="1300">
              <a:latin typeface="ＭＳ Ｐゴシック"/>
            </a:rPr>
            <a:t>　しかし、今後は民間への窓口業務等の委託に伴う物件費の増や、社会保障経費の増大に伴う扶助費の増、公共施設の維持補修費の増が想定されるため、それ以外の経費（人件費の削減、補助金・交付金等の見直しによる補助費等の削減）の更なる歳出抑制に努める。</a:t>
          </a:r>
        </a:p>
      </xdr:txBody>
    </xdr:sp>
    <xdr:clientData/>
  </xdr:twoCellAnchor>
  <xdr:oneCellAnchor>
    <xdr:from>
      <xdr:col>18</xdr:col>
      <xdr:colOff>44450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149861</xdr:rowOff>
    </xdr:from>
    <xdr:to>
      <xdr:col>24</xdr:col>
      <xdr:colOff>31750</xdr:colOff>
      <xdr:row>77</xdr:row>
      <xdr:rowOff>74422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5671800" y="13180061"/>
          <a:ext cx="8382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79011</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a:extLst>
            <a:ext uri="{FF2B5EF4-FFF2-40B4-BE49-F238E27FC236}">
              <a16:creationId xmlns:a16="http://schemas.microsoft.com/office/drawing/2014/main" id="{00000000-0008-0000-0400-0000AF010000}"/>
            </a:ext>
          </a:extLst>
        </xdr:cNvPr>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74422</xdr:rowOff>
    </xdr:from>
    <xdr:to>
      <xdr:col>22</xdr:col>
      <xdr:colOff>565150</xdr:colOff>
      <xdr:row>77</xdr:row>
      <xdr:rowOff>74422</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276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a:extLst>
            <a:ext uri="{FF2B5EF4-FFF2-40B4-BE49-F238E27FC236}">
              <a16:creationId xmlns:a16="http://schemas.microsoft.com/office/drawing/2014/main" id="{00000000-0008-0000-0400-0000B1010000}"/>
            </a:ext>
          </a:extLst>
        </xdr:cNvPr>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163576</xdr:rowOff>
    </xdr:from>
    <xdr:to>
      <xdr:col>21</xdr:col>
      <xdr:colOff>361950</xdr:colOff>
      <xdr:row>77</xdr:row>
      <xdr:rowOff>74422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893800" y="131937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a:extLst>
            <a:ext uri="{FF2B5EF4-FFF2-40B4-BE49-F238E27FC236}">
              <a16:creationId xmlns:a16="http://schemas.microsoft.com/office/drawing/2014/main" id="{00000000-0008-0000-0400-0000B4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57675</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163576</xdr:rowOff>
    </xdr:from>
    <xdr:to>
      <xdr:col>20</xdr:col>
      <xdr:colOff>158750</xdr:colOff>
      <xdr:row>77</xdr:row>
      <xdr:rowOff>37846</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004800" y="131937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a:extLst>
            <a:ext uri="{FF2B5EF4-FFF2-40B4-BE49-F238E27FC236}">
              <a16:creationId xmlns:a16="http://schemas.microsoft.com/office/drawing/2014/main" id="{00000000-0008-0000-0400-0000B7010000}"/>
            </a:ext>
          </a:extLst>
        </xdr:cNvPr>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a:extLst>
            <a:ext uri="{FF2B5EF4-FFF2-40B4-BE49-F238E27FC236}">
              <a16:creationId xmlns:a16="http://schemas.microsoft.com/office/drawing/2014/main" id="{00000000-0008-0000-0400-0000B9010000}"/>
            </a:ext>
          </a:extLst>
        </xdr:cNvPr>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11955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99061</xdr:rowOff>
    </xdr:from>
    <xdr:to>
      <xdr:col>24</xdr:col>
      <xdr:colOff>82550</xdr:colOff>
      <xdr:row>77</xdr:row>
      <xdr:rowOff>29211</xdr:rowOff>
    </xdr:to>
    <xdr:sp macro="" textlink="">
      <xdr:nvSpPr>
        <xdr:cNvPr id="448" name="円/楕円 447">
          <a:extLst>
            <a:ext uri="{FF2B5EF4-FFF2-40B4-BE49-F238E27FC236}">
              <a16:creationId xmlns:a16="http://schemas.microsoft.com/office/drawing/2014/main" id="{00000000-0008-0000-0400-0000C0010000}"/>
            </a:ext>
          </a:extLst>
        </xdr:cNvPr>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71138</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23622</xdr:rowOff>
    </xdr:from>
    <xdr:to>
      <xdr:col>22</xdr:col>
      <xdr:colOff>615950</xdr:colOff>
      <xdr:row>77</xdr:row>
      <xdr:rowOff>125222</xdr:rowOff>
    </xdr:to>
    <xdr:sp macro="" textlink="">
      <xdr:nvSpPr>
        <xdr:cNvPr id="450" name="円/楕円 449">
          <a:extLst>
            <a:ext uri="{FF2B5EF4-FFF2-40B4-BE49-F238E27FC236}">
              <a16:creationId xmlns:a16="http://schemas.microsoft.com/office/drawing/2014/main" id="{00000000-0008-0000-0400-0000C2010000}"/>
            </a:ext>
          </a:extLst>
        </xdr:cNvPr>
        <xdr:cNvSpPr/>
      </xdr:nvSpPr>
      <xdr:spPr>
        <a:xfrm>
          <a:off x="15621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109999</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23622</xdr:rowOff>
    </xdr:from>
    <xdr:to>
      <xdr:col>21</xdr:col>
      <xdr:colOff>412750</xdr:colOff>
      <xdr:row>77</xdr:row>
      <xdr:rowOff>125222</xdr:rowOff>
    </xdr:to>
    <xdr:sp macro="" textlink="">
      <xdr:nvSpPr>
        <xdr:cNvPr id="452" name="円/楕円 451">
          <a:extLst>
            <a:ext uri="{FF2B5EF4-FFF2-40B4-BE49-F238E27FC236}">
              <a16:creationId xmlns:a16="http://schemas.microsoft.com/office/drawing/2014/main" id="{00000000-0008-0000-0400-0000C4010000}"/>
            </a:ext>
          </a:extLst>
        </xdr:cNvPr>
        <xdr:cNvSpPr/>
      </xdr:nvSpPr>
      <xdr:spPr>
        <a:xfrm>
          <a:off x="14732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109999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75.1</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112776</xdr:rowOff>
    </xdr:from>
    <xdr:to>
      <xdr:col>20</xdr:col>
      <xdr:colOff>209550</xdr:colOff>
      <xdr:row>77</xdr:row>
      <xdr:rowOff>42926</xdr:rowOff>
    </xdr:to>
    <xdr:sp macro="" textlink="">
      <xdr:nvSpPr>
        <xdr:cNvPr id="454" name="円/楕円 453">
          <a:extLst>
            <a:ext uri="{FF2B5EF4-FFF2-40B4-BE49-F238E27FC236}">
              <a16:creationId xmlns:a16="http://schemas.microsoft.com/office/drawing/2014/main" id="{00000000-0008-0000-0400-0000C6010000}"/>
            </a:ext>
          </a:extLst>
        </xdr:cNvPr>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27703</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158496</xdr:rowOff>
    </xdr:from>
    <xdr:to>
      <xdr:col>19</xdr:col>
      <xdr:colOff>6350</xdr:colOff>
      <xdr:row>77</xdr:row>
      <xdr:rowOff>88646</xdr:rowOff>
    </xdr:to>
    <xdr:sp macro="" textlink="">
      <xdr:nvSpPr>
        <xdr:cNvPr id="456" name="円/楕円 455">
          <a:extLst>
            <a:ext uri="{FF2B5EF4-FFF2-40B4-BE49-F238E27FC236}">
              <a16:creationId xmlns:a16="http://schemas.microsoft.com/office/drawing/2014/main" id="{00000000-0008-0000-0400-0000C8010000}"/>
            </a:ext>
          </a:extLst>
        </xdr:cNvPr>
        <xdr:cNvSpPr/>
      </xdr:nvSpPr>
      <xdr:spPr>
        <a:xfrm>
          <a:off x="12954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73423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宮崎県日南市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156223</xdr:rowOff>
    </xdr:from>
    <xdr:to>
      <xdr:col>4</xdr:col>
      <xdr:colOff>1117600</xdr:colOff>
      <xdr:row>15</xdr:row>
      <xdr:rowOff>167800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75598"/>
          <a:ext cx="647700" cy="115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56387</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4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a:extLst>
            <a:ext uri="{FF2B5EF4-FFF2-40B4-BE49-F238E27FC236}">
              <a16:creationId xmlns:a16="http://schemas.microsoft.com/office/drawing/2014/main" id="{00000000-0008-0000-0500-000036000000}"/>
            </a:ext>
          </a:extLst>
        </xdr:cNvPr>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116152</xdr:rowOff>
    </xdr:from>
    <xdr:to>
      <xdr:col>4</xdr:col>
      <xdr:colOff>469900</xdr:colOff>
      <xdr:row>15</xdr:row>
      <xdr:rowOff>167800</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735527"/>
          <a:ext cx="698500" cy="51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a:extLst>
            <a:ext uri="{FF2B5EF4-FFF2-40B4-BE49-F238E27FC236}">
              <a16:creationId xmlns:a16="http://schemas.microsoft.com/office/drawing/2014/main" id="{00000000-0008-0000-0500-000038000000}"/>
            </a:ext>
          </a:extLst>
        </xdr:cNvPr>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4413</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66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116152</xdr:rowOff>
    </xdr:from>
    <xdr:to>
      <xdr:col>3</xdr:col>
      <xdr:colOff>904875</xdr:colOff>
      <xdr:row>15</xdr:row>
      <xdr:rowOff>147111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735527"/>
          <a:ext cx="698500" cy="309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a:extLst>
            <a:ext uri="{FF2B5EF4-FFF2-40B4-BE49-F238E27FC236}">
              <a16:creationId xmlns:a16="http://schemas.microsoft.com/office/drawing/2014/main" id="{00000000-0008-0000-0500-00003B000000}"/>
            </a:ext>
          </a:extLst>
        </xdr:cNvPr>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113295</xdr:rowOff>
    </xdr:from>
    <xdr:to>
      <xdr:col>3</xdr:col>
      <xdr:colOff>206375</xdr:colOff>
      <xdr:row>15</xdr:row>
      <xdr:rowOff>147111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732670"/>
          <a:ext cx="698500" cy="33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a:extLst>
            <a:ext uri="{FF2B5EF4-FFF2-40B4-BE49-F238E27FC236}">
              <a16:creationId xmlns:a16="http://schemas.microsoft.com/office/drawing/2014/main" id="{00000000-0008-0000-0500-00003E000000}"/>
            </a:ext>
          </a:extLst>
        </xdr:cNvPr>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156105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a:extLst>
            <a:ext uri="{FF2B5EF4-FFF2-40B4-BE49-F238E27FC236}">
              <a16:creationId xmlns:a16="http://schemas.microsoft.com/office/drawing/2014/main" id="{00000000-0008-0000-0500-000040000000}"/>
            </a:ext>
          </a:extLst>
        </xdr:cNvPr>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105423</xdr:rowOff>
    </xdr:from>
    <xdr:to>
      <xdr:col>5</xdr:col>
      <xdr:colOff>34925</xdr:colOff>
      <xdr:row>16</xdr:row>
      <xdr:rowOff>35573</xdr:rowOff>
    </xdr:to>
    <xdr:sp macro="" textlink="">
      <xdr:nvSpPr>
        <xdr:cNvPr id="71" name="円/楕円 70">
          <a:extLst>
            <a:ext uri="{FF2B5EF4-FFF2-40B4-BE49-F238E27FC236}">
              <a16:creationId xmlns:a16="http://schemas.microsoft.com/office/drawing/2014/main" id="{00000000-0008-0000-0500-000047000000}"/>
            </a:ext>
          </a:extLst>
        </xdr:cNvPr>
        <xdr:cNvSpPr/>
      </xdr:nvSpPr>
      <xdr:spPr bwMode="auto">
        <a:xfrm>
          <a:off x="5600700" y="27247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121950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69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91,127</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117000</xdr:rowOff>
    </xdr:from>
    <xdr:to>
      <xdr:col>4</xdr:col>
      <xdr:colOff>520700</xdr:colOff>
      <xdr:row>16</xdr:row>
      <xdr:rowOff>47150</xdr:rowOff>
    </xdr:to>
    <xdr:sp macro="" textlink="">
      <xdr:nvSpPr>
        <xdr:cNvPr id="73" name="円/楕円 72">
          <a:extLst>
            <a:ext uri="{FF2B5EF4-FFF2-40B4-BE49-F238E27FC236}">
              <a16:creationId xmlns:a16="http://schemas.microsoft.com/office/drawing/2014/main" id="{00000000-0008-0000-0500-000049000000}"/>
            </a:ext>
          </a:extLst>
        </xdr:cNvPr>
        <xdr:cNvSpPr/>
      </xdr:nvSpPr>
      <xdr:spPr bwMode="auto">
        <a:xfrm>
          <a:off x="4953000" y="2736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57327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05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90,418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65352</xdr:rowOff>
    </xdr:from>
    <xdr:to>
      <xdr:col>3</xdr:col>
      <xdr:colOff>955675</xdr:colOff>
      <xdr:row>15</xdr:row>
      <xdr:rowOff>166952</xdr:rowOff>
    </xdr:to>
    <xdr:sp macro="" textlink="">
      <xdr:nvSpPr>
        <xdr:cNvPr id="75" name="円/楕円 74">
          <a:extLst>
            <a:ext uri="{FF2B5EF4-FFF2-40B4-BE49-F238E27FC236}">
              <a16:creationId xmlns:a16="http://schemas.microsoft.com/office/drawing/2014/main" id="{00000000-0008-0000-0500-00004B000000}"/>
            </a:ext>
          </a:extLst>
        </xdr:cNvPr>
        <xdr:cNvSpPr/>
      </xdr:nvSpPr>
      <xdr:spPr bwMode="auto">
        <a:xfrm>
          <a:off x="4254500" y="26847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5679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45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93,581</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96311</xdr:rowOff>
    </xdr:from>
    <xdr:to>
      <xdr:col>3</xdr:col>
      <xdr:colOff>257175</xdr:colOff>
      <xdr:row>16</xdr:row>
      <xdr:rowOff>26461</xdr:rowOff>
    </xdr:to>
    <xdr:sp macro="" textlink="">
      <xdr:nvSpPr>
        <xdr:cNvPr id="77" name="円/楕円 76">
          <a:extLst>
            <a:ext uri="{FF2B5EF4-FFF2-40B4-BE49-F238E27FC236}">
              <a16:creationId xmlns:a16="http://schemas.microsoft.com/office/drawing/2014/main" id="{00000000-0008-0000-0500-00004D000000}"/>
            </a:ext>
          </a:extLst>
        </xdr:cNvPr>
        <xdr:cNvSpPr/>
      </xdr:nvSpPr>
      <xdr:spPr bwMode="auto">
        <a:xfrm>
          <a:off x="3556000" y="2715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36638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8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91,685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62495</xdr:rowOff>
    </xdr:from>
    <xdr:to>
      <xdr:col>2</xdr:col>
      <xdr:colOff>692150</xdr:colOff>
      <xdr:row>15</xdr:row>
      <xdr:rowOff>164095</xdr:rowOff>
    </xdr:to>
    <xdr:sp macro="" textlink="">
      <xdr:nvSpPr>
        <xdr:cNvPr id="79" name="円/楕円 78">
          <a:extLst>
            <a:ext uri="{FF2B5EF4-FFF2-40B4-BE49-F238E27FC236}">
              <a16:creationId xmlns:a16="http://schemas.microsoft.com/office/drawing/2014/main" id="{00000000-0008-0000-0500-00004F000000}"/>
            </a:ext>
          </a:extLst>
        </xdr:cNvPr>
        <xdr:cNvSpPr/>
      </xdr:nvSpPr>
      <xdr:spPr bwMode="auto">
        <a:xfrm>
          <a:off x="2857500" y="2681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2822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45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93,756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279659</xdr:rowOff>
    </xdr:from>
    <xdr:to>
      <xdr:col>4</xdr:col>
      <xdr:colOff>1117600</xdr:colOff>
      <xdr:row>35</xdr:row>
      <xdr:rowOff>293238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003800" y="6890009"/>
          <a:ext cx="647700" cy="13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26149</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979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a:extLst>
            <a:ext uri="{FF2B5EF4-FFF2-40B4-BE49-F238E27FC236}">
              <a16:creationId xmlns:a16="http://schemas.microsoft.com/office/drawing/2014/main" id="{00000000-0008-0000-0500-000072000000}"/>
            </a:ext>
          </a:extLst>
        </xdr:cNvPr>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275727</xdr:rowOff>
    </xdr:from>
    <xdr:to>
      <xdr:col>4</xdr:col>
      <xdr:colOff>469900</xdr:colOff>
      <xdr:row>35</xdr:row>
      <xdr:rowOff>279659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6886077"/>
          <a:ext cx="698500" cy="3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a:extLst>
            <a:ext uri="{FF2B5EF4-FFF2-40B4-BE49-F238E27FC236}">
              <a16:creationId xmlns:a16="http://schemas.microsoft.com/office/drawing/2014/main" id="{00000000-0008-0000-0500-000074000000}"/>
            </a:ext>
          </a:extLst>
        </xdr:cNvPr>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121360</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74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223515</xdr:rowOff>
    </xdr:from>
    <xdr:to>
      <xdr:col>3</xdr:col>
      <xdr:colOff>904875</xdr:colOff>
      <xdr:row>35</xdr:row>
      <xdr:rowOff>275727</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6833865"/>
          <a:ext cx="698500" cy="52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a:extLst>
            <a:ext uri="{FF2B5EF4-FFF2-40B4-BE49-F238E27FC236}">
              <a16:creationId xmlns:a16="http://schemas.microsoft.com/office/drawing/2014/main" id="{00000000-0008-0000-0500-000077000000}"/>
            </a:ext>
          </a:extLst>
        </xdr:cNvPr>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27315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176766</xdr:rowOff>
    </xdr:from>
    <xdr:to>
      <xdr:col>3</xdr:col>
      <xdr:colOff>206375</xdr:colOff>
      <xdr:row>35</xdr:row>
      <xdr:rowOff>223515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6787116"/>
          <a:ext cx="698500" cy="46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a:extLst>
            <a:ext uri="{FF2B5EF4-FFF2-40B4-BE49-F238E27FC236}">
              <a16:creationId xmlns:a16="http://schemas.microsoft.com/office/drawing/2014/main" id="{00000000-0008-0000-0500-00007A000000}"/>
            </a:ext>
          </a:extLst>
        </xdr:cNvPr>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153502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a:extLst>
            <a:ext uri="{FF2B5EF4-FFF2-40B4-BE49-F238E27FC236}">
              <a16:creationId xmlns:a16="http://schemas.microsoft.com/office/drawing/2014/main" id="{00000000-0008-0000-0500-00007C000000}"/>
            </a:ext>
          </a:extLst>
        </xdr:cNvPr>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118800</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242438</xdr:rowOff>
    </xdr:from>
    <xdr:to>
      <xdr:col>5</xdr:col>
      <xdr:colOff>34925</xdr:colOff>
      <xdr:row>36</xdr:row>
      <xdr:rowOff>1138</xdr:rowOff>
    </xdr:to>
    <xdr:sp macro="" textlink="">
      <xdr:nvSpPr>
        <xdr:cNvPr id="131" name="円/楕円 130">
          <a:extLst>
            <a:ext uri="{FF2B5EF4-FFF2-40B4-BE49-F238E27FC236}">
              <a16:creationId xmlns:a16="http://schemas.microsoft.com/office/drawing/2014/main" id="{00000000-0008-0000-0500-000083000000}"/>
            </a:ext>
          </a:extLst>
        </xdr:cNvPr>
        <xdr:cNvSpPr/>
      </xdr:nvSpPr>
      <xdr:spPr bwMode="auto">
        <a:xfrm>
          <a:off x="5600700" y="6852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87515</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697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25,228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228859</xdr:rowOff>
    </xdr:from>
    <xdr:to>
      <xdr:col>4</xdr:col>
      <xdr:colOff>520700</xdr:colOff>
      <xdr:row>35</xdr:row>
      <xdr:rowOff>330459</xdr:rowOff>
    </xdr:to>
    <xdr:sp macro="" textlink="">
      <xdr:nvSpPr>
        <xdr:cNvPr id="133" name="円/楕円 132">
          <a:extLst>
            <a:ext uri="{FF2B5EF4-FFF2-40B4-BE49-F238E27FC236}">
              <a16:creationId xmlns:a16="http://schemas.microsoft.com/office/drawing/2014/main" id="{00000000-0008-0000-0500-000085000000}"/>
            </a:ext>
          </a:extLst>
        </xdr:cNvPr>
        <xdr:cNvSpPr/>
      </xdr:nvSpPr>
      <xdr:spPr bwMode="auto">
        <a:xfrm>
          <a:off x="4953000" y="6839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340636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608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25,822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224927</xdr:rowOff>
    </xdr:from>
    <xdr:to>
      <xdr:col>3</xdr:col>
      <xdr:colOff>955675</xdr:colOff>
      <xdr:row>35</xdr:row>
      <xdr:rowOff>326527</xdr:rowOff>
    </xdr:to>
    <xdr:sp macro="" textlink="">
      <xdr:nvSpPr>
        <xdr:cNvPr id="135" name="円/楕円 134">
          <a:extLst>
            <a:ext uri="{FF2B5EF4-FFF2-40B4-BE49-F238E27FC236}">
              <a16:creationId xmlns:a16="http://schemas.microsoft.com/office/drawing/2014/main" id="{00000000-0008-0000-0500-000087000000}"/>
            </a:ext>
          </a:extLst>
        </xdr:cNvPr>
        <xdr:cNvSpPr/>
      </xdr:nvSpPr>
      <xdr:spPr bwMode="auto">
        <a:xfrm>
          <a:off x="4254500" y="6835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336704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60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25,994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172715</xdr:rowOff>
    </xdr:from>
    <xdr:to>
      <xdr:col>3</xdr:col>
      <xdr:colOff>257175</xdr:colOff>
      <xdr:row>35</xdr:row>
      <xdr:rowOff>274315</xdr:rowOff>
    </xdr:to>
    <xdr:sp macro="" textlink="">
      <xdr:nvSpPr>
        <xdr:cNvPr id="137" name="円/楕円 136">
          <a:extLst>
            <a:ext uri="{FF2B5EF4-FFF2-40B4-BE49-F238E27FC236}">
              <a16:creationId xmlns:a16="http://schemas.microsoft.com/office/drawing/2014/main" id="{00000000-0008-0000-0500-000089000000}"/>
            </a:ext>
          </a:extLst>
        </xdr:cNvPr>
        <xdr:cNvSpPr/>
      </xdr:nvSpPr>
      <xdr:spPr bwMode="auto">
        <a:xfrm>
          <a:off x="3556000" y="6783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284492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551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28,278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125966</xdr:rowOff>
    </xdr:from>
    <xdr:to>
      <xdr:col>2</xdr:col>
      <xdr:colOff>692150</xdr:colOff>
      <xdr:row>35</xdr:row>
      <xdr:rowOff>227566</xdr:rowOff>
    </xdr:to>
    <xdr:sp macro="" textlink="">
      <xdr:nvSpPr>
        <xdr:cNvPr id="139" name="円/楕円 138">
          <a:extLst>
            <a:ext uri="{FF2B5EF4-FFF2-40B4-BE49-F238E27FC236}">
              <a16:creationId xmlns:a16="http://schemas.microsoft.com/office/drawing/2014/main" id="{00000000-0008-0000-0500-00008B000000}"/>
            </a:ext>
          </a:extLst>
        </xdr:cNvPr>
        <xdr:cNvSpPr/>
      </xdr:nvSpPr>
      <xdr:spPr bwMode="auto">
        <a:xfrm>
          <a:off x="2857500" y="6736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237743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50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30,323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54,999
54,611
536.11
29,670,384
28,750,731
779,078
15,821,787
28,878,264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89.5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68,002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43917</xdr:rowOff>
    </xdr:from>
    <xdr:to>
      <xdr:col>6</xdr:col>
      <xdr:colOff>511175</xdr:colOff>
      <xdr:row>35</xdr:row>
      <xdr:rowOff>7455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873217"/>
          <a:ext cx="838200" cy="13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40028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0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a:extLst>
            <a:ext uri="{FF2B5EF4-FFF2-40B4-BE49-F238E27FC236}">
              <a16:creationId xmlns:a16="http://schemas.microsoft.com/office/drawing/2014/main" id="{00000000-0008-0000-0600-00003F000000}"/>
            </a:ext>
          </a:extLst>
        </xdr:cNvPr>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114021</xdr:rowOff>
    </xdr:from>
    <xdr:to>
      <xdr:col>5</xdr:col>
      <xdr:colOff>358775</xdr:colOff>
      <xdr:row>34</xdr:row>
      <xdr:rowOff>43917</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771871"/>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a:extLst>
            <a:ext uri="{FF2B5EF4-FFF2-40B4-BE49-F238E27FC236}">
              <a16:creationId xmlns:a16="http://schemas.microsoft.com/office/drawing/2014/main" id="{00000000-0008-0000-0600-000041000000}"/>
            </a:ext>
          </a:extLst>
        </xdr:cNvPr>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156881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114021</xdr:rowOff>
    </xdr:from>
    <xdr:to>
      <xdr:col>4</xdr:col>
      <xdr:colOff>155575</xdr:colOff>
      <xdr:row>33</xdr:row>
      <xdr:rowOff>136099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71871"/>
          <a:ext cx="889000" cy="2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a:extLst>
            <a:ext uri="{FF2B5EF4-FFF2-40B4-BE49-F238E27FC236}">
              <a16:creationId xmlns:a16="http://schemas.microsoft.com/office/drawing/2014/main" id="{00000000-0008-0000-0600-000044000000}"/>
            </a:ext>
          </a:extLst>
        </xdr:cNvPr>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111811</xdr:rowOff>
    </xdr:from>
    <xdr:to>
      <xdr:col>2</xdr:col>
      <xdr:colOff>638175</xdr:colOff>
      <xdr:row>33</xdr:row>
      <xdr:rowOff>136099</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769661"/>
          <a:ext cx="889000" cy="2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a:extLst>
            <a:ext uri="{FF2B5EF4-FFF2-40B4-BE49-F238E27FC236}">
              <a16:creationId xmlns:a16="http://schemas.microsoft.com/office/drawing/2014/main" id="{00000000-0008-0000-0600-000047000000}"/>
            </a:ext>
          </a:extLst>
        </xdr:cNvPr>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a:extLst>
            <a:ext uri="{FF2B5EF4-FFF2-40B4-BE49-F238E27FC236}">
              <a16:creationId xmlns:a16="http://schemas.microsoft.com/office/drawing/2014/main" id="{00000000-0008-0000-0600-000049000000}"/>
            </a:ext>
          </a:extLst>
        </xdr:cNvPr>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90587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128105</xdr:rowOff>
    </xdr:from>
    <xdr:to>
      <xdr:col>6</xdr:col>
      <xdr:colOff>561975</xdr:colOff>
      <xdr:row>35</xdr:row>
      <xdr:rowOff>58255</xdr:rowOff>
    </xdr:to>
    <xdr:sp macro="" textlink="">
      <xdr:nvSpPr>
        <xdr:cNvPr id="80" name="円/楕円 79">
          <a:extLst>
            <a:ext uri="{FF2B5EF4-FFF2-40B4-BE49-F238E27FC236}">
              <a16:creationId xmlns:a16="http://schemas.microsoft.com/office/drawing/2014/main" id="{00000000-0008-0000-0600-000050000000}"/>
            </a:ext>
          </a:extLst>
        </xdr:cNvPr>
        <xdr:cNvSpPr/>
      </xdr:nvSpPr>
      <xdr:spPr>
        <a:xfrm>
          <a:off x="4584700" y="595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150982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80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77,942</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164567</xdr:rowOff>
    </xdr:from>
    <xdr:to>
      <xdr:col>5</xdr:col>
      <xdr:colOff>409575</xdr:colOff>
      <xdr:row>34</xdr:row>
      <xdr:rowOff>94717</xdr:rowOff>
    </xdr:to>
    <xdr:sp macro="" textlink="">
      <xdr:nvSpPr>
        <xdr:cNvPr id="82" name="円/楕円 81">
          <a:extLst>
            <a:ext uri="{FF2B5EF4-FFF2-40B4-BE49-F238E27FC236}">
              <a16:creationId xmlns:a16="http://schemas.microsoft.com/office/drawing/2014/main" id="{00000000-0008-0000-0600-000052000000}"/>
            </a:ext>
          </a:extLst>
        </xdr:cNvPr>
        <xdr:cNvSpPr/>
      </xdr:nvSpPr>
      <xdr:spPr>
        <a:xfrm>
          <a:off x="3746500" y="582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111244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9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85,028</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63221</xdr:rowOff>
    </xdr:from>
    <xdr:to>
      <xdr:col>4</xdr:col>
      <xdr:colOff>206375</xdr:colOff>
      <xdr:row>33</xdr:row>
      <xdr:rowOff>164821</xdr:rowOff>
    </xdr:to>
    <xdr:sp macro="" textlink="">
      <xdr:nvSpPr>
        <xdr:cNvPr id="84" name="円/楕円 83">
          <a:extLst>
            <a:ext uri="{FF2B5EF4-FFF2-40B4-BE49-F238E27FC236}">
              <a16:creationId xmlns:a16="http://schemas.microsoft.com/office/drawing/2014/main" id="{00000000-0008-0000-0600-000054000000}"/>
            </a:ext>
          </a:extLst>
        </xdr:cNvPr>
        <xdr:cNvSpPr/>
      </xdr:nvSpPr>
      <xdr:spPr>
        <a:xfrm>
          <a:off x="2857500" y="572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9898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49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90,348</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85299</xdr:rowOff>
    </xdr:from>
    <xdr:to>
      <xdr:col>3</xdr:col>
      <xdr:colOff>3175</xdr:colOff>
      <xdr:row>34</xdr:row>
      <xdr:rowOff>15449</xdr:rowOff>
    </xdr:to>
    <xdr:sp macro="" textlink="">
      <xdr:nvSpPr>
        <xdr:cNvPr id="86" name="円/楕円 85">
          <a:extLst>
            <a:ext uri="{FF2B5EF4-FFF2-40B4-BE49-F238E27FC236}">
              <a16:creationId xmlns:a16="http://schemas.microsoft.com/office/drawing/2014/main" id="{00000000-0008-0000-0600-000056000000}"/>
            </a:ext>
          </a:extLst>
        </xdr:cNvPr>
        <xdr:cNvSpPr/>
      </xdr:nvSpPr>
      <xdr:spPr>
        <a:xfrm>
          <a:off x="1968500" y="574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31976</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51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89,189</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61011</xdr:rowOff>
    </xdr:from>
    <xdr:to>
      <xdr:col>1</xdr:col>
      <xdr:colOff>485775</xdr:colOff>
      <xdr:row>33</xdr:row>
      <xdr:rowOff>162611</xdr:rowOff>
    </xdr:to>
    <xdr:sp macro="" textlink="">
      <xdr:nvSpPr>
        <xdr:cNvPr id="88" name="円/楕円 87">
          <a:extLst>
            <a:ext uri="{FF2B5EF4-FFF2-40B4-BE49-F238E27FC236}">
              <a16:creationId xmlns:a16="http://schemas.microsoft.com/office/drawing/2014/main" id="{00000000-0008-0000-0600-000058000000}"/>
            </a:ext>
          </a:extLst>
        </xdr:cNvPr>
        <xdr:cNvSpPr/>
      </xdr:nvSpPr>
      <xdr:spPr>
        <a:xfrm>
          <a:off x="1079500" y="571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7688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49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90,464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65,137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120383</xdr:rowOff>
    </xdr:from>
    <xdr:to>
      <xdr:col>6</xdr:col>
      <xdr:colOff>511175</xdr:colOff>
      <xdr:row>55</xdr:row>
      <xdr:rowOff>36046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378683"/>
          <a:ext cx="838200" cy="8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50329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80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a:extLst>
            <a:ext uri="{FF2B5EF4-FFF2-40B4-BE49-F238E27FC236}">
              <a16:creationId xmlns:a16="http://schemas.microsoft.com/office/drawing/2014/main" id="{00000000-0008-0000-0600-00007B000000}"/>
            </a:ext>
          </a:extLst>
        </xdr:cNvPr>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36046</xdr:rowOff>
    </xdr:from>
    <xdr:to>
      <xdr:col>5</xdr:col>
      <xdr:colOff>358775</xdr:colOff>
      <xdr:row>55</xdr:row>
      <xdr:rowOff>155506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465796"/>
          <a:ext cx="889000" cy="119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a:extLst>
            <a:ext uri="{FF2B5EF4-FFF2-40B4-BE49-F238E27FC236}">
              <a16:creationId xmlns:a16="http://schemas.microsoft.com/office/drawing/2014/main" id="{00000000-0008-0000-0600-00007D000000}"/>
            </a:ext>
          </a:extLst>
        </xdr:cNvPr>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155506</xdr:rowOff>
    </xdr:from>
    <xdr:to>
      <xdr:col>4</xdr:col>
      <xdr:colOff>155575</xdr:colOff>
      <xdr:row>56</xdr:row>
      <xdr:rowOff>14068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585256"/>
          <a:ext cx="889000" cy="3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a:extLst>
            <a:ext uri="{FF2B5EF4-FFF2-40B4-BE49-F238E27FC236}">
              <a16:creationId xmlns:a16="http://schemas.microsoft.com/office/drawing/2014/main" id="{00000000-0008-0000-0600-000080000000}"/>
            </a:ext>
          </a:extLst>
        </xdr:cNvPr>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51602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14068</xdr:rowOff>
    </xdr:from>
    <xdr:to>
      <xdr:col>2</xdr:col>
      <xdr:colOff>638175</xdr:colOff>
      <xdr:row>56</xdr:row>
      <xdr:rowOff>35867</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15268"/>
          <a:ext cx="889000" cy="2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a:extLst>
            <a:ext uri="{FF2B5EF4-FFF2-40B4-BE49-F238E27FC236}">
              <a16:creationId xmlns:a16="http://schemas.microsoft.com/office/drawing/2014/main" id="{00000000-0008-0000-0600-000083000000}"/>
            </a:ext>
          </a:extLst>
        </xdr:cNvPr>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a:extLst>
            <a:ext uri="{FF2B5EF4-FFF2-40B4-BE49-F238E27FC236}">
              <a16:creationId xmlns:a16="http://schemas.microsoft.com/office/drawing/2014/main" id="{00000000-0008-0000-0600-000085000000}"/>
            </a:ext>
          </a:extLst>
        </xdr:cNvPr>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99315</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69583</xdr:rowOff>
    </xdr:from>
    <xdr:to>
      <xdr:col>6</xdr:col>
      <xdr:colOff>561975</xdr:colOff>
      <xdr:row>54</xdr:row>
      <xdr:rowOff>171183</xdr:rowOff>
    </xdr:to>
    <xdr:sp macro="" textlink="">
      <xdr:nvSpPr>
        <xdr:cNvPr id="140" name="円/楕円 139">
          <a:extLst>
            <a:ext uri="{FF2B5EF4-FFF2-40B4-BE49-F238E27FC236}">
              <a16:creationId xmlns:a16="http://schemas.microsoft.com/office/drawing/2014/main" id="{00000000-0008-0000-0600-00008C000000}"/>
            </a:ext>
          </a:extLst>
        </xdr:cNvPr>
        <xdr:cNvSpPr/>
      </xdr:nvSpPr>
      <xdr:spPr>
        <a:xfrm>
          <a:off x="4584700" y="93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92460</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17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71,183</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156696</xdr:rowOff>
    </xdr:from>
    <xdr:to>
      <xdr:col>5</xdr:col>
      <xdr:colOff>409575</xdr:colOff>
      <xdr:row>55</xdr:row>
      <xdr:rowOff>86846</xdr:rowOff>
    </xdr:to>
    <xdr:sp macro="" textlink="">
      <xdr:nvSpPr>
        <xdr:cNvPr id="142" name="円/楕円 141">
          <a:extLst>
            <a:ext uri="{FF2B5EF4-FFF2-40B4-BE49-F238E27FC236}">
              <a16:creationId xmlns:a16="http://schemas.microsoft.com/office/drawing/2014/main" id="{00000000-0008-0000-0600-00008E000000}"/>
            </a:ext>
          </a:extLst>
        </xdr:cNvPr>
        <xdr:cNvSpPr/>
      </xdr:nvSpPr>
      <xdr:spPr>
        <a:xfrm>
          <a:off x="3746500" y="941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77973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0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65,848</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104706</xdr:rowOff>
    </xdr:from>
    <xdr:to>
      <xdr:col>4</xdr:col>
      <xdr:colOff>206375</xdr:colOff>
      <xdr:row>56</xdr:row>
      <xdr:rowOff>34856</xdr:rowOff>
    </xdr:to>
    <xdr:sp macro="" textlink="">
      <xdr:nvSpPr>
        <xdr:cNvPr id="144" name="円/楕円 143">
          <a:extLst>
            <a:ext uri="{FF2B5EF4-FFF2-40B4-BE49-F238E27FC236}">
              <a16:creationId xmlns:a16="http://schemas.microsoft.com/office/drawing/2014/main" id="{00000000-0008-0000-0600-000090000000}"/>
            </a:ext>
          </a:extLst>
        </xdr:cNvPr>
        <xdr:cNvSpPr/>
      </xdr:nvSpPr>
      <xdr:spPr>
        <a:xfrm>
          <a:off x="2857500" y="953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51383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0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58,532</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134718</xdr:rowOff>
    </xdr:from>
    <xdr:to>
      <xdr:col>3</xdr:col>
      <xdr:colOff>3175</xdr:colOff>
      <xdr:row>56</xdr:row>
      <xdr:rowOff>64868</xdr:rowOff>
    </xdr:to>
    <xdr:sp macro="" textlink="">
      <xdr:nvSpPr>
        <xdr:cNvPr id="146" name="円/楕円 145">
          <a:extLst>
            <a:ext uri="{FF2B5EF4-FFF2-40B4-BE49-F238E27FC236}">
              <a16:creationId xmlns:a16="http://schemas.microsoft.com/office/drawing/2014/main" id="{00000000-0008-0000-0600-000092000000}"/>
            </a:ext>
          </a:extLst>
        </xdr:cNvPr>
        <xdr:cNvSpPr/>
      </xdr:nvSpPr>
      <xdr:spPr>
        <a:xfrm>
          <a:off x="1968500" y="956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55995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5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56,694</a:t>
          </a:r>
          <a:endParaRPr kumimoji="1" lang="ja-JP" altLang="en-US" sz="1000" b="1">
            <a:solidFill>
              <a:srgbClr val="FF0000"/>
            </a:solidFill>
            <a:latin typeface="ＭＳ Ｐゴシック"/>
          </a:endParaRPr>
        </a:p>
      </xdr:txBody>
    </xdr:sp>
    <xdr:clientData/>
  </xdr:oneCellAnchor>
  <xdr:twoCellAnchor>
    <xdr:from>
      <xdr:col>1</xdr:col>
      <xdr:colOff>384175</xdr:colOff>
      <xdr:row>55</xdr:row>
      <xdr:rowOff>156517</xdr:rowOff>
    </xdr:from>
    <xdr:to>
      <xdr:col>1</xdr:col>
      <xdr:colOff>485775</xdr:colOff>
      <xdr:row>56</xdr:row>
      <xdr:rowOff>86667</xdr:rowOff>
    </xdr:to>
    <xdr:sp macro="" textlink="">
      <xdr:nvSpPr>
        <xdr:cNvPr id="148" name="円/楕円 147">
          <a:extLst>
            <a:ext uri="{FF2B5EF4-FFF2-40B4-BE49-F238E27FC236}">
              <a16:creationId xmlns:a16="http://schemas.microsoft.com/office/drawing/2014/main" id="{00000000-0008-0000-0600-000094000000}"/>
            </a:ext>
          </a:extLst>
        </xdr:cNvPr>
        <xdr:cNvSpPr/>
      </xdr:nvSpPr>
      <xdr:spPr>
        <a:xfrm>
          <a:off x="1079500" y="958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103194</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36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55,359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87612</xdr:rowOff>
    </xdr:from>
    <xdr:to>
      <xdr:col>6</xdr:col>
      <xdr:colOff>511175</xdr:colOff>
      <xdr:row>78</xdr:row>
      <xdr:rowOff>111942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460712"/>
          <a:ext cx="838200" cy="2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a:extLst>
            <a:ext uri="{FF2B5EF4-FFF2-40B4-BE49-F238E27FC236}">
              <a16:creationId xmlns:a16="http://schemas.microsoft.com/office/drawing/2014/main" id="{00000000-0008-0000-0600-0000B6000000}"/>
            </a:ext>
          </a:extLst>
        </xdr:cNvPr>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87612</xdr:rowOff>
    </xdr:from>
    <xdr:to>
      <xdr:col>5</xdr:col>
      <xdr:colOff>358775</xdr:colOff>
      <xdr:row>78</xdr:row>
      <xdr:rowOff>111092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60712"/>
          <a:ext cx="889000" cy="2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a:extLst>
            <a:ext uri="{FF2B5EF4-FFF2-40B4-BE49-F238E27FC236}">
              <a16:creationId xmlns:a16="http://schemas.microsoft.com/office/drawing/2014/main" id="{00000000-0008-0000-0600-0000B8000000}"/>
            </a:ext>
          </a:extLst>
        </xdr:cNvPr>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154711</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7" y="1318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111092</xdr:rowOff>
    </xdr:from>
    <xdr:to>
      <xdr:col>4</xdr:col>
      <xdr:colOff>155575</xdr:colOff>
      <xdr:row>78</xdr:row>
      <xdr:rowOff>138035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484192"/>
          <a:ext cx="889000" cy="2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a:extLst>
            <a:ext uri="{FF2B5EF4-FFF2-40B4-BE49-F238E27FC236}">
              <a16:creationId xmlns:a16="http://schemas.microsoft.com/office/drawing/2014/main" id="{00000000-0008-0000-0600-0000BB000000}"/>
            </a:ext>
          </a:extLst>
        </xdr:cNvPr>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163405</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7" y="13536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98127</xdr:rowOff>
    </xdr:from>
    <xdr:to>
      <xdr:col>2</xdr:col>
      <xdr:colOff>638175</xdr:colOff>
      <xdr:row>78</xdr:row>
      <xdr:rowOff>138035</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a:off x="1130300" y="13471227"/>
          <a:ext cx="889000" cy="3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a:extLst>
            <a:ext uri="{FF2B5EF4-FFF2-40B4-BE49-F238E27FC236}">
              <a16:creationId xmlns:a16="http://schemas.microsoft.com/office/drawing/2014/main" id="{00000000-0008-0000-0600-0000BE000000}"/>
            </a:ext>
          </a:extLst>
        </xdr:cNvPr>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23592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7" y="1322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a:extLst>
            <a:ext uri="{FF2B5EF4-FFF2-40B4-BE49-F238E27FC236}">
              <a16:creationId xmlns:a16="http://schemas.microsoft.com/office/drawing/2014/main" id="{00000000-0008-0000-0600-0000C0000000}"/>
            </a:ext>
          </a:extLst>
        </xdr:cNvPr>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166702</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7" y="1353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61142</xdr:rowOff>
    </xdr:from>
    <xdr:to>
      <xdr:col>6</xdr:col>
      <xdr:colOff>561975</xdr:colOff>
      <xdr:row>78</xdr:row>
      <xdr:rowOff>162742</xdr:rowOff>
    </xdr:to>
    <xdr:sp macro="" textlink="">
      <xdr:nvSpPr>
        <xdr:cNvPr id="199" name="円/楕円 198">
          <a:extLst>
            <a:ext uri="{FF2B5EF4-FFF2-40B4-BE49-F238E27FC236}">
              <a16:creationId xmlns:a16="http://schemas.microsoft.com/office/drawing/2014/main" id="{00000000-0008-0000-0600-0000C7000000}"/>
            </a:ext>
          </a:extLst>
        </xdr:cNvPr>
        <xdr:cNvSpPr/>
      </xdr:nvSpPr>
      <xdr:spPr>
        <a:xfrm>
          <a:off x="4584700" y="13434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39569</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1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4,850</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36812</xdr:rowOff>
    </xdr:from>
    <xdr:to>
      <xdr:col>5</xdr:col>
      <xdr:colOff>409575</xdr:colOff>
      <xdr:row>78</xdr:row>
      <xdr:rowOff>138412</xdr:rowOff>
    </xdr:to>
    <xdr:sp macro="" textlink="">
      <xdr:nvSpPr>
        <xdr:cNvPr id="201" name="円/楕円 200">
          <a:extLst>
            <a:ext uri="{FF2B5EF4-FFF2-40B4-BE49-F238E27FC236}">
              <a16:creationId xmlns:a16="http://schemas.microsoft.com/office/drawing/2014/main" id="{00000000-0008-0000-0600-0000C9000000}"/>
            </a:ext>
          </a:extLst>
        </xdr:cNvPr>
        <xdr:cNvSpPr/>
      </xdr:nvSpPr>
      <xdr:spPr>
        <a:xfrm>
          <a:off x="3746500" y="134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129539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7" y="1350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60292</xdr:rowOff>
    </xdr:from>
    <xdr:to>
      <xdr:col>4</xdr:col>
      <xdr:colOff>206375</xdr:colOff>
      <xdr:row>78</xdr:row>
      <xdr:rowOff>161892</xdr:rowOff>
    </xdr:to>
    <xdr:sp macro="" textlink="">
      <xdr:nvSpPr>
        <xdr:cNvPr id="203" name="円/楕円 202">
          <a:extLst>
            <a:ext uri="{FF2B5EF4-FFF2-40B4-BE49-F238E27FC236}">
              <a16:creationId xmlns:a16="http://schemas.microsoft.com/office/drawing/2014/main" id="{00000000-0008-0000-0600-0000CB000000}"/>
            </a:ext>
          </a:extLst>
        </xdr:cNvPr>
        <xdr:cNvSpPr/>
      </xdr:nvSpPr>
      <xdr:spPr>
        <a:xfrm>
          <a:off x="2857500" y="1343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6969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7" y="13208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87235</xdr:rowOff>
    </xdr:from>
    <xdr:to>
      <xdr:col>3</xdr:col>
      <xdr:colOff>3175</xdr:colOff>
      <xdr:row>79</xdr:row>
      <xdr:rowOff>17385</xdr:rowOff>
    </xdr:to>
    <xdr:sp macro="" textlink="">
      <xdr:nvSpPr>
        <xdr:cNvPr id="205" name="円/楕円 204">
          <a:extLst>
            <a:ext uri="{FF2B5EF4-FFF2-40B4-BE49-F238E27FC236}">
              <a16:creationId xmlns:a16="http://schemas.microsoft.com/office/drawing/2014/main" id="{00000000-0008-0000-0600-0000CD000000}"/>
            </a:ext>
          </a:extLst>
        </xdr:cNvPr>
        <xdr:cNvSpPr/>
      </xdr:nvSpPr>
      <xdr:spPr>
        <a:xfrm>
          <a:off x="1968500" y="1346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8512</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7" y="1355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47327</xdr:rowOff>
    </xdr:from>
    <xdr:to>
      <xdr:col>1</xdr:col>
      <xdr:colOff>485775</xdr:colOff>
      <xdr:row>78</xdr:row>
      <xdr:rowOff>148927</xdr:rowOff>
    </xdr:to>
    <xdr:sp macro="" textlink="">
      <xdr:nvSpPr>
        <xdr:cNvPr id="207" name="円/楕円 206">
          <a:extLst>
            <a:ext uri="{FF2B5EF4-FFF2-40B4-BE49-F238E27FC236}">
              <a16:creationId xmlns:a16="http://schemas.microsoft.com/office/drawing/2014/main" id="{00000000-0008-0000-0600-0000CF000000}"/>
            </a:ext>
          </a:extLst>
        </xdr:cNvPr>
        <xdr:cNvSpPr/>
      </xdr:nvSpPr>
      <xdr:spPr>
        <a:xfrm>
          <a:off x="1079500" y="1342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165454</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7" y="13195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122,978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27050</xdr:rowOff>
    </xdr:from>
    <xdr:to>
      <xdr:col>6</xdr:col>
      <xdr:colOff>511175</xdr:colOff>
      <xdr:row>94</xdr:row>
      <xdr:rowOff>137691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143350"/>
          <a:ext cx="838200" cy="110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159501</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44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a:extLst>
            <a:ext uri="{FF2B5EF4-FFF2-40B4-BE49-F238E27FC236}">
              <a16:creationId xmlns:a16="http://schemas.microsoft.com/office/drawing/2014/main" id="{00000000-0008-0000-0600-0000F2000000}"/>
            </a:ext>
          </a:extLst>
        </xdr:cNvPr>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137691</xdr:rowOff>
    </xdr:from>
    <xdr:to>
      <xdr:col>5</xdr:col>
      <xdr:colOff>358775</xdr:colOff>
      <xdr:row>95</xdr:row>
      <xdr:rowOff>165891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253991"/>
          <a:ext cx="889000" cy="19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a:extLst>
            <a:ext uri="{FF2B5EF4-FFF2-40B4-BE49-F238E27FC236}">
              <a16:creationId xmlns:a16="http://schemas.microsoft.com/office/drawing/2014/main" id="{00000000-0008-0000-0600-0000F4000000}"/>
            </a:ext>
          </a:extLst>
        </xdr:cNvPr>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32253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66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165891</xdr:rowOff>
    </xdr:from>
    <xdr:to>
      <xdr:col>4</xdr:col>
      <xdr:colOff>155575</xdr:colOff>
      <xdr:row>96</xdr:row>
      <xdr:rowOff>113199</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453641"/>
          <a:ext cx="889000" cy="11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a:extLst>
            <a:ext uri="{FF2B5EF4-FFF2-40B4-BE49-F238E27FC236}">
              <a16:creationId xmlns:a16="http://schemas.microsoft.com/office/drawing/2014/main" id="{00000000-0008-0000-0600-0000F7000000}"/>
            </a:ext>
          </a:extLst>
        </xdr:cNvPr>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130714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113199</xdr:rowOff>
    </xdr:from>
    <xdr:to>
      <xdr:col>2</xdr:col>
      <xdr:colOff>638175</xdr:colOff>
      <xdr:row>96</xdr:row>
      <xdr:rowOff>133152</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572399"/>
          <a:ext cx="889000" cy="1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a:extLst>
            <a:ext uri="{FF2B5EF4-FFF2-40B4-BE49-F238E27FC236}">
              <a16:creationId xmlns:a16="http://schemas.microsoft.com/office/drawing/2014/main" id="{00000000-0008-0000-0600-0000FA000000}"/>
            </a:ext>
          </a:extLst>
        </xdr:cNvPr>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59293</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a:extLst>
            <a:ext uri="{FF2B5EF4-FFF2-40B4-BE49-F238E27FC236}">
              <a16:creationId xmlns:a16="http://schemas.microsoft.com/office/drawing/2014/main" id="{00000000-0008-0000-0600-0000FC000000}"/>
            </a:ext>
          </a:extLst>
        </xdr:cNvPr>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83656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147700</xdr:rowOff>
    </xdr:from>
    <xdr:to>
      <xdr:col>6</xdr:col>
      <xdr:colOff>561975</xdr:colOff>
      <xdr:row>94</xdr:row>
      <xdr:rowOff>77850</xdr:rowOff>
    </xdr:to>
    <xdr:sp macro="" textlink="">
      <xdr:nvSpPr>
        <xdr:cNvPr id="259" name="円/楕円 258">
          <a:extLst>
            <a:ext uri="{FF2B5EF4-FFF2-40B4-BE49-F238E27FC236}">
              <a16:creationId xmlns:a16="http://schemas.microsoft.com/office/drawing/2014/main" id="{00000000-0008-0000-0600-000003010000}"/>
            </a:ext>
          </a:extLst>
        </xdr:cNvPr>
        <xdr:cNvSpPr/>
      </xdr:nvSpPr>
      <xdr:spPr>
        <a:xfrm>
          <a:off x="4584700" y="1609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170577</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94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116,899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86891</xdr:rowOff>
    </xdr:from>
    <xdr:to>
      <xdr:col>5</xdr:col>
      <xdr:colOff>409575</xdr:colOff>
      <xdr:row>95</xdr:row>
      <xdr:rowOff>17041</xdr:rowOff>
    </xdr:to>
    <xdr:sp macro="" textlink="">
      <xdr:nvSpPr>
        <xdr:cNvPr id="261" name="円/楕円 260">
          <a:extLst>
            <a:ext uri="{FF2B5EF4-FFF2-40B4-BE49-F238E27FC236}">
              <a16:creationId xmlns:a16="http://schemas.microsoft.com/office/drawing/2014/main" id="{00000000-0008-0000-0600-000005010000}"/>
            </a:ext>
          </a:extLst>
        </xdr:cNvPr>
        <xdr:cNvSpPr/>
      </xdr:nvSpPr>
      <xdr:spPr>
        <a:xfrm>
          <a:off x="3746500" y="1620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33568</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4" y="15978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110,123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115091</xdr:rowOff>
    </xdr:from>
    <xdr:to>
      <xdr:col>4</xdr:col>
      <xdr:colOff>206375</xdr:colOff>
      <xdr:row>96</xdr:row>
      <xdr:rowOff>45241</xdr:rowOff>
    </xdr:to>
    <xdr:sp macro="" textlink="">
      <xdr:nvSpPr>
        <xdr:cNvPr id="263" name="円/楕円 262">
          <a:extLst>
            <a:ext uri="{FF2B5EF4-FFF2-40B4-BE49-F238E27FC236}">
              <a16:creationId xmlns:a16="http://schemas.microsoft.com/office/drawing/2014/main" id="{00000000-0008-0000-0600-000007010000}"/>
            </a:ext>
          </a:extLst>
        </xdr:cNvPr>
        <xdr:cNvSpPr/>
      </xdr:nvSpPr>
      <xdr:spPr>
        <a:xfrm>
          <a:off x="2857500" y="16402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61768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617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97,896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62399</xdr:rowOff>
    </xdr:from>
    <xdr:to>
      <xdr:col>3</xdr:col>
      <xdr:colOff>3175</xdr:colOff>
      <xdr:row>96</xdr:row>
      <xdr:rowOff>163999</xdr:rowOff>
    </xdr:to>
    <xdr:sp macro="" textlink="">
      <xdr:nvSpPr>
        <xdr:cNvPr id="265" name="円/楕円 264">
          <a:extLst>
            <a:ext uri="{FF2B5EF4-FFF2-40B4-BE49-F238E27FC236}">
              <a16:creationId xmlns:a16="http://schemas.microsoft.com/office/drawing/2014/main" id="{00000000-0008-0000-0600-000009010000}"/>
            </a:ext>
          </a:extLst>
        </xdr:cNvPr>
        <xdr:cNvSpPr/>
      </xdr:nvSpPr>
      <xdr:spPr>
        <a:xfrm>
          <a:off x="1968500" y="1652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9076</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29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90,623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82352</xdr:rowOff>
    </xdr:from>
    <xdr:to>
      <xdr:col>1</xdr:col>
      <xdr:colOff>485775</xdr:colOff>
      <xdr:row>97</xdr:row>
      <xdr:rowOff>12502</xdr:rowOff>
    </xdr:to>
    <xdr:sp macro="" textlink="">
      <xdr:nvSpPr>
        <xdr:cNvPr id="267" name="円/楕円 266">
          <a:extLst>
            <a:ext uri="{FF2B5EF4-FFF2-40B4-BE49-F238E27FC236}">
              <a16:creationId xmlns:a16="http://schemas.microsoft.com/office/drawing/2014/main" id="{00000000-0008-0000-0600-00000B010000}"/>
            </a:ext>
          </a:extLst>
        </xdr:cNvPr>
        <xdr:cNvSpPr/>
      </xdr:nvSpPr>
      <xdr:spPr>
        <a:xfrm>
          <a:off x="1079500" y="1654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29029</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3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89,401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40,343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7353</xdr:rowOff>
    </xdr:from>
    <xdr:to>
      <xdr:col>15</xdr:col>
      <xdr:colOff>180975</xdr:colOff>
      <xdr:row>36</xdr:row>
      <xdr:rowOff>21387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6179553"/>
          <a:ext cx="838200" cy="14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73982</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90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a:extLst>
            <a:ext uri="{FF2B5EF4-FFF2-40B4-BE49-F238E27FC236}">
              <a16:creationId xmlns:a16="http://schemas.microsoft.com/office/drawing/2014/main" id="{00000000-0008-0000-0600-00002B010000}"/>
            </a:ext>
          </a:extLst>
        </xdr:cNvPr>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7353</xdr:rowOff>
    </xdr:from>
    <xdr:to>
      <xdr:col>14</xdr:col>
      <xdr:colOff>28575</xdr:colOff>
      <xdr:row>36</xdr:row>
      <xdr:rowOff>12141</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179553"/>
          <a:ext cx="889000" cy="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a:extLst>
            <a:ext uri="{FF2B5EF4-FFF2-40B4-BE49-F238E27FC236}">
              <a16:creationId xmlns:a16="http://schemas.microsoft.com/office/drawing/2014/main" id="{00000000-0008-0000-0600-00002D010000}"/>
            </a:ext>
          </a:extLst>
        </xdr:cNvPr>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164838</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12141</xdr:rowOff>
    </xdr:from>
    <xdr:to>
      <xdr:col>12</xdr:col>
      <xdr:colOff>511175</xdr:colOff>
      <xdr:row>36</xdr:row>
      <xdr:rowOff>51918</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184341"/>
          <a:ext cx="8890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a:extLst>
            <a:ext uri="{FF2B5EF4-FFF2-40B4-BE49-F238E27FC236}">
              <a16:creationId xmlns:a16="http://schemas.microsoft.com/office/drawing/2014/main" id="{00000000-0008-0000-0600-000030010000}"/>
            </a:ext>
          </a:extLst>
        </xdr:cNvPr>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43650</xdr:rowOff>
    </xdr:from>
    <xdr:to>
      <xdr:col>11</xdr:col>
      <xdr:colOff>307975</xdr:colOff>
      <xdr:row>36</xdr:row>
      <xdr:rowOff>51918</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215850"/>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a:extLst>
            <a:ext uri="{FF2B5EF4-FFF2-40B4-BE49-F238E27FC236}">
              <a16:creationId xmlns:a16="http://schemas.microsoft.com/office/drawing/2014/main" id="{00000000-0008-0000-0600-000033010000}"/>
            </a:ext>
          </a:extLst>
        </xdr:cNvPr>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a:extLst>
            <a:ext uri="{FF2B5EF4-FFF2-40B4-BE49-F238E27FC236}">
              <a16:creationId xmlns:a16="http://schemas.microsoft.com/office/drawing/2014/main" id="{00000000-0008-0000-0600-000035010000}"/>
            </a:ext>
          </a:extLst>
        </xdr:cNvPr>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96575</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626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142037</xdr:rowOff>
    </xdr:from>
    <xdr:to>
      <xdr:col>15</xdr:col>
      <xdr:colOff>231775</xdr:colOff>
      <xdr:row>36</xdr:row>
      <xdr:rowOff>72187</xdr:rowOff>
    </xdr:to>
    <xdr:sp macro="" textlink="">
      <xdr:nvSpPr>
        <xdr:cNvPr id="316" name="円/楕円 315">
          <a:extLst>
            <a:ext uri="{FF2B5EF4-FFF2-40B4-BE49-F238E27FC236}">
              <a16:creationId xmlns:a16="http://schemas.microsoft.com/office/drawing/2014/main" id="{00000000-0008-0000-0600-00003C010000}"/>
            </a:ext>
          </a:extLst>
        </xdr:cNvPr>
        <xdr:cNvSpPr/>
      </xdr:nvSpPr>
      <xdr:spPr>
        <a:xfrm>
          <a:off x="10426700" y="614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120464</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12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42,316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128003</xdr:rowOff>
    </xdr:from>
    <xdr:to>
      <xdr:col>14</xdr:col>
      <xdr:colOff>79375</xdr:colOff>
      <xdr:row>36</xdr:row>
      <xdr:rowOff>58153</xdr:rowOff>
    </xdr:to>
    <xdr:sp macro="" textlink="">
      <xdr:nvSpPr>
        <xdr:cNvPr id="318" name="円/楕円 317">
          <a:extLst>
            <a:ext uri="{FF2B5EF4-FFF2-40B4-BE49-F238E27FC236}">
              <a16:creationId xmlns:a16="http://schemas.microsoft.com/office/drawing/2014/main" id="{00000000-0008-0000-0600-00003E010000}"/>
            </a:ext>
          </a:extLst>
        </xdr:cNvPr>
        <xdr:cNvSpPr/>
      </xdr:nvSpPr>
      <xdr:spPr>
        <a:xfrm>
          <a:off x="9588500" y="612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49280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2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43,421</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132791</xdr:rowOff>
    </xdr:from>
    <xdr:to>
      <xdr:col>12</xdr:col>
      <xdr:colOff>561975</xdr:colOff>
      <xdr:row>36</xdr:row>
      <xdr:rowOff>62941</xdr:rowOff>
    </xdr:to>
    <xdr:sp macro="" textlink="">
      <xdr:nvSpPr>
        <xdr:cNvPr id="320" name="円/楕円 319">
          <a:extLst>
            <a:ext uri="{FF2B5EF4-FFF2-40B4-BE49-F238E27FC236}">
              <a16:creationId xmlns:a16="http://schemas.microsoft.com/office/drawing/2014/main" id="{00000000-0008-0000-0600-000040010000}"/>
            </a:ext>
          </a:extLst>
        </xdr:cNvPr>
        <xdr:cNvSpPr/>
      </xdr:nvSpPr>
      <xdr:spPr>
        <a:xfrm>
          <a:off x="8699500" y="613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79468</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590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43,044</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1118</xdr:rowOff>
    </xdr:from>
    <xdr:to>
      <xdr:col>11</xdr:col>
      <xdr:colOff>358775</xdr:colOff>
      <xdr:row>36</xdr:row>
      <xdr:rowOff>102718</xdr:rowOff>
    </xdr:to>
    <xdr:sp macro="" textlink="">
      <xdr:nvSpPr>
        <xdr:cNvPr id="322" name="円/楕円 321">
          <a:extLst>
            <a:ext uri="{FF2B5EF4-FFF2-40B4-BE49-F238E27FC236}">
              <a16:creationId xmlns:a16="http://schemas.microsoft.com/office/drawing/2014/main" id="{00000000-0008-0000-0600-000042010000}"/>
            </a:ext>
          </a:extLst>
        </xdr:cNvPr>
        <xdr:cNvSpPr/>
      </xdr:nvSpPr>
      <xdr:spPr>
        <a:xfrm>
          <a:off x="7810500" y="617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93845</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26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39,912</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164300</xdr:rowOff>
    </xdr:from>
    <xdr:to>
      <xdr:col>10</xdr:col>
      <xdr:colOff>155575</xdr:colOff>
      <xdr:row>36</xdr:row>
      <xdr:rowOff>94450</xdr:rowOff>
    </xdr:to>
    <xdr:sp macro="" textlink="">
      <xdr:nvSpPr>
        <xdr:cNvPr id="324" name="円/楕円 323">
          <a:extLst>
            <a:ext uri="{FF2B5EF4-FFF2-40B4-BE49-F238E27FC236}">
              <a16:creationId xmlns:a16="http://schemas.microsoft.com/office/drawing/2014/main" id="{00000000-0008-0000-0600-000044010000}"/>
            </a:ext>
          </a:extLst>
        </xdr:cNvPr>
        <xdr:cNvSpPr/>
      </xdr:nvSpPr>
      <xdr:spPr>
        <a:xfrm>
          <a:off x="6921500" y="616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110977</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594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40,563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51102</xdr:rowOff>
    </xdr:from>
    <xdr:to>
      <xdr:col>15</xdr:col>
      <xdr:colOff>180975</xdr:colOff>
      <xdr:row>56</xdr:row>
      <xdr:rowOff>158460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9639300" y="9652302"/>
          <a:ext cx="838200" cy="107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17906</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4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a:extLst>
            <a:ext uri="{FF2B5EF4-FFF2-40B4-BE49-F238E27FC236}">
              <a16:creationId xmlns:a16="http://schemas.microsoft.com/office/drawing/2014/main" id="{00000000-0008-0000-0600-000064010000}"/>
            </a:ext>
          </a:extLst>
        </xdr:cNvPr>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75768</xdr:rowOff>
    </xdr:from>
    <xdr:to>
      <xdr:col>14</xdr:col>
      <xdr:colOff>28575</xdr:colOff>
      <xdr:row>56</xdr:row>
      <xdr:rowOff>158460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676968"/>
          <a:ext cx="889000" cy="8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a:extLst>
            <a:ext uri="{FF2B5EF4-FFF2-40B4-BE49-F238E27FC236}">
              <a16:creationId xmlns:a16="http://schemas.microsoft.com/office/drawing/2014/main" id="{00000000-0008-0000-0600-000066010000}"/>
            </a:ext>
          </a:extLst>
        </xdr:cNvPr>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33157</xdr:rowOff>
    </xdr:from>
    <xdr:to>
      <xdr:col>12</xdr:col>
      <xdr:colOff>511175</xdr:colOff>
      <xdr:row>56</xdr:row>
      <xdr:rowOff>75768</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634357"/>
          <a:ext cx="889000" cy="4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a:extLst>
            <a:ext uri="{FF2B5EF4-FFF2-40B4-BE49-F238E27FC236}">
              <a16:creationId xmlns:a16="http://schemas.microsoft.com/office/drawing/2014/main" id="{00000000-0008-0000-0600-000069010000}"/>
            </a:ext>
          </a:extLst>
        </xdr:cNvPr>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121264</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3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33157</xdr:rowOff>
    </xdr:from>
    <xdr:to>
      <xdr:col>11</xdr:col>
      <xdr:colOff>307975</xdr:colOff>
      <xdr:row>56</xdr:row>
      <xdr:rowOff>124018</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634357"/>
          <a:ext cx="889000" cy="9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a:extLst>
            <a:ext uri="{FF2B5EF4-FFF2-40B4-BE49-F238E27FC236}">
              <a16:creationId xmlns:a16="http://schemas.microsoft.com/office/drawing/2014/main" id="{00000000-0008-0000-0600-00006C010000}"/>
            </a:ext>
          </a:extLst>
        </xdr:cNvPr>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113382</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a:extLst>
            <a:ext uri="{FF2B5EF4-FFF2-40B4-BE49-F238E27FC236}">
              <a16:creationId xmlns:a16="http://schemas.microsoft.com/office/drawing/2014/main" id="{00000000-0008-0000-0600-00006E010000}"/>
            </a:ext>
          </a:extLst>
        </xdr:cNvPr>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302</xdr:rowOff>
    </xdr:from>
    <xdr:to>
      <xdr:col>15</xdr:col>
      <xdr:colOff>231775</xdr:colOff>
      <xdr:row>56</xdr:row>
      <xdr:rowOff>101902</xdr:rowOff>
    </xdr:to>
    <xdr:sp macro="" textlink="">
      <xdr:nvSpPr>
        <xdr:cNvPr id="373" name="円/楕円 372">
          <a:extLst>
            <a:ext uri="{FF2B5EF4-FFF2-40B4-BE49-F238E27FC236}">
              <a16:creationId xmlns:a16="http://schemas.microsoft.com/office/drawing/2014/main" id="{00000000-0008-0000-0600-000075010000}"/>
            </a:ext>
          </a:extLst>
        </xdr:cNvPr>
        <xdr:cNvSpPr/>
      </xdr:nvSpPr>
      <xdr:spPr>
        <a:xfrm>
          <a:off x="10426700" y="9601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150179</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57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66,627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107660</xdr:rowOff>
    </xdr:from>
    <xdr:to>
      <xdr:col>14</xdr:col>
      <xdr:colOff>79375</xdr:colOff>
      <xdr:row>57</xdr:row>
      <xdr:rowOff>37810</xdr:rowOff>
    </xdr:to>
    <xdr:sp macro="" textlink="">
      <xdr:nvSpPr>
        <xdr:cNvPr id="375" name="円/楕円 374">
          <a:extLst>
            <a:ext uri="{FF2B5EF4-FFF2-40B4-BE49-F238E27FC236}">
              <a16:creationId xmlns:a16="http://schemas.microsoft.com/office/drawing/2014/main" id="{00000000-0008-0000-0600-000077010000}"/>
            </a:ext>
          </a:extLst>
        </xdr:cNvPr>
        <xdr:cNvSpPr/>
      </xdr:nvSpPr>
      <xdr:spPr>
        <a:xfrm>
          <a:off x="9588500" y="970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28937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80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52,538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24968</xdr:rowOff>
    </xdr:from>
    <xdr:to>
      <xdr:col>12</xdr:col>
      <xdr:colOff>561975</xdr:colOff>
      <xdr:row>56</xdr:row>
      <xdr:rowOff>126568</xdr:rowOff>
    </xdr:to>
    <xdr:sp macro="" textlink="">
      <xdr:nvSpPr>
        <xdr:cNvPr id="377" name="円/楕円 376">
          <a:extLst>
            <a:ext uri="{FF2B5EF4-FFF2-40B4-BE49-F238E27FC236}">
              <a16:creationId xmlns:a16="http://schemas.microsoft.com/office/drawing/2014/main" id="{00000000-0008-0000-0600-000079010000}"/>
            </a:ext>
          </a:extLst>
        </xdr:cNvPr>
        <xdr:cNvSpPr/>
      </xdr:nvSpPr>
      <xdr:spPr>
        <a:xfrm>
          <a:off x="8699500" y="962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117695</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71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63,390</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153807</xdr:rowOff>
    </xdr:from>
    <xdr:to>
      <xdr:col>11</xdr:col>
      <xdr:colOff>358775</xdr:colOff>
      <xdr:row>56</xdr:row>
      <xdr:rowOff>83957</xdr:rowOff>
    </xdr:to>
    <xdr:sp macro="" textlink="">
      <xdr:nvSpPr>
        <xdr:cNvPr id="379" name="円/楕円 378">
          <a:extLst>
            <a:ext uri="{FF2B5EF4-FFF2-40B4-BE49-F238E27FC236}">
              <a16:creationId xmlns:a16="http://schemas.microsoft.com/office/drawing/2014/main" id="{00000000-0008-0000-0600-00007B010000}"/>
            </a:ext>
          </a:extLst>
        </xdr:cNvPr>
        <xdr:cNvSpPr/>
      </xdr:nvSpPr>
      <xdr:spPr>
        <a:xfrm>
          <a:off x="7810500" y="958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100484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35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68,982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73218</xdr:rowOff>
    </xdr:from>
    <xdr:to>
      <xdr:col>10</xdr:col>
      <xdr:colOff>155575</xdr:colOff>
      <xdr:row>57</xdr:row>
      <xdr:rowOff>3368</xdr:rowOff>
    </xdr:to>
    <xdr:sp macro="" textlink="">
      <xdr:nvSpPr>
        <xdr:cNvPr id="381" name="円/楕円 380">
          <a:extLst>
            <a:ext uri="{FF2B5EF4-FFF2-40B4-BE49-F238E27FC236}">
              <a16:creationId xmlns:a16="http://schemas.microsoft.com/office/drawing/2014/main" id="{00000000-0008-0000-0600-00007D010000}"/>
            </a:ext>
          </a:extLst>
        </xdr:cNvPr>
        <xdr:cNvSpPr/>
      </xdr:nvSpPr>
      <xdr:spPr>
        <a:xfrm>
          <a:off x="6921500" y="967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19895</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44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57,058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12027</xdr:rowOff>
    </xdr:from>
    <xdr:to>
      <xdr:col>15</xdr:col>
      <xdr:colOff>180975</xdr:colOff>
      <xdr:row>76</xdr:row>
      <xdr:rowOff>68529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042227"/>
          <a:ext cx="838200" cy="5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92625</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12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a:extLst>
            <a:ext uri="{FF2B5EF4-FFF2-40B4-BE49-F238E27FC236}">
              <a16:creationId xmlns:a16="http://schemas.microsoft.com/office/drawing/2014/main" id="{00000000-0008-0000-0600-00009D010000}"/>
            </a:ext>
          </a:extLst>
        </xdr:cNvPr>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68529</xdr:rowOff>
    </xdr:from>
    <xdr:to>
      <xdr:col>14</xdr:col>
      <xdr:colOff>28575</xdr:colOff>
      <xdr:row>77</xdr:row>
      <xdr:rowOff>75958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098729"/>
          <a:ext cx="889000" cy="17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a:extLst>
            <a:ext uri="{FF2B5EF4-FFF2-40B4-BE49-F238E27FC236}">
              <a16:creationId xmlns:a16="http://schemas.microsoft.com/office/drawing/2014/main" id="{00000000-0008-0000-0600-00009F010000}"/>
            </a:ext>
          </a:extLst>
        </xdr:cNvPr>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a:extLst>
            <a:ext uri="{FF2B5EF4-FFF2-40B4-BE49-F238E27FC236}">
              <a16:creationId xmlns:a16="http://schemas.microsoft.com/office/drawing/2014/main" id="{00000000-0008-0000-0600-0000A1010000}"/>
            </a:ext>
          </a:extLst>
        </xdr:cNvPr>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92156</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7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132677</xdr:rowOff>
    </xdr:from>
    <xdr:to>
      <xdr:col>15</xdr:col>
      <xdr:colOff>231775</xdr:colOff>
      <xdr:row>76</xdr:row>
      <xdr:rowOff>62827</xdr:rowOff>
    </xdr:to>
    <xdr:sp macro="" textlink="">
      <xdr:nvSpPr>
        <xdr:cNvPr id="424" name="円/楕円 423">
          <a:extLst>
            <a:ext uri="{FF2B5EF4-FFF2-40B4-BE49-F238E27FC236}">
              <a16:creationId xmlns:a16="http://schemas.microsoft.com/office/drawing/2014/main" id="{00000000-0008-0000-0600-0000A8010000}"/>
            </a:ext>
          </a:extLst>
        </xdr:cNvPr>
        <xdr:cNvSpPr/>
      </xdr:nvSpPr>
      <xdr:spPr>
        <a:xfrm>
          <a:off x="10426700" y="1299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155554</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842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28,702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17729</xdr:rowOff>
    </xdr:from>
    <xdr:to>
      <xdr:col>14</xdr:col>
      <xdr:colOff>79375</xdr:colOff>
      <xdr:row>76</xdr:row>
      <xdr:rowOff>119329</xdr:rowOff>
    </xdr:to>
    <xdr:sp macro="" textlink="">
      <xdr:nvSpPr>
        <xdr:cNvPr id="426" name="円/楕円 425">
          <a:extLst>
            <a:ext uri="{FF2B5EF4-FFF2-40B4-BE49-F238E27FC236}">
              <a16:creationId xmlns:a16="http://schemas.microsoft.com/office/drawing/2014/main" id="{00000000-0008-0000-0600-0000AA010000}"/>
            </a:ext>
          </a:extLst>
        </xdr:cNvPr>
        <xdr:cNvSpPr/>
      </xdr:nvSpPr>
      <xdr:spPr>
        <a:xfrm>
          <a:off x="9588500" y="1304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110456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14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25,736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25158</xdr:rowOff>
    </xdr:from>
    <xdr:to>
      <xdr:col>12</xdr:col>
      <xdr:colOff>561975</xdr:colOff>
      <xdr:row>77</xdr:row>
      <xdr:rowOff>126758</xdr:rowOff>
    </xdr:to>
    <xdr:sp macro="" textlink="">
      <xdr:nvSpPr>
        <xdr:cNvPr id="428" name="円/楕円 427">
          <a:extLst>
            <a:ext uri="{FF2B5EF4-FFF2-40B4-BE49-F238E27FC236}">
              <a16:creationId xmlns:a16="http://schemas.microsoft.com/office/drawing/2014/main" id="{00000000-0008-0000-0600-0000AC010000}"/>
            </a:ext>
          </a:extLst>
        </xdr:cNvPr>
        <xdr:cNvSpPr/>
      </xdr:nvSpPr>
      <xdr:spPr>
        <a:xfrm>
          <a:off x="8699500" y="1322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117885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31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16,346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29,294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142278</xdr:rowOff>
    </xdr:from>
    <xdr:to>
      <xdr:col>15</xdr:col>
      <xdr:colOff>180975</xdr:colOff>
      <xdr:row>98</xdr:row>
      <xdr:rowOff>72022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772928"/>
          <a:ext cx="838200" cy="101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88244</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37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a:extLst>
            <a:ext uri="{FF2B5EF4-FFF2-40B4-BE49-F238E27FC236}">
              <a16:creationId xmlns:a16="http://schemas.microsoft.com/office/drawing/2014/main" id="{00000000-0008-0000-0600-0000CC010000}"/>
            </a:ext>
          </a:extLst>
        </xdr:cNvPr>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129273</xdr:rowOff>
    </xdr:from>
    <xdr:to>
      <xdr:col>14</xdr:col>
      <xdr:colOff>28575</xdr:colOff>
      <xdr:row>98</xdr:row>
      <xdr:rowOff>72022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759923"/>
          <a:ext cx="889000" cy="11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a:extLst>
            <a:ext uri="{FF2B5EF4-FFF2-40B4-BE49-F238E27FC236}">
              <a16:creationId xmlns:a16="http://schemas.microsoft.com/office/drawing/2014/main" id="{00000000-0008-0000-0600-0000CE010000}"/>
            </a:ext>
          </a:extLst>
        </xdr:cNvPr>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109287</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a:extLst>
            <a:ext uri="{FF2B5EF4-FFF2-40B4-BE49-F238E27FC236}">
              <a16:creationId xmlns:a16="http://schemas.microsoft.com/office/drawing/2014/main" id="{00000000-0008-0000-0600-0000D0010000}"/>
            </a:ext>
          </a:extLst>
        </xdr:cNvPr>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91478</xdr:rowOff>
    </xdr:from>
    <xdr:to>
      <xdr:col>15</xdr:col>
      <xdr:colOff>231775</xdr:colOff>
      <xdr:row>98</xdr:row>
      <xdr:rowOff>21628</xdr:rowOff>
    </xdr:to>
    <xdr:sp macro="" textlink="">
      <xdr:nvSpPr>
        <xdr:cNvPr id="471" name="円/楕円 470">
          <a:extLst>
            <a:ext uri="{FF2B5EF4-FFF2-40B4-BE49-F238E27FC236}">
              <a16:creationId xmlns:a16="http://schemas.microsoft.com/office/drawing/2014/main" id="{00000000-0008-0000-0600-0000D7010000}"/>
            </a:ext>
          </a:extLst>
        </xdr:cNvPr>
        <xdr:cNvSpPr/>
      </xdr:nvSpPr>
      <xdr:spPr>
        <a:xfrm>
          <a:off x="10426700" y="1672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69905</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700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19,297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21222</xdr:rowOff>
    </xdr:from>
    <xdr:to>
      <xdr:col>14</xdr:col>
      <xdr:colOff>79375</xdr:colOff>
      <xdr:row>98</xdr:row>
      <xdr:rowOff>122822</xdr:rowOff>
    </xdr:to>
    <xdr:sp macro="" textlink="">
      <xdr:nvSpPr>
        <xdr:cNvPr id="473" name="円/楕円 472">
          <a:extLst>
            <a:ext uri="{FF2B5EF4-FFF2-40B4-BE49-F238E27FC236}">
              <a16:creationId xmlns:a16="http://schemas.microsoft.com/office/drawing/2014/main" id="{00000000-0008-0000-0600-0000D9010000}"/>
            </a:ext>
          </a:extLst>
        </xdr:cNvPr>
        <xdr:cNvSpPr/>
      </xdr:nvSpPr>
      <xdr:spPr>
        <a:xfrm>
          <a:off x="9588500" y="1682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113949</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91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78473</xdr:rowOff>
    </xdr:from>
    <xdr:to>
      <xdr:col>12</xdr:col>
      <xdr:colOff>561975</xdr:colOff>
      <xdr:row>98</xdr:row>
      <xdr:rowOff>8623</xdr:rowOff>
    </xdr:to>
    <xdr:sp macro="" textlink="">
      <xdr:nvSpPr>
        <xdr:cNvPr id="475" name="円/楕円 474">
          <a:extLst>
            <a:ext uri="{FF2B5EF4-FFF2-40B4-BE49-F238E27FC236}">
              <a16:creationId xmlns:a16="http://schemas.microsoft.com/office/drawing/2014/main" id="{00000000-0008-0000-0600-0000DB010000}"/>
            </a:ext>
          </a:extLst>
        </xdr:cNvPr>
        <xdr:cNvSpPr/>
      </xdr:nvSpPr>
      <xdr:spPr>
        <a:xfrm>
          <a:off x="8699500" y="1670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171200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83111" y="1680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20,321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a:extLst>
            <a:ext uri="{FF2B5EF4-FFF2-40B4-BE49-F238E27FC236}">
              <a16:creationId xmlns:a16="http://schemas.microsoft.com/office/drawing/2014/main" id="{00000000-0008-0000-0600-0000F3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a:extLst>
            <a:ext uri="{FF2B5EF4-FFF2-40B4-BE49-F238E27FC236}">
              <a16:creationId xmlns:a16="http://schemas.microsoft.com/office/drawing/2014/main" id="{00000000-0008-0000-0600-0000F5010000}"/>
            </a:ext>
          </a:extLst>
        </xdr:cNvPr>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145941</xdr:rowOff>
    </xdr:from>
    <xdr:to>
      <xdr:col>23</xdr:col>
      <xdr:colOff>517525</xdr:colOff>
      <xdr:row>38</xdr:row>
      <xdr:rowOff>70594</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flipV="1">
          <a:off x="15481300" y="6489591"/>
          <a:ext cx="838200" cy="9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9628</xdr:rowOff>
    </xdr:from>
    <xdr:ext cx="469744" cy="259045"/>
    <xdr:sp macro="" textlink="">
      <xdr:nvSpPr>
        <xdr:cNvPr id="504" name="災害復旧事業費平均値テキスト">
          <a:extLst>
            <a:ext uri="{FF2B5EF4-FFF2-40B4-BE49-F238E27FC236}">
              <a16:creationId xmlns:a16="http://schemas.microsoft.com/office/drawing/2014/main" id="{00000000-0008-0000-0600-0000F8010000}"/>
            </a:ext>
          </a:extLst>
        </xdr:cNvPr>
        <xdr:cNvSpPr txBox="1"/>
      </xdr:nvSpPr>
      <xdr:spPr>
        <a:xfrm>
          <a:off x="16370300" y="652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a:extLst>
            <a:ext uri="{FF2B5EF4-FFF2-40B4-BE49-F238E27FC236}">
              <a16:creationId xmlns:a16="http://schemas.microsoft.com/office/drawing/2014/main" id="{00000000-0008-0000-0600-0000F9010000}"/>
            </a:ext>
          </a:extLst>
        </xdr:cNvPr>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70594</xdr:rowOff>
    </xdr:from>
    <xdr:to>
      <xdr:col>22</xdr:col>
      <xdr:colOff>365125</xdr:colOff>
      <xdr:row>38</xdr:row>
      <xdr:rowOff>76057</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flipV="1">
          <a:off x="14592300" y="6585694"/>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a:extLst>
            <a:ext uri="{FF2B5EF4-FFF2-40B4-BE49-F238E27FC236}">
              <a16:creationId xmlns:a16="http://schemas.microsoft.com/office/drawing/2014/main" id="{00000000-0008-0000-0600-0000FB010000}"/>
            </a:ext>
          </a:extLst>
        </xdr:cNvPr>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54661</xdr:rowOff>
    </xdr:from>
    <xdr:to>
      <xdr:col>21</xdr:col>
      <xdr:colOff>161925</xdr:colOff>
      <xdr:row>38</xdr:row>
      <xdr:rowOff>76057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3703300" y="6569761"/>
          <a:ext cx="889000" cy="21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a:extLst>
            <a:ext uri="{FF2B5EF4-FFF2-40B4-BE49-F238E27FC236}">
              <a16:creationId xmlns:a16="http://schemas.microsoft.com/office/drawing/2014/main" id="{00000000-0008-0000-0600-0000FE010000}"/>
            </a:ext>
          </a:extLst>
        </xdr:cNvPr>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118124</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4357427" y="629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54661</xdr:rowOff>
    </xdr:from>
    <xdr:to>
      <xdr:col>19</xdr:col>
      <xdr:colOff>644525</xdr:colOff>
      <xdr:row>38</xdr:row>
      <xdr:rowOff>89179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2814300" y="6569761"/>
          <a:ext cx="8890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a:extLst>
            <a:ext uri="{FF2B5EF4-FFF2-40B4-BE49-F238E27FC236}">
              <a16:creationId xmlns:a16="http://schemas.microsoft.com/office/drawing/2014/main" id="{00000000-0008-0000-0600-000001020000}"/>
            </a:ext>
          </a:extLst>
        </xdr:cNvPr>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a:extLst>
            <a:ext uri="{FF2B5EF4-FFF2-40B4-BE49-F238E27FC236}">
              <a16:creationId xmlns:a16="http://schemas.microsoft.com/office/drawing/2014/main" id="{00000000-0008-0000-0600-000003020000}"/>
            </a:ext>
          </a:extLst>
        </xdr:cNvPr>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95141</xdr:rowOff>
    </xdr:from>
    <xdr:to>
      <xdr:col>23</xdr:col>
      <xdr:colOff>568325</xdr:colOff>
      <xdr:row>38</xdr:row>
      <xdr:rowOff>25291</xdr:rowOff>
    </xdr:to>
    <xdr:sp macro="" textlink="">
      <xdr:nvSpPr>
        <xdr:cNvPr id="522" name="円/楕円 521">
          <a:extLst>
            <a:ext uri="{FF2B5EF4-FFF2-40B4-BE49-F238E27FC236}">
              <a16:creationId xmlns:a16="http://schemas.microsoft.com/office/drawing/2014/main" id="{00000000-0008-0000-0600-00000A020000}"/>
            </a:ext>
          </a:extLst>
        </xdr:cNvPr>
        <xdr:cNvSpPr/>
      </xdr:nvSpPr>
      <xdr:spPr>
        <a:xfrm>
          <a:off x="16268700" y="643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118018</xdr:rowOff>
    </xdr:from>
    <xdr:ext cx="469744" cy="259045"/>
    <xdr:sp macro="" textlink="">
      <xdr:nvSpPr>
        <xdr:cNvPr id="523" name="災害復旧事業費該当値テキスト">
          <a:extLst>
            <a:ext uri="{FF2B5EF4-FFF2-40B4-BE49-F238E27FC236}">
              <a16:creationId xmlns:a16="http://schemas.microsoft.com/office/drawing/2014/main" id="{00000000-0008-0000-0600-00000B020000}"/>
            </a:ext>
          </a:extLst>
        </xdr:cNvPr>
        <xdr:cNvSpPr txBox="1"/>
      </xdr:nvSpPr>
      <xdr:spPr>
        <a:xfrm>
          <a:off x="16370300" y="629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19794</xdr:rowOff>
    </xdr:from>
    <xdr:to>
      <xdr:col>22</xdr:col>
      <xdr:colOff>415925</xdr:colOff>
      <xdr:row>38</xdr:row>
      <xdr:rowOff>121394</xdr:rowOff>
    </xdr:to>
    <xdr:sp macro="" textlink="">
      <xdr:nvSpPr>
        <xdr:cNvPr id="524" name="円/楕円 523">
          <a:extLst>
            <a:ext uri="{FF2B5EF4-FFF2-40B4-BE49-F238E27FC236}">
              <a16:creationId xmlns:a16="http://schemas.microsoft.com/office/drawing/2014/main" id="{00000000-0008-0000-0600-00000C020000}"/>
            </a:ext>
          </a:extLst>
        </xdr:cNvPr>
        <xdr:cNvSpPr/>
      </xdr:nvSpPr>
      <xdr:spPr>
        <a:xfrm>
          <a:off x="15430500" y="653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112521</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7" y="662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25257</xdr:rowOff>
    </xdr:from>
    <xdr:to>
      <xdr:col>21</xdr:col>
      <xdr:colOff>212725</xdr:colOff>
      <xdr:row>38</xdr:row>
      <xdr:rowOff>126857</xdr:rowOff>
    </xdr:to>
    <xdr:sp macro="" textlink="">
      <xdr:nvSpPr>
        <xdr:cNvPr id="526" name="円/楕円 525">
          <a:extLst>
            <a:ext uri="{FF2B5EF4-FFF2-40B4-BE49-F238E27FC236}">
              <a16:creationId xmlns:a16="http://schemas.microsoft.com/office/drawing/2014/main" id="{00000000-0008-0000-0600-00000E020000}"/>
            </a:ext>
          </a:extLst>
        </xdr:cNvPr>
        <xdr:cNvSpPr/>
      </xdr:nvSpPr>
      <xdr:spPr>
        <a:xfrm>
          <a:off x="14541500" y="654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117984</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57427" y="663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3861</xdr:rowOff>
    </xdr:from>
    <xdr:to>
      <xdr:col>20</xdr:col>
      <xdr:colOff>9525</xdr:colOff>
      <xdr:row>38</xdr:row>
      <xdr:rowOff>105461</xdr:rowOff>
    </xdr:to>
    <xdr:sp macro="" textlink="">
      <xdr:nvSpPr>
        <xdr:cNvPr id="528" name="円/楕円 527">
          <a:extLst>
            <a:ext uri="{FF2B5EF4-FFF2-40B4-BE49-F238E27FC236}">
              <a16:creationId xmlns:a16="http://schemas.microsoft.com/office/drawing/2014/main" id="{00000000-0008-0000-0600-000010020000}"/>
            </a:ext>
          </a:extLst>
        </xdr:cNvPr>
        <xdr:cNvSpPr/>
      </xdr:nvSpPr>
      <xdr:spPr>
        <a:xfrm>
          <a:off x="13652500" y="651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96588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8427" y="661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38379</xdr:rowOff>
    </xdr:from>
    <xdr:to>
      <xdr:col>18</xdr:col>
      <xdr:colOff>492125</xdr:colOff>
      <xdr:row>38</xdr:row>
      <xdr:rowOff>139979</xdr:rowOff>
    </xdr:to>
    <xdr:sp macro="" textlink="">
      <xdr:nvSpPr>
        <xdr:cNvPr id="530" name="円/楕円 529">
          <a:extLst>
            <a:ext uri="{FF2B5EF4-FFF2-40B4-BE49-F238E27FC236}">
              <a16:creationId xmlns:a16="http://schemas.microsoft.com/office/drawing/2014/main" id="{00000000-0008-0000-0600-000012020000}"/>
            </a:ext>
          </a:extLst>
        </xdr:cNvPr>
        <xdr:cNvSpPr/>
      </xdr:nvSpPr>
      <xdr:spPr>
        <a:xfrm>
          <a:off x="12763500" y="655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131106</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579427" y="664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a:extLst>
            <a:ext uri="{FF2B5EF4-FFF2-40B4-BE49-F238E27FC236}">
              <a16:creationId xmlns:a16="http://schemas.microsoft.com/office/drawing/2014/main" id="{00000000-0008-0000-0600-00001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a:extLst>
            <a:ext uri="{FF2B5EF4-FFF2-40B4-BE49-F238E27FC236}">
              <a16:creationId xmlns:a16="http://schemas.microsoft.com/office/drawing/2014/main" id="{00000000-0008-0000-0600-00002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a:extLst>
            <a:ext uri="{FF2B5EF4-FFF2-40B4-BE49-F238E27FC236}">
              <a16:creationId xmlns:a16="http://schemas.microsoft.com/office/drawing/2014/main" id="{00000000-0008-0000-0600-00002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a:extLst>
            <a:ext uri="{FF2B5EF4-FFF2-40B4-BE49-F238E27FC236}">
              <a16:creationId xmlns:a16="http://schemas.microsoft.com/office/drawing/2014/main" id="{00000000-0008-0000-0600-00002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a:extLst>
            <a:ext uri="{FF2B5EF4-FFF2-40B4-BE49-F238E27FC236}">
              <a16:creationId xmlns:a16="http://schemas.microsoft.com/office/drawing/2014/main" id="{00000000-0008-0000-0600-00002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a:extLst>
            <a:ext uri="{FF2B5EF4-FFF2-40B4-BE49-F238E27FC236}">
              <a16:creationId xmlns:a16="http://schemas.microsoft.com/office/drawing/2014/main" id="{00000000-0008-0000-0600-00002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a:extLst>
            <a:ext uri="{FF2B5EF4-FFF2-40B4-BE49-F238E27FC236}">
              <a16:creationId xmlns:a16="http://schemas.microsoft.com/office/drawing/2014/main" id="{00000000-0008-0000-0600-00002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a:extLst>
            <a:ext uri="{FF2B5EF4-FFF2-40B4-BE49-F238E27FC236}">
              <a16:creationId xmlns:a16="http://schemas.microsoft.com/office/drawing/2014/main" id="{00000000-0008-0000-0600-00003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a:extLst>
            <a:ext uri="{FF2B5EF4-FFF2-40B4-BE49-F238E27FC236}">
              <a16:creationId xmlns:a16="http://schemas.microsoft.com/office/drawing/2014/main" id="{00000000-0008-0000-0600-00003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a:extLst>
            <a:ext uri="{FF2B5EF4-FFF2-40B4-BE49-F238E27FC236}">
              <a16:creationId xmlns:a16="http://schemas.microsoft.com/office/drawing/2014/main" id="{00000000-0008-0000-0600-00003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a:extLst>
            <a:ext uri="{FF2B5EF4-FFF2-40B4-BE49-F238E27FC236}">
              <a16:creationId xmlns:a16="http://schemas.microsoft.com/office/drawing/2014/main" id="{00000000-0008-0000-0600-00004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a:extLst>
            <a:ext uri="{FF2B5EF4-FFF2-40B4-BE49-F238E27FC236}">
              <a16:creationId xmlns:a16="http://schemas.microsoft.com/office/drawing/2014/main" id="{00000000-0008-0000-0600-00004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a:extLst>
            <a:ext uri="{FF2B5EF4-FFF2-40B4-BE49-F238E27FC236}">
              <a16:creationId xmlns:a16="http://schemas.microsoft.com/office/drawing/2014/main" id="{00000000-0008-0000-0600-00005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a:extLst>
            <a:ext uri="{FF2B5EF4-FFF2-40B4-BE49-F238E27FC236}">
              <a16:creationId xmlns:a16="http://schemas.microsoft.com/office/drawing/2014/main" id="{00000000-0008-0000-0600-00005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a:extLst>
            <a:ext uri="{FF2B5EF4-FFF2-40B4-BE49-F238E27FC236}">
              <a16:creationId xmlns:a16="http://schemas.microsoft.com/office/drawing/2014/main" id="{00000000-0008-0000-0600-00005D020000}"/>
            </a:ext>
          </a:extLst>
        </xdr:cNvPr>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a:extLst>
            <a:ext uri="{FF2B5EF4-FFF2-40B4-BE49-F238E27FC236}">
              <a16:creationId xmlns:a16="http://schemas.microsoft.com/office/drawing/2014/main" id="{00000000-0008-0000-0600-00005F020000}"/>
            </a:ext>
          </a:extLst>
        </xdr:cNvPr>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74</xdr:row>
      <xdr:rowOff>136601</xdr:rowOff>
    </xdr:from>
    <xdr:to>
      <xdr:col>23</xdr:col>
      <xdr:colOff>517525</xdr:colOff>
      <xdr:row>74</xdr:row>
      <xdr:rowOff>157505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5481300" y="12823901"/>
          <a:ext cx="838200" cy="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125861</xdr:rowOff>
    </xdr:from>
    <xdr:ext cx="534377" cy="259045"/>
    <xdr:sp macro="" textlink="">
      <xdr:nvSpPr>
        <xdr:cNvPr id="610" name="公債費平均値テキスト">
          <a:extLst>
            <a:ext uri="{FF2B5EF4-FFF2-40B4-BE49-F238E27FC236}">
              <a16:creationId xmlns:a16="http://schemas.microsoft.com/office/drawing/2014/main" id="{00000000-0008-0000-0600-000062020000}"/>
            </a:ext>
          </a:extLst>
        </xdr:cNvPr>
        <xdr:cNvSpPr txBox="1"/>
      </xdr:nvSpPr>
      <xdr:spPr>
        <a:xfrm>
          <a:off x="16370300" y="12813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a:extLst>
            <a:ext uri="{FF2B5EF4-FFF2-40B4-BE49-F238E27FC236}">
              <a16:creationId xmlns:a16="http://schemas.microsoft.com/office/drawing/2014/main" id="{00000000-0008-0000-0600-000063020000}"/>
            </a:ext>
          </a:extLst>
        </xdr:cNvPr>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74</xdr:row>
      <xdr:rowOff>127889</xdr:rowOff>
    </xdr:from>
    <xdr:to>
      <xdr:col>22</xdr:col>
      <xdr:colOff>365125</xdr:colOff>
      <xdr:row>74</xdr:row>
      <xdr:rowOff>136601</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4592300" y="12815189"/>
          <a:ext cx="889000" cy="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a:extLst>
            <a:ext uri="{FF2B5EF4-FFF2-40B4-BE49-F238E27FC236}">
              <a16:creationId xmlns:a16="http://schemas.microsoft.com/office/drawing/2014/main" id="{00000000-0008-0000-0600-000065020000}"/>
            </a:ext>
          </a:extLst>
        </xdr:cNvPr>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107104</xdr:rowOff>
    </xdr:from>
    <xdr:ext cx="534377"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5214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74</xdr:row>
      <xdr:rowOff>112802</xdr:rowOff>
    </xdr:from>
    <xdr:to>
      <xdr:col>21</xdr:col>
      <xdr:colOff>161925</xdr:colOff>
      <xdr:row>74</xdr:row>
      <xdr:rowOff>127889</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3703300" y="12800102"/>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a:extLst>
            <a:ext uri="{FF2B5EF4-FFF2-40B4-BE49-F238E27FC236}">
              <a16:creationId xmlns:a16="http://schemas.microsoft.com/office/drawing/2014/main" id="{00000000-0008-0000-0600-000068020000}"/>
            </a:ext>
          </a:extLst>
        </xdr:cNvPr>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64453</xdr:rowOff>
    </xdr:from>
    <xdr:to>
      <xdr:col>19</xdr:col>
      <xdr:colOff>644525</xdr:colOff>
      <xdr:row>74</xdr:row>
      <xdr:rowOff>112802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814300" y="12751753"/>
          <a:ext cx="8890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a:extLst>
            <a:ext uri="{FF2B5EF4-FFF2-40B4-BE49-F238E27FC236}">
              <a16:creationId xmlns:a16="http://schemas.microsoft.com/office/drawing/2014/main" id="{00000000-0008-0000-0600-00006B020000}"/>
            </a:ext>
          </a:extLst>
        </xdr:cNvPr>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a:extLst>
            <a:ext uri="{FF2B5EF4-FFF2-40B4-BE49-F238E27FC236}">
              <a16:creationId xmlns:a16="http://schemas.microsoft.com/office/drawing/2014/main" id="{00000000-0008-0000-0600-00006D020000}"/>
            </a:ext>
          </a:extLst>
        </xdr:cNvPr>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74</xdr:row>
      <xdr:rowOff>106705</xdr:rowOff>
    </xdr:from>
    <xdr:to>
      <xdr:col>23</xdr:col>
      <xdr:colOff>568325</xdr:colOff>
      <xdr:row>75</xdr:row>
      <xdr:rowOff>36855</xdr:rowOff>
    </xdr:to>
    <xdr:sp macro="" textlink="">
      <xdr:nvSpPr>
        <xdr:cNvPr id="628" name="円/楕円 627">
          <a:extLst>
            <a:ext uri="{FF2B5EF4-FFF2-40B4-BE49-F238E27FC236}">
              <a16:creationId xmlns:a16="http://schemas.microsoft.com/office/drawing/2014/main" id="{00000000-0008-0000-0600-000074020000}"/>
            </a:ext>
          </a:extLst>
        </xdr:cNvPr>
        <xdr:cNvSpPr/>
      </xdr:nvSpPr>
      <xdr:spPr>
        <a:xfrm>
          <a:off x="16268700" y="1279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129582</xdr:rowOff>
    </xdr:from>
    <xdr:ext cx="534377" cy="259045"/>
    <xdr:sp macro="" textlink="">
      <xdr:nvSpPr>
        <xdr:cNvPr id="629" name="公債費該当値テキスト">
          <a:extLst>
            <a:ext uri="{FF2B5EF4-FFF2-40B4-BE49-F238E27FC236}">
              <a16:creationId xmlns:a16="http://schemas.microsoft.com/office/drawing/2014/main" id="{00000000-0008-0000-0600-000075020000}"/>
            </a:ext>
          </a:extLst>
        </xdr:cNvPr>
        <xdr:cNvSpPr txBox="1"/>
      </xdr:nvSpPr>
      <xdr:spPr>
        <a:xfrm>
          <a:off x="16370300" y="1264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58,598</a:t>
          </a:r>
          <a:endParaRPr kumimoji="1" lang="ja-JP" altLang="en-US" sz="1000" b="1">
            <a:solidFill>
              <a:srgbClr val="FF0000"/>
            </a:solidFill>
            <a:latin typeface="ＭＳ Ｐゴシック"/>
          </a:endParaRPr>
        </a:p>
      </xdr:txBody>
    </xdr:sp>
    <xdr:clientData/>
  </xdr:oneCellAnchor>
  <xdr:twoCellAnchor>
    <xdr:from>
      <xdr:col>22</xdr:col>
      <xdr:colOff>314325</xdr:colOff>
      <xdr:row>74</xdr:row>
      <xdr:rowOff>85801</xdr:rowOff>
    </xdr:from>
    <xdr:to>
      <xdr:col>22</xdr:col>
      <xdr:colOff>415925</xdr:colOff>
      <xdr:row>75</xdr:row>
      <xdr:rowOff>15951</xdr:rowOff>
    </xdr:to>
    <xdr:sp macro="" textlink="">
      <xdr:nvSpPr>
        <xdr:cNvPr id="630" name="円/楕円 629">
          <a:extLst>
            <a:ext uri="{FF2B5EF4-FFF2-40B4-BE49-F238E27FC236}">
              <a16:creationId xmlns:a16="http://schemas.microsoft.com/office/drawing/2014/main" id="{00000000-0008-0000-0600-000076020000}"/>
            </a:ext>
          </a:extLst>
        </xdr:cNvPr>
        <xdr:cNvSpPr/>
      </xdr:nvSpPr>
      <xdr:spPr>
        <a:xfrm>
          <a:off x="15430500" y="1277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32478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54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60,244</a:t>
          </a:r>
          <a:endParaRPr kumimoji="1" lang="ja-JP" altLang="en-US" sz="1000" b="1">
            <a:solidFill>
              <a:srgbClr val="FF0000"/>
            </a:solidFill>
            <a:latin typeface="ＭＳ Ｐゴシック"/>
          </a:endParaRPr>
        </a:p>
      </xdr:txBody>
    </xdr:sp>
    <xdr:clientData/>
  </xdr:oneCellAnchor>
  <xdr:twoCellAnchor>
    <xdr:from>
      <xdr:col>21</xdr:col>
      <xdr:colOff>111125</xdr:colOff>
      <xdr:row>74</xdr:row>
      <xdr:rowOff>77089</xdr:rowOff>
    </xdr:from>
    <xdr:to>
      <xdr:col>21</xdr:col>
      <xdr:colOff>212725</xdr:colOff>
      <xdr:row>75</xdr:row>
      <xdr:rowOff>7239</xdr:rowOff>
    </xdr:to>
    <xdr:sp macro="" textlink="">
      <xdr:nvSpPr>
        <xdr:cNvPr id="632" name="円/楕円 631">
          <a:extLst>
            <a:ext uri="{FF2B5EF4-FFF2-40B4-BE49-F238E27FC236}">
              <a16:creationId xmlns:a16="http://schemas.microsoft.com/office/drawing/2014/main" id="{00000000-0008-0000-0600-000078020000}"/>
            </a:ext>
          </a:extLst>
        </xdr:cNvPr>
        <xdr:cNvSpPr/>
      </xdr:nvSpPr>
      <xdr:spPr>
        <a:xfrm>
          <a:off x="14541500" y="1276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23766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53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60,930</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62002</xdr:rowOff>
    </xdr:from>
    <xdr:to>
      <xdr:col>20</xdr:col>
      <xdr:colOff>9525</xdr:colOff>
      <xdr:row>74</xdr:row>
      <xdr:rowOff>163602</xdr:rowOff>
    </xdr:to>
    <xdr:sp macro="" textlink="">
      <xdr:nvSpPr>
        <xdr:cNvPr id="634" name="円/楕円 633">
          <a:extLst>
            <a:ext uri="{FF2B5EF4-FFF2-40B4-BE49-F238E27FC236}">
              <a16:creationId xmlns:a16="http://schemas.microsoft.com/office/drawing/2014/main" id="{00000000-0008-0000-0600-00007A020000}"/>
            </a:ext>
          </a:extLst>
        </xdr:cNvPr>
        <xdr:cNvSpPr/>
      </xdr:nvSpPr>
      <xdr:spPr>
        <a:xfrm>
          <a:off x="13652500" y="1274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8679</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436111" y="1252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62,118</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13653</xdr:rowOff>
    </xdr:from>
    <xdr:to>
      <xdr:col>18</xdr:col>
      <xdr:colOff>492125</xdr:colOff>
      <xdr:row>74</xdr:row>
      <xdr:rowOff>115253</xdr:rowOff>
    </xdr:to>
    <xdr:sp macro="" textlink="">
      <xdr:nvSpPr>
        <xdr:cNvPr id="636" name="円/楕円 635">
          <a:extLst>
            <a:ext uri="{FF2B5EF4-FFF2-40B4-BE49-F238E27FC236}">
              <a16:creationId xmlns:a16="http://schemas.microsoft.com/office/drawing/2014/main" id="{00000000-0008-0000-0600-00007C020000}"/>
            </a:ext>
          </a:extLst>
        </xdr:cNvPr>
        <xdr:cNvSpPr/>
      </xdr:nvSpPr>
      <xdr:spPr>
        <a:xfrm>
          <a:off x="12763500" y="12700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131780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547111" y="1247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65,925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a:extLst>
            <a:ext uri="{FF2B5EF4-FFF2-40B4-BE49-F238E27FC236}">
              <a16:creationId xmlns:a16="http://schemas.microsoft.com/office/drawing/2014/main" id="{00000000-0008-0000-0600-00008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28,092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a:extLst>
            <a:ext uri="{FF2B5EF4-FFF2-40B4-BE49-F238E27FC236}">
              <a16:creationId xmlns:a16="http://schemas.microsoft.com/office/drawing/2014/main" id="{00000000-0008-0000-0600-00008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a:extLst>
            <a:ext uri="{FF2B5EF4-FFF2-40B4-BE49-F238E27FC236}">
              <a16:creationId xmlns:a16="http://schemas.microsoft.com/office/drawing/2014/main" id="{00000000-0008-0000-0600-00008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a:extLst>
            <a:ext uri="{FF2B5EF4-FFF2-40B4-BE49-F238E27FC236}">
              <a16:creationId xmlns:a16="http://schemas.microsoft.com/office/drawing/2014/main" id="{00000000-0008-0000-0600-00009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a:extLst>
            <a:ext uri="{FF2B5EF4-FFF2-40B4-BE49-F238E27FC236}">
              <a16:creationId xmlns:a16="http://schemas.microsoft.com/office/drawing/2014/main" id="{00000000-0008-0000-0600-000096020000}"/>
            </a:ext>
          </a:extLst>
        </xdr:cNvPr>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a:extLst>
            <a:ext uri="{FF2B5EF4-FFF2-40B4-BE49-F238E27FC236}">
              <a16:creationId xmlns:a16="http://schemas.microsoft.com/office/drawing/2014/main" id="{00000000-0008-0000-0600-000098020000}"/>
            </a:ext>
          </a:extLst>
        </xdr:cNvPr>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125540</xdr:rowOff>
    </xdr:from>
    <xdr:to>
      <xdr:col>23</xdr:col>
      <xdr:colOff>517525</xdr:colOff>
      <xdr:row>97</xdr:row>
      <xdr:rowOff>150622</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5481300" y="16756190"/>
          <a:ext cx="838200" cy="2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120769</xdr:rowOff>
    </xdr:from>
    <xdr:ext cx="534377" cy="259045"/>
    <xdr:sp macro="" textlink="">
      <xdr:nvSpPr>
        <xdr:cNvPr id="667" name="積立金平均値テキスト">
          <a:extLst>
            <a:ext uri="{FF2B5EF4-FFF2-40B4-BE49-F238E27FC236}">
              <a16:creationId xmlns:a16="http://schemas.microsoft.com/office/drawing/2014/main" id="{00000000-0008-0000-0600-00009B020000}"/>
            </a:ext>
          </a:extLst>
        </xdr:cNvPr>
        <xdr:cNvSpPr txBox="1"/>
      </xdr:nvSpPr>
      <xdr:spPr>
        <a:xfrm>
          <a:off x="16370300" y="16751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a:extLst>
            <a:ext uri="{FF2B5EF4-FFF2-40B4-BE49-F238E27FC236}">
              <a16:creationId xmlns:a16="http://schemas.microsoft.com/office/drawing/2014/main" id="{00000000-0008-0000-0600-00009C020000}"/>
            </a:ext>
          </a:extLst>
        </xdr:cNvPr>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125540</xdr:rowOff>
    </xdr:from>
    <xdr:to>
      <xdr:col>22</xdr:col>
      <xdr:colOff>365125</xdr:colOff>
      <xdr:row>98</xdr:row>
      <xdr:rowOff>62764</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flipV="1">
          <a:off x="14592300" y="16756190"/>
          <a:ext cx="889000" cy="10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a:extLst>
            <a:ext uri="{FF2B5EF4-FFF2-40B4-BE49-F238E27FC236}">
              <a16:creationId xmlns:a16="http://schemas.microsoft.com/office/drawing/2014/main" id="{00000000-0008-0000-0600-00009E020000}"/>
            </a:ext>
          </a:extLst>
        </xdr:cNvPr>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168978</xdr:rowOff>
    </xdr:from>
    <xdr:ext cx="534377"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5214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130187</xdr:rowOff>
    </xdr:from>
    <xdr:to>
      <xdr:col>21</xdr:col>
      <xdr:colOff>161925</xdr:colOff>
      <xdr:row>98</xdr:row>
      <xdr:rowOff>62764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3703300" y="16760837"/>
          <a:ext cx="889000" cy="104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a:extLst>
            <a:ext uri="{FF2B5EF4-FFF2-40B4-BE49-F238E27FC236}">
              <a16:creationId xmlns:a16="http://schemas.microsoft.com/office/drawing/2014/main" id="{00000000-0008-0000-0600-0000A1020000}"/>
            </a:ext>
          </a:extLst>
        </xdr:cNvPr>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63783</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4325111"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130187</xdr:rowOff>
    </xdr:from>
    <xdr:to>
      <xdr:col>19</xdr:col>
      <xdr:colOff>644525</xdr:colOff>
      <xdr:row>98</xdr:row>
      <xdr:rowOff>110731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2814300" y="16760837"/>
          <a:ext cx="889000" cy="15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a:extLst>
            <a:ext uri="{FF2B5EF4-FFF2-40B4-BE49-F238E27FC236}">
              <a16:creationId xmlns:a16="http://schemas.microsoft.com/office/drawing/2014/main" id="{00000000-0008-0000-0600-0000A4020000}"/>
            </a:ext>
          </a:extLst>
        </xdr:cNvPr>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5821</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3436111" y="1680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a:extLst>
            <a:ext uri="{FF2B5EF4-FFF2-40B4-BE49-F238E27FC236}">
              <a16:creationId xmlns:a16="http://schemas.microsoft.com/office/drawing/2014/main" id="{00000000-0008-0000-0600-0000A6020000}"/>
            </a:ext>
          </a:extLst>
        </xdr:cNvPr>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99822</xdr:rowOff>
    </xdr:from>
    <xdr:to>
      <xdr:col>23</xdr:col>
      <xdr:colOff>568325</xdr:colOff>
      <xdr:row>98</xdr:row>
      <xdr:rowOff>29972</xdr:rowOff>
    </xdr:to>
    <xdr:sp macro="" textlink="">
      <xdr:nvSpPr>
        <xdr:cNvPr id="685" name="円/楕円 684">
          <a:extLst>
            <a:ext uri="{FF2B5EF4-FFF2-40B4-BE49-F238E27FC236}">
              <a16:creationId xmlns:a16="http://schemas.microsoft.com/office/drawing/2014/main" id="{00000000-0008-0000-0600-0000AD020000}"/>
            </a:ext>
          </a:extLst>
        </xdr:cNvPr>
        <xdr:cNvSpPr/>
      </xdr:nvSpPr>
      <xdr:spPr>
        <a:xfrm>
          <a:off x="16268700" y="1673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122699</xdr:rowOff>
    </xdr:from>
    <xdr:ext cx="534377" cy="259045"/>
    <xdr:sp macro="" textlink="">
      <xdr:nvSpPr>
        <xdr:cNvPr id="686" name="積立金該当値テキスト">
          <a:extLst>
            <a:ext uri="{FF2B5EF4-FFF2-40B4-BE49-F238E27FC236}">
              <a16:creationId xmlns:a16="http://schemas.microsoft.com/office/drawing/2014/main" id="{00000000-0008-0000-0600-0000AE020000}"/>
            </a:ext>
          </a:extLst>
        </xdr:cNvPr>
        <xdr:cNvSpPr txBox="1"/>
      </xdr:nvSpPr>
      <xdr:spPr>
        <a:xfrm>
          <a:off x="16370300" y="1658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18,640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74740</xdr:rowOff>
    </xdr:from>
    <xdr:to>
      <xdr:col>22</xdr:col>
      <xdr:colOff>415925</xdr:colOff>
      <xdr:row>98</xdr:row>
      <xdr:rowOff>4890</xdr:rowOff>
    </xdr:to>
    <xdr:sp macro="" textlink="">
      <xdr:nvSpPr>
        <xdr:cNvPr id="687" name="円/楕円 686">
          <a:extLst>
            <a:ext uri="{FF2B5EF4-FFF2-40B4-BE49-F238E27FC236}">
              <a16:creationId xmlns:a16="http://schemas.microsoft.com/office/drawing/2014/main" id="{00000000-0008-0000-0600-0000AF020000}"/>
            </a:ext>
          </a:extLst>
        </xdr:cNvPr>
        <xdr:cNvSpPr/>
      </xdr:nvSpPr>
      <xdr:spPr>
        <a:xfrm>
          <a:off x="15430500" y="167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167467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79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20,615</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11964</xdr:rowOff>
    </xdr:from>
    <xdr:to>
      <xdr:col>21</xdr:col>
      <xdr:colOff>212725</xdr:colOff>
      <xdr:row>98</xdr:row>
      <xdr:rowOff>113564</xdr:rowOff>
    </xdr:to>
    <xdr:sp macro="" textlink="">
      <xdr:nvSpPr>
        <xdr:cNvPr id="689" name="円/楕円 688">
          <a:extLst>
            <a:ext uri="{FF2B5EF4-FFF2-40B4-BE49-F238E27FC236}">
              <a16:creationId xmlns:a16="http://schemas.microsoft.com/office/drawing/2014/main" id="{00000000-0008-0000-0600-0000B1020000}"/>
            </a:ext>
          </a:extLst>
        </xdr:cNvPr>
        <xdr:cNvSpPr/>
      </xdr:nvSpPr>
      <xdr:spPr>
        <a:xfrm>
          <a:off x="14541500" y="1681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104691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90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79387</xdr:rowOff>
    </xdr:from>
    <xdr:to>
      <xdr:col>20</xdr:col>
      <xdr:colOff>9525</xdr:colOff>
      <xdr:row>98</xdr:row>
      <xdr:rowOff>9537</xdr:rowOff>
    </xdr:to>
    <xdr:sp macro="" textlink="">
      <xdr:nvSpPr>
        <xdr:cNvPr id="691" name="円/楕円 690">
          <a:extLst>
            <a:ext uri="{FF2B5EF4-FFF2-40B4-BE49-F238E27FC236}">
              <a16:creationId xmlns:a16="http://schemas.microsoft.com/office/drawing/2014/main" id="{00000000-0008-0000-0600-0000B3020000}"/>
            </a:ext>
          </a:extLst>
        </xdr:cNvPr>
        <xdr:cNvSpPr/>
      </xdr:nvSpPr>
      <xdr:spPr>
        <a:xfrm>
          <a:off x="13652500" y="167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26064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436111" y="16485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59931</xdr:rowOff>
    </xdr:from>
    <xdr:to>
      <xdr:col>18</xdr:col>
      <xdr:colOff>492125</xdr:colOff>
      <xdr:row>98</xdr:row>
      <xdr:rowOff>161531</xdr:rowOff>
    </xdr:to>
    <xdr:sp macro="" textlink="">
      <xdr:nvSpPr>
        <xdr:cNvPr id="693" name="円/楕円 692">
          <a:extLst>
            <a:ext uri="{FF2B5EF4-FFF2-40B4-BE49-F238E27FC236}">
              <a16:creationId xmlns:a16="http://schemas.microsoft.com/office/drawing/2014/main" id="{00000000-0008-0000-0600-0000B5020000}"/>
            </a:ext>
          </a:extLst>
        </xdr:cNvPr>
        <xdr:cNvSpPr/>
      </xdr:nvSpPr>
      <xdr:spPr>
        <a:xfrm>
          <a:off x="12763500" y="1686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152658</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579427" y="16954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a:extLst>
            <a:ext uri="{FF2B5EF4-FFF2-40B4-BE49-F238E27FC236}">
              <a16:creationId xmlns:a16="http://schemas.microsoft.com/office/drawing/2014/main" id="{00000000-0008-0000-0600-0000B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a:extLst>
            <a:ext uri="{FF2B5EF4-FFF2-40B4-BE49-F238E27FC236}">
              <a16:creationId xmlns:a16="http://schemas.microsoft.com/office/drawing/2014/main" id="{00000000-0008-0000-0600-0000B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a:extLst>
            <a:ext uri="{FF2B5EF4-FFF2-40B4-BE49-F238E27FC236}">
              <a16:creationId xmlns:a16="http://schemas.microsoft.com/office/drawing/2014/main" id="{00000000-0008-0000-0600-0000B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a:extLst>
            <a:ext uri="{FF2B5EF4-FFF2-40B4-BE49-F238E27FC236}">
              <a16:creationId xmlns:a16="http://schemas.microsoft.com/office/drawing/2014/main" id="{00000000-0008-0000-0600-0000C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a:extLst>
            <a:ext uri="{FF2B5EF4-FFF2-40B4-BE49-F238E27FC236}">
              <a16:creationId xmlns:a16="http://schemas.microsoft.com/office/drawing/2014/main" id="{00000000-0008-0000-0600-0000C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a:extLst>
            <a:ext uri="{FF2B5EF4-FFF2-40B4-BE49-F238E27FC236}">
              <a16:creationId xmlns:a16="http://schemas.microsoft.com/office/drawing/2014/main" id="{00000000-0008-0000-0600-0000C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a:extLst>
            <a:ext uri="{FF2B5EF4-FFF2-40B4-BE49-F238E27FC236}">
              <a16:creationId xmlns:a16="http://schemas.microsoft.com/office/drawing/2014/main" id="{00000000-0008-0000-0600-0000D1020000}"/>
            </a:ext>
          </a:extLst>
        </xdr:cNvPr>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21590</xdr:rowOff>
    </xdr:from>
    <xdr:to>
      <xdr:col>32</xdr:col>
      <xdr:colOff>187325</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1323300" y="67081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4" name="投資及び出資金平均値テキスト">
          <a:extLst>
            <a:ext uri="{FF2B5EF4-FFF2-40B4-BE49-F238E27FC236}">
              <a16:creationId xmlns:a16="http://schemas.microsoft.com/office/drawing/2014/main" id="{00000000-0008-0000-0600-0000D4020000}"/>
            </a:ext>
          </a:extLst>
        </xdr:cNvPr>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a:extLst>
            <a:ext uri="{FF2B5EF4-FFF2-40B4-BE49-F238E27FC236}">
              <a16:creationId xmlns:a16="http://schemas.microsoft.com/office/drawing/2014/main" id="{00000000-0008-0000-0600-0000D5020000}"/>
            </a:ext>
          </a:extLst>
        </xdr:cNvPr>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a:extLst>
            <a:ext uri="{FF2B5EF4-FFF2-40B4-BE49-F238E27FC236}">
              <a16:creationId xmlns:a16="http://schemas.microsoft.com/office/drawing/2014/main" id="{00000000-0008-0000-0600-0000D7020000}"/>
            </a:ext>
          </a:extLst>
        </xdr:cNvPr>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39370</xdr:rowOff>
    </xdr:from>
    <xdr:to>
      <xdr:col>29</xdr:col>
      <xdr:colOff>517525</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9545300" y="67259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a:extLst>
            <a:ext uri="{FF2B5EF4-FFF2-40B4-BE49-F238E27FC236}">
              <a16:creationId xmlns:a16="http://schemas.microsoft.com/office/drawing/2014/main" id="{00000000-0008-0000-0600-0000DA020000}"/>
            </a:ext>
          </a:extLst>
        </xdr:cNvPr>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39370</xdr:rowOff>
    </xdr:from>
    <xdr:to>
      <xdr:col>28</xdr:col>
      <xdr:colOff>314325</xdr:colOff>
      <xdr:row>39</xdr:row>
      <xdr:rowOff>39370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656300" y="6725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a:extLst>
            <a:ext uri="{FF2B5EF4-FFF2-40B4-BE49-F238E27FC236}">
              <a16:creationId xmlns:a16="http://schemas.microsoft.com/office/drawing/2014/main" id="{00000000-0008-0000-0600-0000DD020000}"/>
            </a:ext>
          </a:extLst>
        </xdr:cNvPr>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a:extLst>
            <a:ext uri="{FF2B5EF4-FFF2-40B4-BE49-F238E27FC236}">
              <a16:creationId xmlns:a16="http://schemas.microsoft.com/office/drawing/2014/main" id="{00000000-0008-0000-0600-0000DF020000}"/>
            </a:ext>
          </a:extLst>
        </xdr:cNvPr>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142240</xdr:rowOff>
    </xdr:from>
    <xdr:to>
      <xdr:col>32</xdr:col>
      <xdr:colOff>238125</xdr:colOff>
      <xdr:row>39</xdr:row>
      <xdr:rowOff>72390</xdr:rowOff>
    </xdr:to>
    <xdr:sp macro="" textlink="">
      <xdr:nvSpPr>
        <xdr:cNvPr id="742" name="円/楕円 741">
          <a:extLst>
            <a:ext uri="{FF2B5EF4-FFF2-40B4-BE49-F238E27FC236}">
              <a16:creationId xmlns:a16="http://schemas.microsoft.com/office/drawing/2014/main" id="{00000000-0008-0000-0600-0000E6020000}"/>
            </a:ext>
          </a:extLst>
        </xdr:cNvPr>
        <xdr:cNvSpPr/>
      </xdr:nvSpPr>
      <xdr:spPr>
        <a:xfrm>
          <a:off x="22110700" y="665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57167</xdr:rowOff>
    </xdr:from>
    <xdr:ext cx="378565" cy="259045"/>
    <xdr:sp macro="" textlink="">
      <xdr:nvSpPr>
        <xdr:cNvPr id="743" name="投資及び出資金該当値テキスト">
          <a:extLst>
            <a:ext uri="{FF2B5EF4-FFF2-40B4-BE49-F238E27FC236}">
              <a16:creationId xmlns:a16="http://schemas.microsoft.com/office/drawing/2014/main" id="{00000000-0008-0000-0600-0000E7020000}"/>
            </a:ext>
          </a:extLst>
        </xdr:cNvPr>
        <xdr:cNvSpPr txBox="1"/>
      </xdr:nvSpPr>
      <xdr:spPr>
        <a:xfrm>
          <a:off x="22212300" y="6572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44" name="円/楕円 743">
          <a:extLst>
            <a:ext uri="{FF2B5EF4-FFF2-40B4-BE49-F238E27FC236}">
              <a16:creationId xmlns:a16="http://schemas.microsoft.com/office/drawing/2014/main" id="{00000000-0008-0000-0600-0000E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46" name="円/楕円 745">
          <a:extLst>
            <a:ext uri="{FF2B5EF4-FFF2-40B4-BE49-F238E27FC236}">
              <a16:creationId xmlns:a16="http://schemas.microsoft.com/office/drawing/2014/main" id="{00000000-0008-0000-0600-0000E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160020</xdr:rowOff>
    </xdr:from>
    <xdr:to>
      <xdr:col>28</xdr:col>
      <xdr:colOff>365125</xdr:colOff>
      <xdr:row>39</xdr:row>
      <xdr:rowOff>90170</xdr:rowOff>
    </xdr:to>
    <xdr:sp macro="" textlink="">
      <xdr:nvSpPr>
        <xdr:cNvPr id="748" name="円/楕円 747">
          <a:extLst>
            <a:ext uri="{FF2B5EF4-FFF2-40B4-BE49-F238E27FC236}">
              <a16:creationId xmlns:a16="http://schemas.microsoft.com/office/drawing/2014/main" id="{00000000-0008-0000-0600-0000EC020000}"/>
            </a:ext>
          </a:extLst>
        </xdr:cNvPr>
        <xdr:cNvSpPr/>
      </xdr:nvSpPr>
      <xdr:spPr>
        <a:xfrm>
          <a:off x="19494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81297</xdr:rowOff>
    </xdr:from>
    <xdr:ext cx="313932"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88333" y="6767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160020</xdr:rowOff>
    </xdr:from>
    <xdr:to>
      <xdr:col>27</xdr:col>
      <xdr:colOff>161925</xdr:colOff>
      <xdr:row>39</xdr:row>
      <xdr:rowOff>90170</xdr:rowOff>
    </xdr:to>
    <xdr:sp macro="" textlink="">
      <xdr:nvSpPr>
        <xdr:cNvPr id="750" name="円/楕円 749">
          <a:extLst>
            <a:ext uri="{FF2B5EF4-FFF2-40B4-BE49-F238E27FC236}">
              <a16:creationId xmlns:a16="http://schemas.microsoft.com/office/drawing/2014/main" id="{00000000-0008-0000-0600-0000EE020000}"/>
            </a:ext>
          </a:extLst>
        </xdr:cNvPr>
        <xdr:cNvSpPr/>
      </xdr:nvSpPr>
      <xdr:spPr>
        <a:xfrm>
          <a:off x="18605500" y="667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81297</xdr:rowOff>
    </xdr:from>
    <xdr:ext cx="313932"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8499333" y="6767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a:extLst>
            <a:ext uri="{FF2B5EF4-FFF2-40B4-BE49-F238E27FC236}">
              <a16:creationId xmlns:a16="http://schemas.microsoft.com/office/drawing/2014/main" id="{00000000-0008-0000-0600-0000F0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a:extLst>
            <a:ext uri="{FF2B5EF4-FFF2-40B4-BE49-F238E27FC236}">
              <a16:creationId xmlns:a16="http://schemas.microsoft.com/office/drawing/2014/main" id="{00000000-0008-0000-0600-00000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a:extLst>
            <a:ext uri="{FF2B5EF4-FFF2-40B4-BE49-F238E27FC236}">
              <a16:creationId xmlns:a16="http://schemas.microsoft.com/office/drawing/2014/main" id="{00000000-0008-0000-0600-00000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a:extLst>
            <a:ext uri="{FF2B5EF4-FFF2-40B4-BE49-F238E27FC236}">
              <a16:creationId xmlns:a16="http://schemas.microsoft.com/office/drawing/2014/main" id="{00000000-0008-0000-0600-00000A030000}"/>
            </a:ext>
          </a:extLst>
        </xdr:cNvPr>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79159</xdr:rowOff>
    </xdr:from>
    <xdr:to>
      <xdr:col>32</xdr:col>
      <xdr:colOff>187325</xdr:colOff>
      <xdr:row>57</xdr:row>
      <xdr:rowOff>87655</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1323300" y="9851809"/>
          <a:ext cx="838200" cy="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86796</xdr:rowOff>
    </xdr:from>
    <xdr:ext cx="469744" cy="259045"/>
    <xdr:sp macro="" textlink="">
      <xdr:nvSpPr>
        <xdr:cNvPr id="781" name="貸付金平均値テキスト">
          <a:extLst>
            <a:ext uri="{FF2B5EF4-FFF2-40B4-BE49-F238E27FC236}">
              <a16:creationId xmlns:a16="http://schemas.microsoft.com/office/drawing/2014/main" id="{00000000-0008-0000-0600-00000D030000}"/>
            </a:ext>
          </a:extLst>
        </xdr:cNvPr>
        <xdr:cNvSpPr txBox="1"/>
      </xdr:nvSpPr>
      <xdr:spPr>
        <a:xfrm>
          <a:off x="22212300" y="9859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a:extLst>
            <a:ext uri="{FF2B5EF4-FFF2-40B4-BE49-F238E27FC236}">
              <a16:creationId xmlns:a16="http://schemas.microsoft.com/office/drawing/2014/main" id="{00000000-0008-0000-0600-00000E030000}"/>
            </a:ext>
          </a:extLst>
        </xdr:cNvPr>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87655</xdr:rowOff>
    </xdr:from>
    <xdr:to>
      <xdr:col>31</xdr:col>
      <xdr:colOff>34925</xdr:colOff>
      <xdr:row>57</xdr:row>
      <xdr:rowOff>113335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0434300" y="9860305"/>
          <a:ext cx="889000" cy="25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a:extLst>
            <a:ext uri="{FF2B5EF4-FFF2-40B4-BE49-F238E27FC236}">
              <a16:creationId xmlns:a16="http://schemas.microsoft.com/office/drawing/2014/main" id="{00000000-0008-0000-0600-000010030000}"/>
            </a:ext>
          </a:extLst>
        </xdr:cNvPr>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8767</xdr:rowOff>
    </xdr:from>
    <xdr:ext cx="469744"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21088427"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109982</xdr:rowOff>
    </xdr:from>
    <xdr:to>
      <xdr:col>29</xdr:col>
      <xdr:colOff>517525</xdr:colOff>
      <xdr:row>57</xdr:row>
      <xdr:rowOff>113335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9545300" y="9882632"/>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a:extLst>
            <a:ext uri="{FF2B5EF4-FFF2-40B4-BE49-F238E27FC236}">
              <a16:creationId xmlns:a16="http://schemas.microsoft.com/office/drawing/2014/main" id="{00000000-0008-0000-0600-000013030000}"/>
            </a:ext>
          </a:extLst>
        </xdr:cNvPr>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83367</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0199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100076</xdr:rowOff>
    </xdr:from>
    <xdr:to>
      <xdr:col>28</xdr:col>
      <xdr:colOff>314325</xdr:colOff>
      <xdr:row>57</xdr:row>
      <xdr:rowOff>109982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656300" y="9872726"/>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a:extLst>
            <a:ext uri="{FF2B5EF4-FFF2-40B4-BE49-F238E27FC236}">
              <a16:creationId xmlns:a16="http://schemas.microsoft.com/office/drawing/2014/main" id="{00000000-0008-0000-0600-000016030000}"/>
            </a:ext>
          </a:extLst>
        </xdr:cNvPr>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12654</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9310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a:extLst>
            <a:ext uri="{FF2B5EF4-FFF2-40B4-BE49-F238E27FC236}">
              <a16:creationId xmlns:a16="http://schemas.microsoft.com/office/drawing/2014/main" id="{00000000-0008-0000-0600-000018030000}"/>
            </a:ext>
          </a:extLst>
        </xdr:cNvPr>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17721</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421427"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28359</xdr:rowOff>
    </xdr:from>
    <xdr:to>
      <xdr:col>32</xdr:col>
      <xdr:colOff>238125</xdr:colOff>
      <xdr:row>57</xdr:row>
      <xdr:rowOff>129959</xdr:rowOff>
    </xdr:to>
    <xdr:sp macro="" textlink="">
      <xdr:nvSpPr>
        <xdr:cNvPr id="799" name="円/楕円 798">
          <a:extLst>
            <a:ext uri="{FF2B5EF4-FFF2-40B4-BE49-F238E27FC236}">
              <a16:creationId xmlns:a16="http://schemas.microsoft.com/office/drawing/2014/main" id="{00000000-0008-0000-0600-00001F030000}"/>
            </a:ext>
          </a:extLst>
        </xdr:cNvPr>
        <xdr:cNvSpPr/>
      </xdr:nvSpPr>
      <xdr:spPr>
        <a:xfrm>
          <a:off x="22110700" y="980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51236</xdr:rowOff>
    </xdr:from>
    <xdr:ext cx="469744" cy="259045"/>
    <xdr:sp macro="" textlink="">
      <xdr:nvSpPr>
        <xdr:cNvPr id="800" name="貸付金該当値テキスト">
          <a:extLst>
            <a:ext uri="{FF2B5EF4-FFF2-40B4-BE49-F238E27FC236}">
              <a16:creationId xmlns:a16="http://schemas.microsoft.com/office/drawing/2014/main" id="{00000000-0008-0000-0600-000020030000}"/>
            </a:ext>
          </a:extLst>
        </xdr:cNvPr>
        <xdr:cNvSpPr txBox="1"/>
      </xdr:nvSpPr>
      <xdr:spPr>
        <a:xfrm>
          <a:off x="22212300" y="965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8,089</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36855</xdr:rowOff>
    </xdr:from>
    <xdr:to>
      <xdr:col>31</xdr:col>
      <xdr:colOff>85725</xdr:colOff>
      <xdr:row>57</xdr:row>
      <xdr:rowOff>138455</xdr:rowOff>
    </xdr:to>
    <xdr:sp macro="" textlink="">
      <xdr:nvSpPr>
        <xdr:cNvPr id="801" name="円/楕円 800">
          <a:extLst>
            <a:ext uri="{FF2B5EF4-FFF2-40B4-BE49-F238E27FC236}">
              <a16:creationId xmlns:a16="http://schemas.microsoft.com/office/drawing/2014/main" id="{00000000-0008-0000-0600-000021030000}"/>
            </a:ext>
          </a:extLst>
        </xdr:cNvPr>
        <xdr:cNvSpPr/>
      </xdr:nvSpPr>
      <xdr:spPr>
        <a:xfrm>
          <a:off x="21272500" y="98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154982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7" y="958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7,866</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62535</xdr:rowOff>
    </xdr:from>
    <xdr:to>
      <xdr:col>29</xdr:col>
      <xdr:colOff>568325</xdr:colOff>
      <xdr:row>57</xdr:row>
      <xdr:rowOff>164135</xdr:rowOff>
    </xdr:to>
    <xdr:sp macro="" textlink="">
      <xdr:nvSpPr>
        <xdr:cNvPr id="803" name="円/楕円 802">
          <a:extLst>
            <a:ext uri="{FF2B5EF4-FFF2-40B4-BE49-F238E27FC236}">
              <a16:creationId xmlns:a16="http://schemas.microsoft.com/office/drawing/2014/main" id="{00000000-0008-0000-0600-000023030000}"/>
            </a:ext>
          </a:extLst>
        </xdr:cNvPr>
        <xdr:cNvSpPr/>
      </xdr:nvSpPr>
      <xdr:spPr>
        <a:xfrm>
          <a:off x="20383500" y="98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9212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7" y="961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7,192</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59182</xdr:rowOff>
    </xdr:from>
    <xdr:to>
      <xdr:col>28</xdr:col>
      <xdr:colOff>365125</xdr:colOff>
      <xdr:row>57</xdr:row>
      <xdr:rowOff>160782</xdr:rowOff>
    </xdr:to>
    <xdr:sp macro="" textlink="">
      <xdr:nvSpPr>
        <xdr:cNvPr id="805" name="円/楕円 804">
          <a:extLst>
            <a:ext uri="{FF2B5EF4-FFF2-40B4-BE49-F238E27FC236}">
              <a16:creationId xmlns:a16="http://schemas.microsoft.com/office/drawing/2014/main" id="{00000000-0008-0000-0600-000025030000}"/>
            </a:ext>
          </a:extLst>
        </xdr:cNvPr>
        <xdr:cNvSpPr/>
      </xdr:nvSpPr>
      <xdr:spPr>
        <a:xfrm>
          <a:off x="19494500" y="983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5859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7" y="960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7,280</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49276</xdr:rowOff>
    </xdr:from>
    <xdr:to>
      <xdr:col>27</xdr:col>
      <xdr:colOff>161925</xdr:colOff>
      <xdr:row>57</xdr:row>
      <xdr:rowOff>150876</xdr:rowOff>
    </xdr:to>
    <xdr:sp macro="" textlink="">
      <xdr:nvSpPr>
        <xdr:cNvPr id="807" name="円/楕円 806">
          <a:extLst>
            <a:ext uri="{FF2B5EF4-FFF2-40B4-BE49-F238E27FC236}">
              <a16:creationId xmlns:a16="http://schemas.microsoft.com/office/drawing/2014/main" id="{00000000-0008-0000-0600-000027030000}"/>
            </a:ext>
          </a:extLst>
        </xdr:cNvPr>
        <xdr:cNvSpPr/>
      </xdr:nvSpPr>
      <xdr:spPr>
        <a:xfrm>
          <a:off x="18605500" y="982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167403</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7" y="959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7,540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a:extLst>
            <a:ext uri="{FF2B5EF4-FFF2-40B4-BE49-F238E27FC236}">
              <a16:creationId xmlns:a16="http://schemas.microsoft.com/office/drawing/2014/main" id="{00000000-0008-0000-0600-00002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a:extLst>
            <a:ext uri="{FF2B5EF4-FFF2-40B4-BE49-F238E27FC236}">
              <a16:creationId xmlns:a16="http://schemas.microsoft.com/office/drawing/2014/main" id="{00000000-0008-0000-0600-00002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a:extLst>
            <a:ext uri="{FF2B5EF4-FFF2-40B4-BE49-F238E27FC236}">
              <a16:creationId xmlns:a16="http://schemas.microsoft.com/office/drawing/2014/main" id="{00000000-0008-0000-0600-00002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a:extLst>
            <a:ext uri="{FF2B5EF4-FFF2-40B4-BE49-F238E27FC236}">
              <a16:creationId xmlns:a16="http://schemas.microsoft.com/office/drawing/2014/main" id="{00000000-0008-0000-0600-000042030000}"/>
            </a:ext>
          </a:extLst>
        </xdr:cNvPr>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a:extLst>
            <a:ext uri="{FF2B5EF4-FFF2-40B4-BE49-F238E27FC236}">
              <a16:creationId xmlns:a16="http://schemas.microsoft.com/office/drawing/2014/main" id="{00000000-0008-0000-0600-000044030000}"/>
            </a:ext>
          </a:extLst>
        </xdr:cNvPr>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154978</xdr:rowOff>
    </xdr:from>
    <xdr:to>
      <xdr:col>32</xdr:col>
      <xdr:colOff>187325</xdr:colOff>
      <xdr:row>75</xdr:row>
      <xdr:rowOff>167342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1323300" y="13013728"/>
          <a:ext cx="838200" cy="1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117606</xdr:rowOff>
    </xdr:from>
    <xdr:ext cx="534377" cy="259045"/>
    <xdr:sp macro="" textlink="">
      <xdr:nvSpPr>
        <xdr:cNvPr id="839" name="繰出金平均値テキスト">
          <a:extLst>
            <a:ext uri="{FF2B5EF4-FFF2-40B4-BE49-F238E27FC236}">
              <a16:creationId xmlns:a16="http://schemas.microsoft.com/office/drawing/2014/main" id="{00000000-0008-0000-0600-000047030000}"/>
            </a:ext>
          </a:extLst>
        </xdr:cNvPr>
        <xdr:cNvSpPr txBox="1"/>
      </xdr:nvSpPr>
      <xdr:spPr>
        <a:xfrm>
          <a:off x="22212300" y="12804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a:extLst>
            <a:ext uri="{FF2B5EF4-FFF2-40B4-BE49-F238E27FC236}">
              <a16:creationId xmlns:a16="http://schemas.microsoft.com/office/drawing/2014/main" id="{00000000-0008-0000-0600-000048030000}"/>
            </a:ext>
          </a:extLst>
        </xdr:cNvPr>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167342</xdr:rowOff>
    </xdr:from>
    <xdr:to>
      <xdr:col>31</xdr:col>
      <xdr:colOff>34925</xdr:colOff>
      <xdr:row>76</xdr:row>
      <xdr:rowOff>56108</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0434300" y="13026092"/>
          <a:ext cx="889000" cy="6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a:extLst>
            <a:ext uri="{FF2B5EF4-FFF2-40B4-BE49-F238E27FC236}">
              <a16:creationId xmlns:a16="http://schemas.microsoft.com/office/drawing/2014/main" id="{00000000-0008-0000-0600-00004A030000}"/>
            </a:ext>
          </a:extLst>
        </xdr:cNvPr>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24966</xdr:rowOff>
    </xdr:from>
    <xdr:ext cx="534377"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056111" y="12712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56108</xdr:rowOff>
    </xdr:from>
    <xdr:to>
      <xdr:col>29</xdr:col>
      <xdr:colOff>517525</xdr:colOff>
      <xdr:row>76</xdr:row>
      <xdr:rowOff>102705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19545300" y="13086308"/>
          <a:ext cx="889000" cy="46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a:extLst>
            <a:ext uri="{FF2B5EF4-FFF2-40B4-BE49-F238E27FC236}">
              <a16:creationId xmlns:a16="http://schemas.microsoft.com/office/drawing/2014/main" id="{00000000-0008-0000-0600-00004D030000}"/>
            </a:ext>
          </a:extLst>
        </xdr:cNvPr>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100400</xdr:rowOff>
    </xdr:from>
    <xdr:to>
      <xdr:col>28</xdr:col>
      <xdr:colOff>314325</xdr:colOff>
      <xdr:row>76</xdr:row>
      <xdr:rowOff>102705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656300" y="13130600"/>
          <a:ext cx="889000" cy="2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a:extLst>
            <a:ext uri="{FF2B5EF4-FFF2-40B4-BE49-F238E27FC236}">
              <a16:creationId xmlns:a16="http://schemas.microsoft.com/office/drawing/2014/main" id="{00000000-0008-0000-0600-000050030000}"/>
            </a:ext>
          </a:extLst>
        </xdr:cNvPr>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a:extLst>
            <a:ext uri="{FF2B5EF4-FFF2-40B4-BE49-F238E27FC236}">
              <a16:creationId xmlns:a16="http://schemas.microsoft.com/office/drawing/2014/main" id="{00000000-0008-0000-0600-000052030000}"/>
            </a:ext>
          </a:extLst>
        </xdr:cNvPr>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104178</xdr:rowOff>
    </xdr:from>
    <xdr:to>
      <xdr:col>32</xdr:col>
      <xdr:colOff>238125</xdr:colOff>
      <xdr:row>76</xdr:row>
      <xdr:rowOff>34328</xdr:rowOff>
    </xdr:to>
    <xdr:sp macro="" textlink="">
      <xdr:nvSpPr>
        <xdr:cNvPr id="857" name="円/楕円 856">
          <a:extLst>
            <a:ext uri="{FF2B5EF4-FFF2-40B4-BE49-F238E27FC236}">
              <a16:creationId xmlns:a16="http://schemas.microsoft.com/office/drawing/2014/main" id="{00000000-0008-0000-0600-000059030000}"/>
            </a:ext>
          </a:extLst>
        </xdr:cNvPr>
        <xdr:cNvSpPr/>
      </xdr:nvSpPr>
      <xdr:spPr>
        <a:xfrm>
          <a:off x="22110700" y="1296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82605</xdr:rowOff>
    </xdr:from>
    <xdr:ext cx="534377" cy="259045"/>
    <xdr:sp macro="" textlink="">
      <xdr:nvSpPr>
        <xdr:cNvPr id="858" name="繰出金該当値テキスト">
          <a:extLst>
            <a:ext uri="{FF2B5EF4-FFF2-40B4-BE49-F238E27FC236}">
              <a16:creationId xmlns:a16="http://schemas.microsoft.com/office/drawing/2014/main" id="{00000000-0008-0000-0600-00005A030000}"/>
            </a:ext>
          </a:extLst>
        </xdr:cNvPr>
        <xdr:cNvSpPr txBox="1"/>
      </xdr:nvSpPr>
      <xdr:spPr>
        <a:xfrm>
          <a:off x="22212300" y="1294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50,198</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116542</xdr:rowOff>
    </xdr:from>
    <xdr:to>
      <xdr:col>31</xdr:col>
      <xdr:colOff>85725</xdr:colOff>
      <xdr:row>76</xdr:row>
      <xdr:rowOff>46692</xdr:rowOff>
    </xdr:to>
    <xdr:sp macro="" textlink="">
      <xdr:nvSpPr>
        <xdr:cNvPr id="859" name="円/楕円 858">
          <a:extLst>
            <a:ext uri="{FF2B5EF4-FFF2-40B4-BE49-F238E27FC236}">
              <a16:creationId xmlns:a16="http://schemas.microsoft.com/office/drawing/2014/main" id="{00000000-0008-0000-0600-00005B030000}"/>
            </a:ext>
          </a:extLst>
        </xdr:cNvPr>
        <xdr:cNvSpPr/>
      </xdr:nvSpPr>
      <xdr:spPr>
        <a:xfrm>
          <a:off x="21272500" y="1297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37819</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306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49,549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5308</xdr:rowOff>
    </xdr:from>
    <xdr:to>
      <xdr:col>29</xdr:col>
      <xdr:colOff>568325</xdr:colOff>
      <xdr:row>76</xdr:row>
      <xdr:rowOff>106908</xdr:rowOff>
    </xdr:to>
    <xdr:sp macro="" textlink="">
      <xdr:nvSpPr>
        <xdr:cNvPr id="861" name="円/楕円 860">
          <a:extLst>
            <a:ext uri="{FF2B5EF4-FFF2-40B4-BE49-F238E27FC236}">
              <a16:creationId xmlns:a16="http://schemas.microsoft.com/office/drawing/2014/main" id="{00000000-0008-0000-0600-00005D030000}"/>
            </a:ext>
          </a:extLst>
        </xdr:cNvPr>
        <xdr:cNvSpPr/>
      </xdr:nvSpPr>
      <xdr:spPr>
        <a:xfrm>
          <a:off x="20383500" y="1303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123436</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167111" y="12810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46,388</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51905</xdr:rowOff>
    </xdr:from>
    <xdr:to>
      <xdr:col>28</xdr:col>
      <xdr:colOff>365125</xdr:colOff>
      <xdr:row>76</xdr:row>
      <xdr:rowOff>153505</xdr:rowOff>
    </xdr:to>
    <xdr:sp macro="" textlink="">
      <xdr:nvSpPr>
        <xdr:cNvPr id="863" name="円/楕円 862">
          <a:extLst>
            <a:ext uri="{FF2B5EF4-FFF2-40B4-BE49-F238E27FC236}">
              <a16:creationId xmlns:a16="http://schemas.microsoft.com/office/drawing/2014/main" id="{00000000-0008-0000-0600-00005F030000}"/>
            </a:ext>
          </a:extLst>
        </xdr:cNvPr>
        <xdr:cNvSpPr/>
      </xdr:nvSpPr>
      <xdr:spPr>
        <a:xfrm>
          <a:off x="19494500" y="1308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170032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85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43,942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49600</xdr:rowOff>
    </xdr:from>
    <xdr:to>
      <xdr:col>27</xdr:col>
      <xdr:colOff>161925</xdr:colOff>
      <xdr:row>76</xdr:row>
      <xdr:rowOff>151200</xdr:rowOff>
    </xdr:to>
    <xdr:sp macro="" textlink="">
      <xdr:nvSpPr>
        <xdr:cNvPr id="865" name="円/楕円 864">
          <a:extLst>
            <a:ext uri="{FF2B5EF4-FFF2-40B4-BE49-F238E27FC236}">
              <a16:creationId xmlns:a16="http://schemas.microsoft.com/office/drawing/2014/main" id="{00000000-0008-0000-0600-000061030000}"/>
            </a:ext>
          </a:extLst>
        </xdr:cNvPr>
        <xdr:cNvSpPr/>
      </xdr:nvSpPr>
      <xdr:spPr>
        <a:xfrm>
          <a:off x="18605500" y="130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167727</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85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44,063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a:extLst>
            <a:ext uri="{FF2B5EF4-FFF2-40B4-BE49-F238E27FC236}">
              <a16:creationId xmlns:a16="http://schemas.microsoft.com/office/drawing/2014/main" id="{00000000-0008-0000-0600-000063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a:extLst>
            <a:ext uri="{FF2B5EF4-FFF2-40B4-BE49-F238E27FC236}">
              <a16:creationId xmlns:a16="http://schemas.microsoft.com/office/drawing/2014/main" id="{00000000-0008-0000-0600-000064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a:extLst>
            <a:ext uri="{FF2B5EF4-FFF2-40B4-BE49-F238E27FC236}">
              <a16:creationId xmlns:a16="http://schemas.microsoft.com/office/drawing/2014/main" id="{00000000-0008-0000-0600-00006C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a:extLst>
            <a:ext uri="{FF2B5EF4-FFF2-40B4-BE49-F238E27FC236}">
              <a16:creationId xmlns:a16="http://schemas.microsoft.com/office/drawing/2014/main" id="{00000000-0008-0000-0600-000073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a:extLst>
            <a:ext uri="{FF2B5EF4-FFF2-40B4-BE49-F238E27FC236}">
              <a16:creationId xmlns:a16="http://schemas.microsoft.com/office/drawing/2014/main" id="{00000000-0008-0000-0600-000075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a:extLst>
            <a:ext uri="{FF2B5EF4-FFF2-40B4-BE49-F238E27FC236}">
              <a16:creationId xmlns:a16="http://schemas.microsoft.com/office/drawing/2014/main" id="{00000000-0008-0000-0600-000078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a:extLst>
            <a:ext uri="{FF2B5EF4-FFF2-40B4-BE49-F238E27FC236}">
              <a16:creationId xmlns:a16="http://schemas.microsoft.com/office/drawing/2014/main" id="{00000000-0008-0000-0600-000079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a:extLst>
            <a:ext uri="{FF2B5EF4-FFF2-40B4-BE49-F238E27FC236}">
              <a16:creationId xmlns:a16="http://schemas.microsoft.com/office/drawing/2014/main" id="{00000000-0008-0000-0600-00007B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a:extLst>
            <a:ext uri="{FF2B5EF4-FFF2-40B4-BE49-F238E27FC236}">
              <a16:creationId xmlns:a16="http://schemas.microsoft.com/office/drawing/2014/main" id="{00000000-0008-0000-0600-00007E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a:extLst>
            <a:ext uri="{FF2B5EF4-FFF2-40B4-BE49-F238E27FC236}">
              <a16:creationId xmlns:a16="http://schemas.microsoft.com/office/drawing/2014/main" id="{00000000-0008-0000-0600-000081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a:extLst>
            <a:ext uri="{FF2B5EF4-FFF2-40B4-BE49-F238E27FC236}">
              <a16:creationId xmlns:a16="http://schemas.microsoft.com/office/drawing/2014/main" id="{00000000-0008-0000-0600-000083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a:extLst>
            <a:ext uri="{FF2B5EF4-FFF2-40B4-BE49-F238E27FC236}">
              <a16:creationId xmlns:a16="http://schemas.microsoft.com/office/drawing/2014/main" id="{00000000-0008-0000-0600-00008B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a:extLst>
            <a:ext uri="{FF2B5EF4-FFF2-40B4-BE49-F238E27FC236}">
              <a16:creationId xmlns:a16="http://schemas.microsoft.com/office/drawing/2014/main" id="{00000000-0008-0000-0600-00008E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a:extLst>
            <a:ext uri="{FF2B5EF4-FFF2-40B4-BE49-F238E27FC236}">
              <a16:creationId xmlns:a16="http://schemas.microsoft.com/office/drawing/2014/main" id="{00000000-0008-0000-0600-00009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a:extLst>
            <a:ext uri="{FF2B5EF4-FFF2-40B4-BE49-F238E27FC236}">
              <a16:creationId xmlns:a16="http://schemas.microsoft.com/office/drawing/2014/main" id="{00000000-0008-0000-0600-00009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歳出決算総額は、住民一人当たり５２２，７５０円となっている。</a:t>
          </a:r>
          <a:endParaRPr kumimoji="1" lang="en-US" altLang="ja-JP" sz="1300">
            <a:latin typeface="ＭＳ Ｐゴシック"/>
          </a:endParaRPr>
        </a:p>
        <a:p>
          <a:r>
            <a:rPr kumimoji="1" lang="ja-JP" altLang="en-US" sz="1300">
              <a:latin typeface="ＭＳ Ｐゴシック"/>
            </a:rPr>
            <a:t>　主な構成項目である人件費は、住民一人当たり７７，９４２円で平成２４年度から比較すると１３．８４％減少し、類似団体内平均値に近づいているものの、依然高い水準にある。２８年度に大きく減少した要因としては退職者数の減による退職手当の減に伴うものである。今後も職員数は定員適正化計画に基づき削減しているものの、退職者数が増加傾向にあり、一人当たり人件費も大きくなることが想定される。</a:t>
          </a:r>
          <a:endParaRPr kumimoji="1" lang="en-US" altLang="ja-JP" sz="1300">
            <a:latin typeface="ＭＳ Ｐゴシック"/>
          </a:endParaRPr>
        </a:p>
        <a:p>
          <a:r>
            <a:rPr kumimoji="1" lang="ja-JP" altLang="en-US" sz="1300">
              <a:latin typeface="ＭＳ Ｐゴシック"/>
            </a:rPr>
            <a:t>　物件費は住民一人当たり７１，１８３円となっており、２８年度は類似団体と比較して一人当たりコストは高くなった。主な要因としては、ごみ処理広域化に伴う管理経費の増加や放課後児童対策事業の拡充に伴う増加、さらに一時的なものであるが庁舎機能移転に伴う経費増加である。</a:t>
          </a:r>
          <a:endParaRPr kumimoji="1" lang="en-US" altLang="ja-JP" sz="1300">
            <a:latin typeface="ＭＳ Ｐゴシック"/>
          </a:endParaRPr>
        </a:p>
        <a:p>
          <a:r>
            <a:rPr kumimoji="1" lang="ja-JP" altLang="en-US" sz="1300">
              <a:latin typeface="ＭＳ Ｐゴシック"/>
            </a:rPr>
            <a:t>　扶助費は住民一人当たり１１６，８９９円となっており、類似団体と比較して大きく上回っている。主な要因はとしては障害者自立支援給付費や教育・保育施設運営費が大きく増加しているものであるが、社会保障経費については子育て施策を含め、今後も増加していく傾向にある。</a:t>
          </a:r>
          <a:endParaRPr kumimoji="1" lang="en-US" altLang="ja-JP"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宮崎県日南市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54,999
54,611
536.11
29,670,384
28,750,731
779,078
15,821,787
28,878,264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89.5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32</xdr:row>
      <xdr:rowOff>162103</xdr:rowOff>
    </xdr:from>
    <xdr:to>
      <xdr:col>6</xdr:col>
      <xdr:colOff>511175</xdr:colOff>
      <xdr:row>34</xdr:row>
      <xdr:rowOff>84379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648503"/>
          <a:ext cx="838200" cy="26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64584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93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a:extLst>
            <a:ext uri="{FF2B5EF4-FFF2-40B4-BE49-F238E27FC236}">
              <a16:creationId xmlns:a16="http://schemas.microsoft.com/office/drawing/2014/main" id="{00000000-0008-0000-0700-00003D000000}"/>
            </a:ext>
          </a:extLst>
        </xdr:cNvPr>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37744</xdr:rowOff>
    </xdr:from>
    <xdr:to>
      <xdr:col>5</xdr:col>
      <xdr:colOff>358775</xdr:colOff>
      <xdr:row>32</xdr:row>
      <xdr:rowOff>162103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352694"/>
          <a:ext cx="889000" cy="29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a:extLst>
            <a:ext uri="{FF2B5EF4-FFF2-40B4-BE49-F238E27FC236}">
              <a16:creationId xmlns:a16="http://schemas.microsoft.com/office/drawing/2014/main" id="{00000000-0008-0000-0700-00003F000000}"/>
            </a:ext>
          </a:extLst>
        </xdr:cNvPr>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14292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7"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28601</xdr:rowOff>
    </xdr:from>
    <xdr:to>
      <xdr:col>4</xdr:col>
      <xdr:colOff>155575</xdr:colOff>
      <xdr:row>31</xdr:row>
      <xdr:rowOff>37744</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34355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a:extLst>
            <a:ext uri="{FF2B5EF4-FFF2-40B4-BE49-F238E27FC236}">
              <a16:creationId xmlns:a16="http://schemas.microsoft.com/office/drawing/2014/main" id="{00000000-0008-0000-0700-000042000000}"/>
            </a:ext>
          </a:extLst>
        </xdr:cNvPr>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28601</xdr:rowOff>
    </xdr:from>
    <xdr:to>
      <xdr:col>2</xdr:col>
      <xdr:colOff>638175</xdr:colOff>
      <xdr:row>31</xdr:row>
      <xdr:rowOff>56032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34355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a:extLst>
            <a:ext uri="{FF2B5EF4-FFF2-40B4-BE49-F238E27FC236}">
              <a16:creationId xmlns:a16="http://schemas.microsoft.com/office/drawing/2014/main" id="{00000000-0008-0000-0700-000045000000}"/>
            </a:ext>
          </a:extLst>
        </xdr:cNvPr>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a:extLst>
            <a:ext uri="{FF2B5EF4-FFF2-40B4-BE49-F238E27FC236}">
              <a16:creationId xmlns:a16="http://schemas.microsoft.com/office/drawing/2014/main" id="{00000000-0008-0000-0700-000047000000}"/>
            </a:ext>
          </a:extLst>
        </xdr:cNvPr>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33579</xdr:rowOff>
    </xdr:from>
    <xdr:to>
      <xdr:col>6</xdr:col>
      <xdr:colOff>561975</xdr:colOff>
      <xdr:row>34</xdr:row>
      <xdr:rowOff>135179</xdr:rowOff>
    </xdr:to>
    <xdr:sp macro="" textlink="">
      <xdr:nvSpPr>
        <xdr:cNvPr id="78" name="円/楕円 77">
          <a:extLst>
            <a:ext uri="{FF2B5EF4-FFF2-40B4-BE49-F238E27FC236}">
              <a16:creationId xmlns:a16="http://schemas.microsoft.com/office/drawing/2014/main" id="{00000000-0008-0000-0700-00004E000000}"/>
            </a:ext>
          </a:extLst>
        </xdr:cNvPr>
        <xdr:cNvSpPr/>
      </xdr:nvSpPr>
      <xdr:spPr>
        <a:xfrm>
          <a:off x="4584700" y="586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56456</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1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3,621</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111303</xdr:rowOff>
    </xdr:from>
    <xdr:to>
      <xdr:col>5</xdr:col>
      <xdr:colOff>409575</xdr:colOff>
      <xdr:row>33</xdr:row>
      <xdr:rowOff>41453</xdr:rowOff>
    </xdr:to>
    <xdr:sp macro="" textlink="">
      <xdr:nvSpPr>
        <xdr:cNvPr id="80" name="円/楕円 79">
          <a:extLst>
            <a:ext uri="{FF2B5EF4-FFF2-40B4-BE49-F238E27FC236}">
              <a16:creationId xmlns:a16="http://schemas.microsoft.com/office/drawing/2014/main" id="{00000000-0008-0000-0700-000050000000}"/>
            </a:ext>
          </a:extLst>
        </xdr:cNvPr>
        <xdr:cNvSpPr/>
      </xdr:nvSpPr>
      <xdr:spPr>
        <a:xfrm>
          <a:off x="3746500" y="559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57980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7" y="537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4,201</a:t>
          </a:r>
          <a:endParaRPr kumimoji="1" lang="ja-JP" altLang="en-US" sz="1000" b="1">
            <a:solidFill>
              <a:srgbClr val="FF0000"/>
            </a:solidFill>
            <a:latin typeface="ＭＳ Ｐゴシック"/>
          </a:endParaRPr>
        </a:p>
      </xdr:txBody>
    </xdr:sp>
    <xdr:clientData/>
  </xdr:oneCellAnchor>
  <xdr:twoCellAnchor>
    <xdr:from>
      <xdr:col>4</xdr:col>
      <xdr:colOff>104775</xdr:colOff>
      <xdr:row>30</xdr:row>
      <xdr:rowOff>158394</xdr:rowOff>
    </xdr:from>
    <xdr:to>
      <xdr:col>4</xdr:col>
      <xdr:colOff>206375</xdr:colOff>
      <xdr:row>31</xdr:row>
      <xdr:rowOff>88544</xdr:rowOff>
    </xdr:to>
    <xdr:sp macro="" textlink="">
      <xdr:nvSpPr>
        <xdr:cNvPr id="82" name="円/楕円 81">
          <a:extLst>
            <a:ext uri="{FF2B5EF4-FFF2-40B4-BE49-F238E27FC236}">
              <a16:creationId xmlns:a16="http://schemas.microsoft.com/office/drawing/2014/main" id="{00000000-0008-0000-0700-000052000000}"/>
            </a:ext>
          </a:extLst>
        </xdr:cNvPr>
        <xdr:cNvSpPr/>
      </xdr:nvSpPr>
      <xdr:spPr>
        <a:xfrm>
          <a:off x="2857500" y="530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29</xdr:row>
      <xdr:rowOff>105071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7" y="5077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4,848</a:t>
          </a:r>
          <a:endParaRPr kumimoji="1" lang="ja-JP" altLang="en-US" sz="1000" b="1">
            <a:solidFill>
              <a:srgbClr val="FF0000"/>
            </a:solidFill>
            <a:latin typeface="ＭＳ Ｐゴシック"/>
          </a:endParaRPr>
        </a:p>
      </xdr:txBody>
    </xdr:sp>
    <xdr:clientData/>
  </xdr:oneCellAnchor>
  <xdr:twoCellAnchor>
    <xdr:from>
      <xdr:col>2</xdr:col>
      <xdr:colOff>587375</xdr:colOff>
      <xdr:row>30</xdr:row>
      <xdr:rowOff>149251</xdr:rowOff>
    </xdr:from>
    <xdr:to>
      <xdr:col>3</xdr:col>
      <xdr:colOff>3175</xdr:colOff>
      <xdr:row>31</xdr:row>
      <xdr:rowOff>79401</xdr:rowOff>
    </xdr:to>
    <xdr:sp macro="" textlink="">
      <xdr:nvSpPr>
        <xdr:cNvPr id="84" name="円/楕円 83">
          <a:extLst>
            <a:ext uri="{FF2B5EF4-FFF2-40B4-BE49-F238E27FC236}">
              <a16:creationId xmlns:a16="http://schemas.microsoft.com/office/drawing/2014/main" id="{00000000-0008-0000-0700-000054000000}"/>
            </a:ext>
          </a:extLst>
        </xdr:cNvPr>
        <xdr:cNvSpPr/>
      </xdr:nvSpPr>
      <xdr:spPr>
        <a:xfrm>
          <a:off x="1968500" y="529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29</xdr:row>
      <xdr:rowOff>95928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7" y="506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4,868</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5232</xdr:rowOff>
    </xdr:from>
    <xdr:to>
      <xdr:col>1</xdr:col>
      <xdr:colOff>485775</xdr:colOff>
      <xdr:row>31</xdr:row>
      <xdr:rowOff>106832</xdr:rowOff>
    </xdr:to>
    <xdr:sp macro="" textlink="">
      <xdr:nvSpPr>
        <xdr:cNvPr id="86" name="円/楕円 85">
          <a:extLst>
            <a:ext uri="{FF2B5EF4-FFF2-40B4-BE49-F238E27FC236}">
              <a16:creationId xmlns:a16="http://schemas.microsoft.com/office/drawing/2014/main" id="{00000000-0008-0000-0700-000056000000}"/>
            </a:ext>
          </a:extLst>
        </xdr:cNvPr>
        <xdr:cNvSpPr/>
      </xdr:nvSpPr>
      <xdr:spPr>
        <a:xfrm>
          <a:off x="1079500" y="532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123359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7" y="509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86,077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146101</xdr:rowOff>
    </xdr:from>
    <xdr:to>
      <xdr:col>6</xdr:col>
      <xdr:colOff>511175</xdr:colOff>
      <xdr:row>55</xdr:row>
      <xdr:rowOff>153713</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575851"/>
          <a:ext cx="838200" cy="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143603</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73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a:extLst>
            <a:ext uri="{FF2B5EF4-FFF2-40B4-BE49-F238E27FC236}">
              <a16:creationId xmlns:a16="http://schemas.microsoft.com/office/drawing/2014/main" id="{00000000-0008-0000-0700-000076000000}"/>
            </a:ext>
          </a:extLst>
        </xdr:cNvPr>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146101</xdr:rowOff>
    </xdr:from>
    <xdr:to>
      <xdr:col>5</xdr:col>
      <xdr:colOff>358775</xdr:colOff>
      <xdr:row>56</xdr:row>
      <xdr:rowOff>58037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575851"/>
          <a:ext cx="889000" cy="8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a:extLst>
            <a:ext uri="{FF2B5EF4-FFF2-40B4-BE49-F238E27FC236}">
              <a16:creationId xmlns:a16="http://schemas.microsoft.com/office/drawing/2014/main" id="{00000000-0008-0000-0700-000078000000}"/>
            </a:ext>
          </a:extLst>
        </xdr:cNvPr>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46128</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64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16241</xdr:rowOff>
    </xdr:from>
    <xdr:to>
      <xdr:col>4</xdr:col>
      <xdr:colOff>155575</xdr:colOff>
      <xdr:row>56</xdr:row>
      <xdr:rowOff>58037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019300" y="9617441"/>
          <a:ext cx="889000" cy="4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a:extLst>
            <a:ext uri="{FF2B5EF4-FFF2-40B4-BE49-F238E27FC236}">
              <a16:creationId xmlns:a16="http://schemas.microsoft.com/office/drawing/2014/main" id="{00000000-0008-0000-0700-00007B000000}"/>
            </a:ext>
          </a:extLst>
        </xdr:cNvPr>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16241</xdr:rowOff>
    </xdr:from>
    <xdr:to>
      <xdr:col>2</xdr:col>
      <xdr:colOff>638175</xdr:colOff>
      <xdr:row>56</xdr:row>
      <xdr:rowOff>114043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617441"/>
          <a:ext cx="889000" cy="9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a:extLst>
            <a:ext uri="{FF2B5EF4-FFF2-40B4-BE49-F238E27FC236}">
              <a16:creationId xmlns:a16="http://schemas.microsoft.com/office/drawing/2014/main" id="{00000000-0008-0000-0700-00007E000000}"/>
            </a:ext>
          </a:extLst>
        </xdr:cNvPr>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115493</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a:extLst>
            <a:ext uri="{FF2B5EF4-FFF2-40B4-BE49-F238E27FC236}">
              <a16:creationId xmlns:a16="http://schemas.microsoft.com/office/drawing/2014/main" id="{00000000-0008-0000-0700-000080000000}"/>
            </a:ext>
          </a:extLst>
        </xdr:cNvPr>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102913</xdr:rowOff>
    </xdr:from>
    <xdr:to>
      <xdr:col>6</xdr:col>
      <xdr:colOff>561975</xdr:colOff>
      <xdr:row>56</xdr:row>
      <xdr:rowOff>33063</xdr:rowOff>
    </xdr:to>
    <xdr:sp macro="" textlink="">
      <xdr:nvSpPr>
        <xdr:cNvPr id="135" name="円/楕円 134">
          <a:extLst>
            <a:ext uri="{FF2B5EF4-FFF2-40B4-BE49-F238E27FC236}">
              <a16:creationId xmlns:a16="http://schemas.microsoft.com/office/drawing/2014/main" id="{00000000-0008-0000-0700-000087000000}"/>
            </a:ext>
          </a:extLst>
        </xdr:cNvPr>
        <xdr:cNvSpPr/>
      </xdr:nvSpPr>
      <xdr:spPr>
        <a:xfrm>
          <a:off x="4584700" y="953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125790</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384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75,661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95301</xdr:rowOff>
    </xdr:from>
    <xdr:to>
      <xdr:col>5</xdr:col>
      <xdr:colOff>409575</xdr:colOff>
      <xdr:row>56</xdr:row>
      <xdr:rowOff>25451</xdr:rowOff>
    </xdr:to>
    <xdr:sp macro="" textlink="">
      <xdr:nvSpPr>
        <xdr:cNvPr id="137" name="円/楕円 136">
          <a:extLst>
            <a:ext uri="{FF2B5EF4-FFF2-40B4-BE49-F238E27FC236}">
              <a16:creationId xmlns:a16="http://schemas.microsoft.com/office/drawing/2014/main" id="{00000000-0008-0000-0700-000089000000}"/>
            </a:ext>
          </a:extLst>
        </xdr:cNvPr>
        <xdr:cNvSpPr/>
      </xdr:nvSpPr>
      <xdr:spPr>
        <a:xfrm>
          <a:off x="3746500" y="952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41978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30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76,660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7237</xdr:rowOff>
    </xdr:from>
    <xdr:to>
      <xdr:col>4</xdr:col>
      <xdr:colOff>206375</xdr:colOff>
      <xdr:row>56</xdr:row>
      <xdr:rowOff>108837</xdr:rowOff>
    </xdr:to>
    <xdr:sp macro="" textlink="">
      <xdr:nvSpPr>
        <xdr:cNvPr id="139" name="円/楕円 138">
          <a:extLst>
            <a:ext uri="{FF2B5EF4-FFF2-40B4-BE49-F238E27FC236}">
              <a16:creationId xmlns:a16="http://schemas.microsoft.com/office/drawing/2014/main" id="{00000000-0008-0000-0700-00008B000000}"/>
            </a:ext>
          </a:extLst>
        </xdr:cNvPr>
        <xdr:cNvSpPr/>
      </xdr:nvSpPr>
      <xdr:spPr>
        <a:xfrm>
          <a:off x="2857500" y="960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125364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38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65,717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136891</xdr:rowOff>
    </xdr:from>
    <xdr:to>
      <xdr:col>3</xdr:col>
      <xdr:colOff>3175</xdr:colOff>
      <xdr:row>56</xdr:row>
      <xdr:rowOff>67041</xdr:rowOff>
    </xdr:to>
    <xdr:sp macro="" textlink="">
      <xdr:nvSpPr>
        <xdr:cNvPr id="141" name="円/楕円 140">
          <a:extLst>
            <a:ext uri="{FF2B5EF4-FFF2-40B4-BE49-F238E27FC236}">
              <a16:creationId xmlns:a16="http://schemas.microsoft.com/office/drawing/2014/main" id="{00000000-0008-0000-0700-00008D000000}"/>
            </a:ext>
          </a:extLst>
        </xdr:cNvPr>
        <xdr:cNvSpPr/>
      </xdr:nvSpPr>
      <xdr:spPr>
        <a:xfrm>
          <a:off x="1968500" y="956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83568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341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71,202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63243</xdr:rowOff>
    </xdr:from>
    <xdr:to>
      <xdr:col>1</xdr:col>
      <xdr:colOff>485775</xdr:colOff>
      <xdr:row>56</xdr:row>
      <xdr:rowOff>164843</xdr:rowOff>
    </xdr:to>
    <xdr:sp macro="" textlink="">
      <xdr:nvSpPr>
        <xdr:cNvPr id="143" name="円/楕円 142">
          <a:extLst>
            <a:ext uri="{FF2B5EF4-FFF2-40B4-BE49-F238E27FC236}">
              <a16:creationId xmlns:a16="http://schemas.microsoft.com/office/drawing/2014/main" id="{00000000-0008-0000-0700-00008F000000}"/>
            </a:ext>
          </a:extLst>
        </xdr:cNvPr>
        <xdr:cNvSpPr/>
      </xdr:nvSpPr>
      <xdr:spPr>
        <a:xfrm>
          <a:off x="1079500" y="96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155970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75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181,834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42735</xdr:rowOff>
    </xdr:from>
    <xdr:to>
      <xdr:col>6</xdr:col>
      <xdr:colOff>511175</xdr:colOff>
      <xdr:row>75</xdr:row>
      <xdr:rowOff>38151</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3797300" y="12730035"/>
          <a:ext cx="838200" cy="1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133278</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92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a:extLst>
            <a:ext uri="{FF2B5EF4-FFF2-40B4-BE49-F238E27FC236}">
              <a16:creationId xmlns:a16="http://schemas.microsoft.com/office/drawing/2014/main" id="{00000000-0008-0000-0700-0000B0000000}"/>
            </a:ext>
          </a:extLst>
        </xdr:cNvPr>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38151</xdr:rowOff>
    </xdr:from>
    <xdr:to>
      <xdr:col>5</xdr:col>
      <xdr:colOff>358775</xdr:colOff>
      <xdr:row>76</xdr:row>
      <xdr:rowOff>49048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896901"/>
          <a:ext cx="889000" cy="18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a:extLst>
            <a:ext uri="{FF2B5EF4-FFF2-40B4-BE49-F238E27FC236}">
              <a16:creationId xmlns:a16="http://schemas.microsoft.com/office/drawing/2014/main" id="{00000000-0008-0000-0700-0000B2000000}"/>
            </a:ext>
          </a:extLst>
        </xdr:cNvPr>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161929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4"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49048</xdr:rowOff>
    </xdr:from>
    <xdr:to>
      <xdr:col>4</xdr:col>
      <xdr:colOff>155575</xdr:colOff>
      <xdr:row>77</xdr:row>
      <xdr:rowOff>4738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3079248"/>
          <a:ext cx="889000" cy="12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a:extLst>
            <a:ext uri="{FF2B5EF4-FFF2-40B4-BE49-F238E27FC236}">
              <a16:creationId xmlns:a16="http://schemas.microsoft.com/office/drawing/2014/main" id="{00000000-0008-0000-0700-0000B5000000}"/>
            </a:ext>
          </a:extLst>
        </xdr:cNvPr>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121657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4"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132753</xdr:rowOff>
    </xdr:from>
    <xdr:to>
      <xdr:col>2</xdr:col>
      <xdr:colOff>638175</xdr:colOff>
      <xdr:row>77</xdr:row>
      <xdr:rowOff>4738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1130300" y="13162953"/>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a:extLst>
            <a:ext uri="{FF2B5EF4-FFF2-40B4-BE49-F238E27FC236}">
              <a16:creationId xmlns:a16="http://schemas.microsoft.com/office/drawing/2014/main" id="{00000000-0008-0000-0700-0000B8000000}"/>
            </a:ext>
          </a:extLst>
        </xdr:cNvPr>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33990</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4"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a:extLst>
            <a:ext uri="{FF2B5EF4-FFF2-40B4-BE49-F238E27FC236}">
              <a16:creationId xmlns:a16="http://schemas.microsoft.com/office/drawing/2014/main" id="{00000000-0008-0000-0700-0000BA000000}"/>
            </a:ext>
          </a:extLst>
        </xdr:cNvPr>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104563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4"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163385</xdr:rowOff>
    </xdr:from>
    <xdr:to>
      <xdr:col>6</xdr:col>
      <xdr:colOff>561975</xdr:colOff>
      <xdr:row>74</xdr:row>
      <xdr:rowOff>93535</xdr:rowOff>
    </xdr:to>
    <xdr:sp macro="" textlink="">
      <xdr:nvSpPr>
        <xdr:cNvPr id="193" name="円/楕円 192">
          <a:extLst>
            <a:ext uri="{FF2B5EF4-FFF2-40B4-BE49-F238E27FC236}">
              <a16:creationId xmlns:a16="http://schemas.microsoft.com/office/drawing/2014/main" id="{00000000-0008-0000-0700-0000C1000000}"/>
            </a:ext>
          </a:extLst>
        </xdr:cNvPr>
        <xdr:cNvSpPr/>
      </xdr:nvSpPr>
      <xdr:spPr>
        <a:xfrm>
          <a:off x="4584700" y="12679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14812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30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187,635</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158801</xdr:rowOff>
    </xdr:from>
    <xdr:to>
      <xdr:col>5</xdr:col>
      <xdr:colOff>409575</xdr:colOff>
      <xdr:row>75</xdr:row>
      <xdr:rowOff>88951</xdr:rowOff>
    </xdr:to>
    <xdr:sp macro="" textlink="">
      <xdr:nvSpPr>
        <xdr:cNvPr id="195" name="円/楕円 194">
          <a:extLst>
            <a:ext uri="{FF2B5EF4-FFF2-40B4-BE49-F238E27FC236}">
              <a16:creationId xmlns:a16="http://schemas.microsoft.com/office/drawing/2014/main" id="{00000000-0008-0000-0700-0000C3000000}"/>
            </a:ext>
          </a:extLst>
        </xdr:cNvPr>
        <xdr:cNvSpPr/>
      </xdr:nvSpPr>
      <xdr:spPr>
        <a:xfrm>
          <a:off x="3746500" y="1284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105478</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4" y="12621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174,496</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169698</xdr:rowOff>
    </xdr:from>
    <xdr:to>
      <xdr:col>4</xdr:col>
      <xdr:colOff>206375</xdr:colOff>
      <xdr:row>76</xdr:row>
      <xdr:rowOff>99848</xdr:rowOff>
    </xdr:to>
    <xdr:sp macro="" textlink="">
      <xdr:nvSpPr>
        <xdr:cNvPr id="197" name="円/楕円 196">
          <a:extLst>
            <a:ext uri="{FF2B5EF4-FFF2-40B4-BE49-F238E27FC236}">
              <a16:creationId xmlns:a16="http://schemas.microsoft.com/office/drawing/2014/main" id="{00000000-0008-0000-0700-0000C5000000}"/>
            </a:ext>
          </a:extLst>
        </xdr:cNvPr>
        <xdr:cNvSpPr/>
      </xdr:nvSpPr>
      <xdr:spPr>
        <a:xfrm>
          <a:off x="2857500" y="1302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116374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4" y="1280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160,138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125388</xdr:rowOff>
    </xdr:from>
    <xdr:to>
      <xdr:col>3</xdr:col>
      <xdr:colOff>3175</xdr:colOff>
      <xdr:row>77</xdr:row>
      <xdr:rowOff>55538</xdr:rowOff>
    </xdr:to>
    <xdr:sp macro="" textlink="">
      <xdr:nvSpPr>
        <xdr:cNvPr id="199" name="円/楕円 198">
          <a:extLst>
            <a:ext uri="{FF2B5EF4-FFF2-40B4-BE49-F238E27FC236}">
              <a16:creationId xmlns:a16="http://schemas.microsoft.com/office/drawing/2014/main" id="{00000000-0008-0000-0700-0000C7000000}"/>
            </a:ext>
          </a:extLst>
        </xdr:cNvPr>
        <xdr:cNvSpPr/>
      </xdr:nvSpPr>
      <xdr:spPr>
        <a:xfrm>
          <a:off x="1968500" y="1315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72064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4" y="12930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150,127</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81953</xdr:rowOff>
    </xdr:from>
    <xdr:to>
      <xdr:col>1</xdr:col>
      <xdr:colOff>485775</xdr:colOff>
      <xdr:row>77</xdr:row>
      <xdr:rowOff>12103</xdr:rowOff>
    </xdr:to>
    <xdr:sp macro="" textlink="">
      <xdr:nvSpPr>
        <xdr:cNvPr id="201" name="円/楕円 200">
          <a:extLst>
            <a:ext uri="{FF2B5EF4-FFF2-40B4-BE49-F238E27FC236}">
              <a16:creationId xmlns:a16="http://schemas.microsoft.com/office/drawing/2014/main" id="{00000000-0008-0000-0700-0000C9000000}"/>
            </a:ext>
          </a:extLst>
        </xdr:cNvPr>
        <xdr:cNvSpPr/>
      </xdr:nvSpPr>
      <xdr:spPr>
        <a:xfrm>
          <a:off x="1079500" y="1311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28630</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4" y="12887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33,484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42678</xdr:rowOff>
    </xdr:from>
    <xdr:to>
      <xdr:col>6</xdr:col>
      <xdr:colOff>511175</xdr:colOff>
      <xdr:row>97</xdr:row>
      <xdr:rowOff>51233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501878"/>
          <a:ext cx="838200" cy="18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165994</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a:extLst>
            <a:ext uri="{FF2B5EF4-FFF2-40B4-BE49-F238E27FC236}">
              <a16:creationId xmlns:a16="http://schemas.microsoft.com/office/drawing/2014/main" id="{00000000-0008-0000-0700-0000EA000000}"/>
            </a:ext>
          </a:extLst>
        </xdr:cNvPr>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42678</xdr:rowOff>
    </xdr:from>
    <xdr:to>
      <xdr:col>5</xdr:col>
      <xdr:colOff>358775</xdr:colOff>
      <xdr:row>96</xdr:row>
      <xdr:rowOff>155302</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501878"/>
          <a:ext cx="889000" cy="1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a:extLst>
            <a:ext uri="{FF2B5EF4-FFF2-40B4-BE49-F238E27FC236}">
              <a16:creationId xmlns:a16="http://schemas.microsoft.com/office/drawing/2014/main" id="{00000000-0008-0000-0700-0000EC000000}"/>
            </a:ext>
          </a:extLst>
        </xdr:cNvPr>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6977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63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155302</xdr:rowOff>
    </xdr:from>
    <xdr:to>
      <xdr:col>4</xdr:col>
      <xdr:colOff>155575</xdr:colOff>
      <xdr:row>98</xdr:row>
      <xdr:rowOff>2787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614502"/>
          <a:ext cx="889000" cy="19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a:extLst>
            <a:ext uri="{FF2B5EF4-FFF2-40B4-BE49-F238E27FC236}">
              <a16:creationId xmlns:a16="http://schemas.microsoft.com/office/drawing/2014/main" id="{00000000-0008-0000-0700-0000EF000000}"/>
            </a:ext>
          </a:extLst>
        </xdr:cNvPr>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110132</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740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150216</xdr:rowOff>
    </xdr:from>
    <xdr:to>
      <xdr:col>2</xdr:col>
      <xdr:colOff>638175</xdr:colOff>
      <xdr:row>98</xdr:row>
      <xdr:rowOff>2787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780866"/>
          <a:ext cx="889000" cy="2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a:extLst>
            <a:ext uri="{FF2B5EF4-FFF2-40B4-BE49-F238E27FC236}">
              <a16:creationId xmlns:a16="http://schemas.microsoft.com/office/drawing/2014/main" id="{00000000-0008-0000-0700-0000F2000000}"/>
            </a:ext>
          </a:extLst>
        </xdr:cNvPr>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a:extLst>
            <a:ext uri="{FF2B5EF4-FFF2-40B4-BE49-F238E27FC236}">
              <a16:creationId xmlns:a16="http://schemas.microsoft.com/office/drawing/2014/main" id="{00000000-0008-0000-0700-0000F4000000}"/>
            </a:ext>
          </a:extLst>
        </xdr:cNvPr>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433</xdr:rowOff>
    </xdr:from>
    <xdr:to>
      <xdr:col>6</xdr:col>
      <xdr:colOff>561975</xdr:colOff>
      <xdr:row>97</xdr:row>
      <xdr:rowOff>102033</xdr:rowOff>
    </xdr:to>
    <xdr:sp macro="" textlink="">
      <xdr:nvSpPr>
        <xdr:cNvPr id="251" name="円/楕円 250">
          <a:extLst>
            <a:ext uri="{FF2B5EF4-FFF2-40B4-BE49-F238E27FC236}">
              <a16:creationId xmlns:a16="http://schemas.microsoft.com/office/drawing/2014/main" id="{00000000-0008-0000-0700-0000FB000000}"/>
            </a:ext>
          </a:extLst>
        </xdr:cNvPr>
        <xdr:cNvSpPr/>
      </xdr:nvSpPr>
      <xdr:spPr>
        <a:xfrm>
          <a:off x="4584700" y="1663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150310</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0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37,644</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163328</xdr:rowOff>
    </xdr:from>
    <xdr:to>
      <xdr:col>5</xdr:col>
      <xdr:colOff>409575</xdr:colOff>
      <xdr:row>96</xdr:row>
      <xdr:rowOff>93478</xdr:rowOff>
    </xdr:to>
    <xdr:sp macro="" textlink="">
      <xdr:nvSpPr>
        <xdr:cNvPr id="253" name="円/楕円 252">
          <a:extLst>
            <a:ext uri="{FF2B5EF4-FFF2-40B4-BE49-F238E27FC236}">
              <a16:creationId xmlns:a16="http://schemas.microsoft.com/office/drawing/2014/main" id="{00000000-0008-0000-0700-0000FD000000}"/>
            </a:ext>
          </a:extLst>
        </xdr:cNvPr>
        <xdr:cNvSpPr/>
      </xdr:nvSpPr>
      <xdr:spPr>
        <a:xfrm>
          <a:off x="3746500" y="1645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110005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22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47,093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104502</xdr:rowOff>
    </xdr:from>
    <xdr:to>
      <xdr:col>4</xdr:col>
      <xdr:colOff>206375</xdr:colOff>
      <xdr:row>97</xdr:row>
      <xdr:rowOff>34652</xdr:rowOff>
    </xdr:to>
    <xdr:sp macro="" textlink="">
      <xdr:nvSpPr>
        <xdr:cNvPr id="255" name="円/楕円 254">
          <a:extLst>
            <a:ext uri="{FF2B5EF4-FFF2-40B4-BE49-F238E27FC236}">
              <a16:creationId xmlns:a16="http://schemas.microsoft.com/office/drawing/2014/main" id="{00000000-0008-0000-0700-0000FF000000}"/>
            </a:ext>
          </a:extLst>
        </xdr:cNvPr>
        <xdr:cNvSpPr/>
      </xdr:nvSpPr>
      <xdr:spPr>
        <a:xfrm>
          <a:off x="2857500" y="1656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51179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338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41,181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123437</xdr:rowOff>
    </xdr:from>
    <xdr:to>
      <xdr:col>3</xdr:col>
      <xdr:colOff>3175</xdr:colOff>
      <xdr:row>98</xdr:row>
      <xdr:rowOff>53587</xdr:rowOff>
    </xdr:to>
    <xdr:sp macro="" textlink="">
      <xdr:nvSpPr>
        <xdr:cNvPr id="257" name="円/楕円 256">
          <a:extLst>
            <a:ext uri="{FF2B5EF4-FFF2-40B4-BE49-F238E27FC236}">
              <a16:creationId xmlns:a16="http://schemas.microsoft.com/office/drawing/2014/main" id="{00000000-0008-0000-0700-000001010000}"/>
            </a:ext>
          </a:extLst>
        </xdr:cNvPr>
        <xdr:cNvSpPr/>
      </xdr:nvSpPr>
      <xdr:spPr>
        <a:xfrm>
          <a:off x="1968500" y="1675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44714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4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31,187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99416</xdr:rowOff>
    </xdr:from>
    <xdr:to>
      <xdr:col>1</xdr:col>
      <xdr:colOff>485775</xdr:colOff>
      <xdr:row>98</xdr:row>
      <xdr:rowOff>29566</xdr:rowOff>
    </xdr:to>
    <xdr:sp macro="" textlink="">
      <xdr:nvSpPr>
        <xdr:cNvPr id="259" name="円/楕円 258">
          <a:extLst>
            <a:ext uri="{FF2B5EF4-FFF2-40B4-BE49-F238E27FC236}">
              <a16:creationId xmlns:a16="http://schemas.microsoft.com/office/drawing/2014/main" id="{00000000-0008-0000-0700-000003010000}"/>
            </a:ext>
          </a:extLst>
        </xdr:cNvPr>
        <xdr:cNvSpPr/>
      </xdr:nvSpPr>
      <xdr:spPr>
        <a:xfrm>
          <a:off x="1079500" y="1673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20693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2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32,448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40487</xdr:rowOff>
    </xdr:from>
    <xdr:to>
      <xdr:col>15</xdr:col>
      <xdr:colOff>180975</xdr:colOff>
      <xdr:row>38</xdr:row>
      <xdr:rowOff>112725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9639300" y="6555587"/>
          <a:ext cx="8382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114749</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86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a:extLst>
            <a:ext uri="{FF2B5EF4-FFF2-40B4-BE49-F238E27FC236}">
              <a16:creationId xmlns:a16="http://schemas.microsoft.com/office/drawing/2014/main" id="{00000000-0008-0000-0700-000021010000}"/>
            </a:ext>
          </a:extLst>
        </xdr:cNvPr>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123241</xdr:rowOff>
    </xdr:from>
    <xdr:to>
      <xdr:col>14</xdr:col>
      <xdr:colOff>28575</xdr:colOff>
      <xdr:row>38</xdr:row>
      <xdr:rowOff>40487</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8750300" y="6466891"/>
          <a:ext cx="889000" cy="8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a:extLst>
            <a:ext uri="{FF2B5EF4-FFF2-40B4-BE49-F238E27FC236}">
              <a16:creationId xmlns:a16="http://schemas.microsoft.com/office/drawing/2014/main" id="{00000000-0008-0000-0700-000023010000}"/>
            </a:ext>
          </a:extLst>
        </xdr:cNvPr>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11684</xdr:rowOff>
    </xdr:from>
    <xdr:to>
      <xdr:col>12</xdr:col>
      <xdr:colOff>511175</xdr:colOff>
      <xdr:row>37</xdr:row>
      <xdr:rowOff>123241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7861300" y="6183884"/>
          <a:ext cx="889000" cy="28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a:extLst>
            <a:ext uri="{FF2B5EF4-FFF2-40B4-BE49-F238E27FC236}">
              <a16:creationId xmlns:a16="http://schemas.microsoft.com/office/drawing/2014/main" id="{00000000-0008-0000-0700-000026010000}"/>
            </a:ext>
          </a:extLst>
        </xdr:cNvPr>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95470</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15427" y="609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157759</xdr:rowOff>
    </xdr:from>
    <xdr:to>
      <xdr:col>11</xdr:col>
      <xdr:colOff>307975</xdr:colOff>
      <xdr:row>36</xdr:row>
      <xdr:rowOff>11684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6972300" y="5987059"/>
          <a:ext cx="889000" cy="19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a:extLst>
            <a:ext uri="{FF2B5EF4-FFF2-40B4-BE49-F238E27FC236}">
              <a16:creationId xmlns:a16="http://schemas.microsoft.com/office/drawing/2014/main" id="{00000000-0008-0000-0700-000029010000}"/>
            </a:ext>
          </a:extLst>
        </xdr:cNvPr>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169511</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26427" y="634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a:extLst>
            <a:ext uri="{FF2B5EF4-FFF2-40B4-BE49-F238E27FC236}">
              <a16:creationId xmlns:a16="http://schemas.microsoft.com/office/drawing/2014/main" id="{00000000-0008-0000-0700-00002B010000}"/>
            </a:ext>
          </a:extLst>
        </xdr:cNvPr>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92701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37427" y="62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61925</xdr:rowOff>
    </xdr:from>
    <xdr:to>
      <xdr:col>15</xdr:col>
      <xdr:colOff>231775</xdr:colOff>
      <xdr:row>38</xdr:row>
      <xdr:rowOff>163525</xdr:rowOff>
    </xdr:to>
    <xdr:sp macro="" textlink="">
      <xdr:nvSpPr>
        <xdr:cNvPr id="306" name="円/楕円 305">
          <a:extLst>
            <a:ext uri="{FF2B5EF4-FFF2-40B4-BE49-F238E27FC236}">
              <a16:creationId xmlns:a16="http://schemas.microsoft.com/office/drawing/2014/main" id="{00000000-0008-0000-0700-000032010000}"/>
            </a:ext>
          </a:extLst>
        </xdr:cNvPr>
        <xdr:cNvSpPr/>
      </xdr:nvSpPr>
      <xdr:spPr>
        <a:xfrm>
          <a:off x="10426700" y="65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148302</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9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161137</xdr:rowOff>
    </xdr:from>
    <xdr:to>
      <xdr:col>14</xdr:col>
      <xdr:colOff>79375</xdr:colOff>
      <xdr:row>38</xdr:row>
      <xdr:rowOff>91287</xdr:rowOff>
    </xdr:to>
    <xdr:sp macro="" textlink="">
      <xdr:nvSpPr>
        <xdr:cNvPr id="308" name="円/楕円 307">
          <a:extLst>
            <a:ext uri="{FF2B5EF4-FFF2-40B4-BE49-F238E27FC236}">
              <a16:creationId xmlns:a16="http://schemas.microsoft.com/office/drawing/2014/main" id="{00000000-0008-0000-0700-000034010000}"/>
            </a:ext>
          </a:extLst>
        </xdr:cNvPr>
        <xdr:cNvSpPr/>
      </xdr:nvSpPr>
      <xdr:spPr>
        <a:xfrm>
          <a:off x="9588500" y="650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82414</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597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72441</xdr:rowOff>
    </xdr:from>
    <xdr:to>
      <xdr:col>12</xdr:col>
      <xdr:colOff>561975</xdr:colOff>
      <xdr:row>38</xdr:row>
      <xdr:rowOff>2591</xdr:rowOff>
    </xdr:to>
    <xdr:sp macro="" textlink="">
      <xdr:nvSpPr>
        <xdr:cNvPr id="310" name="円/楕円 309">
          <a:extLst>
            <a:ext uri="{FF2B5EF4-FFF2-40B4-BE49-F238E27FC236}">
              <a16:creationId xmlns:a16="http://schemas.microsoft.com/office/drawing/2014/main" id="{00000000-0008-0000-0700-000036010000}"/>
            </a:ext>
          </a:extLst>
        </xdr:cNvPr>
        <xdr:cNvSpPr/>
      </xdr:nvSpPr>
      <xdr:spPr>
        <a:xfrm>
          <a:off x="8699500" y="641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165168</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5088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132334</xdr:rowOff>
    </xdr:from>
    <xdr:to>
      <xdr:col>11</xdr:col>
      <xdr:colOff>358775</xdr:colOff>
      <xdr:row>36</xdr:row>
      <xdr:rowOff>62484</xdr:rowOff>
    </xdr:to>
    <xdr:sp macro="" textlink="">
      <xdr:nvSpPr>
        <xdr:cNvPr id="312" name="円/楕円 311">
          <a:extLst>
            <a:ext uri="{FF2B5EF4-FFF2-40B4-BE49-F238E27FC236}">
              <a16:creationId xmlns:a16="http://schemas.microsoft.com/office/drawing/2014/main" id="{00000000-0008-0000-0700-000038010000}"/>
            </a:ext>
          </a:extLst>
        </xdr:cNvPr>
        <xdr:cNvSpPr/>
      </xdr:nvSpPr>
      <xdr:spPr>
        <a:xfrm>
          <a:off x="7810500" y="6133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79011</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26427" y="5908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2,060</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106959</xdr:rowOff>
    </xdr:from>
    <xdr:to>
      <xdr:col>10</xdr:col>
      <xdr:colOff>155575</xdr:colOff>
      <xdr:row>35</xdr:row>
      <xdr:rowOff>37109</xdr:rowOff>
    </xdr:to>
    <xdr:sp macro="" textlink="">
      <xdr:nvSpPr>
        <xdr:cNvPr id="314" name="円/楕円 313">
          <a:extLst>
            <a:ext uri="{FF2B5EF4-FFF2-40B4-BE49-F238E27FC236}">
              <a16:creationId xmlns:a16="http://schemas.microsoft.com/office/drawing/2014/main" id="{00000000-0008-0000-0700-00003A010000}"/>
            </a:ext>
          </a:extLst>
        </xdr:cNvPr>
        <xdr:cNvSpPr/>
      </xdr:nvSpPr>
      <xdr:spPr>
        <a:xfrm>
          <a:off x="6921500" y="593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53636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37427" y="571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24,903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69765</xdr:rowOff>
    </xdr:from>
    <xdr:to>
      <xdr:col>15</xdr:col>
      <xdr:colOff>180975</xdr:colOff>
      <xdr:row>57</xdr:row>
      <xdr:rowOff>133593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842415"/>
          <a:ext cx="838200" cy="6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43001</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44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a:extLst>
            <a:ext uri="{FF2B5EF4-FFF2-40B4-BE49-F238E27FC236}">
              <a16:creationId xmlns:a16="http://schemas.microsoft.com/office/drawing/2014/main" id="{00000000-0008-0000-0700-00005C010000}"/>
            </a:ext>
          </a:extLst>
        </xdr:cNvPr>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31474</xdr:rowOff>
    </xdr:from>
    <xdr:to>
      <xdr:col>14</xdr:col>
      <xdr:colOff>28575</xdr:colOff>
      <xdr:row>57</xdr:row>
      <xdr:rowOff>69765</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632674"/>
          <a:ext cx="889000" cy="20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a:extLst>
            <a:ext uri="{FF2B5EF4-FFF2-40B4-BE49-F238E27FC236}">
              <a16:creationId xmlns:a16="http://schemas.microsoft.com/office/drawing/2014/main" id="{00000000-0008-0000-0700-00005E010000}"/>
            </a:ext>
          </a:extLst>
        </xdr:cNvPr>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45455</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47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31474</xdr:rowOff>
    </xdr:from>
    <xdr:to>
      <xdr:col>12</xdr:col>
      <xdr:colOff>511175</xdr:colOff>
      <xdr:row>57</xdr:row>
      <xdr:rowOff>14378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632674"/>
          <a:ext cx="889000" cy="15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a:extLst>
            <a:ext uri="{FF2B5EF4-FFF2-40B4-BE49-F238E27FC236}">
              <a16:creationId xmlns:a16="http://schemas.microsoft.com/office/drawing/2014/main" id="{00000000-0008-0000-0700-000061010000}"/>
            </a:ext>
          </a:extLst>
        </xdr:cNvPr>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78561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10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14378</xdr:rowOff>
    </xdr:from>
    <xdr:to>
      <xdr:col>11</xdr:col>
      <xdr:colOff>307975</xdr:colOff>
      <xdr:row>57</xdr:row>
      <xdr:rowOff>92086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787028"/>
          <a:ext cx="889000" cy="7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a:extLst>
            <a:ext uri="{FF2B5EF4-FFF2-40B4-BE49-F238E27FC236}">
              <a16:creationId xmlns:a16="http://schemas.microsoft.com/office/drawing/2014/main" id="{00000000-0008-0000-0700-000064010000}"/>
            </a:ext>
          </a:extLst>
        </xdr:cNvPr>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a:extLst>
            <a:ext uri="{FF2B5EF4-FFF2-40B4-BE49-F238E27FC236}">
              <a16:creationId xmlns:a16="http://schemas.microsoft.com/office/drawing/2014/main" id="{00000000-0008-0000-0700-000066010000}"/>
            </a:ext>
          </a:extLst>
        </xdr:cNvPr>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82793</xdr:rowOff>
    </xdr:from>
    <xdr:to>
      <xdr:col>15</xdr:col>
      <xdr:colOff>231775</xdr:colOff>
      <xdr:row>58</xdr:row>
      <xdr:rowOff>12943</xdr:rowOff>
    </xdr:to>
    <xdr:sp macro="" textlink="">
      <xdr:nvSpPr>
        <xdr:cNvPr id="365" name="円/楕円 364">
          <a:extLst>
            <a:ext uri="{FF2B5EF4-FFF2-40B4-BE49-F238E27FC236}">
              <a16:creationId xmlns:a16="http://schemas.microsoft.com/office/drawing/2014/main" id="{00000000-0008-0000-0700-00006D010000}"/>
            </a:ext>
          </a:extLst>
        </xdr:cNvPr>
        <xdr:cNvSpPr/>
      </xdr:nvSpPr>
      <xdr:spPr>
        <a:xfrm>
          <a:off x="10426700" y="985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61220</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3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18,874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18965</xdr:rowOff>
    </xdr:from>
    <xdr:to>
      <xdr:col>14</xdr:col>
      <xdr:colOff>79375</xdr:colOff>
      <xdr:row>57</xdr:row>
      <xdr:rowOff>120565</xdr:rowOff>
    </xdr:to>
    <xdr:sp macro="" textlink="">
      <xdr:nvSpPr>
        <xdr:cNvPr id="367" name="円/楕円 366">
          <a:extLst>
            <a:ext uri="{FF2B5EF4-FFF2-40B4-BE49-F238E27FC236}">
              <a16:creationId xmlns:a16="http://schemas.microsoft.com/office/drawing/2014/main" id="{00000000-0008-0000-0700-00006F010000}"/>
            </a:ext>
          </a:extLst>
        </xdr:cNvPr>
        <xdr:cNvSpPr/>
      </xdr:nvSpPr>
      <xdr:spPr>
        <a:xfrm>
          <a:off x="9588500" y="97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111692</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88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22,783</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152124</xdr:rowOff>
    </xdr:from>
    <xdr:to>
      <xdr:col>12</xdr:col>
      <xdr:colOff>561975</xdr:colOff>
      <xdr:row>56</xdr:row>
      <xdr:rowOff>82274</xdr:rowOff>
    </xdr:to>
    <xdr:sp macro="" textlink="">
      <xdr:nvSpPr>
        <xdr:cNvPr id="369" name="円/楕円 368">
          <a:extLst>
            <a:ext uri="{FF2B5EF4-FFF2-40B4-BE49-F238E27FC236}">
              <a16:creationId xmlns:a16="http://schemas.microsoft.com/office/drawing/2014/main" id="{00000000-0008-0000-0700-000071010000}"/>
            </a:ext>
          </a:extLst>
        </xdr:cNvPr>
        <xdr:cNvSpPr/>
      </xdr:nvSpPr>
      <xdr:spPr>
        <a:xfrm>
          <a:off x="8699500" y="9581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98801</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35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35,628</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135028</xdr:rowOff>
    </xdr:from>
    <xdr:to>
      <xdr:col>11</xdr:col>
      <xdr:colOff>358775</xdr:colOff>
      <xdr:row>57</xdr:row>
      <xdr:rowOff>65178</xdr:rowOff>
    </xdr:to>
    <xdr:sp macro="" textlink="">
      <xdr:nvSpPr>
        <xdr:cNvPr id="371" name="円/楕円 370">
          <a:extLst>
            <a:ext uri="{FF2B5EF4-FFF2-40B4-BE49-F238E27FC236}">
              <a16:creationId xmlns:a16="http://schemas.microsoft.com/office/drawing/2014/main" id="{00000000-0008-0000-0700-000073010000}"/>
            </a:ext>
          </a:extLst>
        </xdr:cNvPr>
        <xdr:cNvSpPr/>
      </xdr:nvSpPr>
      <xdr:spPr>
        <a:xfrm>
          <a:off x="7810500" y="973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81705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51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26,175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41286</xdr:rowOff>
    </xdr:from>
    <xdr:to>
      <xdr:col>10</xdr:col>
      <xdr:colOff>155575</xdr:colOff>
      <xdr:row>57</xdr:row>
      <xdr:rowOff>142886</xdr:rowOff>
    </xdr:to>
    <xdr:sp macro="" textlink="">
      <xdr:nvSpPr>
        <xdr:cNvPr id="373" name="円/楕円 372">
          <a:extLst>
            <a:ext uri="{FF2B5EF4-FFF2-40B4-BE49-F238E27FC236}">
              <a16:creationId xmlns:a16="http://schemas.microsoft.com/office/drawing/2014/main" id="{00000000-0008-0000-0700-000075010000}"/>
            </a:ext>
          </a:extLst>
        </xdr:cNvPr>
        <xdr:cNvSpPr/>
      </xdr:nvSpPr>
      <xdr:spPr>
        <a:xfrm>
          <a:off x="6921500" y="9813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159413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58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21,416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13,327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70793</xdr:rowOff>
    </xdr:from>
    <xdr:to>
      <xdr:col>15</xdr:col>
      <xdr:colOff>180975</xdr:colOff>
      <xdr:row>75</xdr:row>
      <xdr:rowOff>154983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929543"/>
          <a:ext cx="838200" cy="8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126829</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57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a:extLst>
            <a:ext uri="{FF2B5EF4-FFF2-40B4-BE49-F238E27FC236}">
              <a16:creationId xmlns:a16="http://schemas.microsoft.com/office/drawing/2014/main" id="{00000000-0008-0000-0700-000097010000}"/>
            </a:ext>
          </a:extLst>
        </xdr:cNvPr>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75</xdr:row>
      <xdr:rowOff>154983</xdr:rowOff>
    </xdr:from>
    <xdr:to>
      <xdr:col>14</xdr:col>
      <xdr:colOff>28575</xdr:colOff>
      <xdr:row>77</xdr:row>
      <xdr:rowOff>11357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013733"/>
          <a:ext cx="889000" cy="19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a:extLst>
            <a:ext uri="{FF2B5EF4-FFF2-40B4-BE49-F238E27FC236}">
              <a16:creationId xmlns:a16="http://schemas.microsoft.com/office/drawing/2014/main" id="{00000000-0008-0000-0700-000099010000}"/>
            </a:ext>
          </a:extLst>
        </xdr:cNvPr>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34115</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3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11357</xdr:rowOff>
    </xdr:from>
    <xdr:to>
      <xdr:col>12</xdr:col>
      <xdr:colOff>511175</xdr:colOff>
      <xdr:row>77</xdr:row>
      <xdr:rowOff>32814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213007"/>
          <a:ext cx="889000" cy="21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a:extLst>
            <a:ext uri="{FF2B5EF4-FFF2-40B4-BE49-F238E27FC236}">
              <a16:creationId xmlns:a16="http://schemas.microsoft.com/office/drawing/2014/main" id="{00000000-0008-0000-0700-00009C010000}"/>
            </a:ext>
          </a:extLst>
        </xdr:cNvPr>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17263</xdr:rowOff>
    </xdr:from>
    <xdr:ext cx="469744"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515427" y="1339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23408</xdr:rowOff>
    </xdr:from>
    <xdr:to>
      <xdr:col>11</xdr:col>
      <xdr:colOff>307975</xdr:colOff>
      <xdr:row>77</xdr:row>
      <xdr:rowOff>32814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225058"/>
          <a:ext cx="889000" cy="9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a:extLst>
            <a:ext uri="{FF2B5EF4-FFF2-40B4-BE49-F238E27FC236}">
              <a16:creationId xmlns:a16="http://schemas.microsoft.com/office/drawing/2014/main" id="{00000000-0008-0000-0700-00009F010000}"/>
            </a:ext>
          </a:extLst>
        </xdr:cNvPr>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30653</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7" y="1340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a:extLst>
            <a:ext uri="{FF2B5EF4-FFF2-40B4-BE49-F238E27FC236}">
              <a16:creationId xmlns:a16="http://schemas.microsoft.com/office/drawing/2014/main" id="{00000000-0008-0000-0700-0000A1010000}"/>
            </a:ext>
          </a:extLst>
        </xdr:cNvPr>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44141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19993</xdr:rowOff>
    </xdr:from>
    <xdr:to>
      <xdr:col>15</xdr:col>
      <xdr:colOff>231775</xdr:colOff>
      <xdr:row>75</xdr:row>
      <xdr:rowOff>121593</xdr:rowOff>
    </xdr:to>
    <xdr:sp macro="" textlink="">
      <xdr:nvSpPr>
        <xdr:cNvPr id="424" name="円/楕円 423">
          <a:extLst>
            <a:ext uri="{FF2B5EF4-FFF2-40B4-BE49-F238E27FC236}">
              <a16:creationId xmlns:a16="http://schemas.microsoft.com/office/drawing/2014/main" id="{00000000-0008-0000-0700-0000A8010000}"/>
            </a:ext>
          </a:extLst>
        </xdr:cNvPr>
        <xdr:cNvSpPr/>
      </xdr:nvSpPr>
      <xdr:spPr>
        <a:xfrm>
          <a:off x="10426700" y="12878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42870</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73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21,860</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104184</xdr:rowOff>
    </xdr:from>
    <xdr:to>
      <xdr:col>14</xdr:col>
      <xdr:colOff>79375</xdr:colOff>
      <xdr:row>76</xdr:row>
      <xdr:rowOff>34333</xdr:rowOff>
    </xdr:to>
    <xdr:sp macro="" textlink="">
      <xdr:nvSpPr>
        <xdr:cNvPr id="426" name="円/楕円 425">
          <a:extLst>
            <a:ext uri="{FF2B5EF4-FFF2-40B4-BE49-F238E27FC236}">
              <a16:creationId xmlns:a16="http://schemas.microsoft.com/office/drawing/2014/main" id="{00000000-0008-0000-0700-0000AA010000}"/>
            </a:ext>
          </a:extLst>
        </xdr:cNvPr>
        <xdr:cNvSpPr/>
      </xdr:nvSpPr>
      <xdr:spPr>
        <a:xfrm>
          <a:off x="9588500" y="129629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50861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273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19,282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132007</xdr:rowOff>
    </xdr:from>
    <xdr:to>
      <xdr:col>12</xdr:col>
      <xdr:colOff>561975</xdr:colOff>
      <xdr:row>77</xdr:row>
      <xdr:rowOff>62157</xdr:rowOff>
    </xdr:to>
    <xdr:sp macro="" textlink="">
      <xdr:nvSpPr>
        <xdr:cNvPr id="428" name="円/楕円 427">
          <a:extLst>
            <a:ext uri="{FF2B5EF4-FFF2-40B4-BE49-F238E27FC236}">
              <a16:creationId xmlns:a16="http://schemas.microsoft.com/office/drawing/2014/main" id="{00000000-0008-0000-0700-0000AC010000}"/>
            </a:ext>
          </a:extLst>
        </xdr:cNvPr>
        <xdr:cNvSpPr/>
      </xdr:nvSpPr>
      <xdr:spPr>
        <a:xfrm>
          <a:off x="8699500" y="1316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78684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293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13,180</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153464</xdr:rowOff>
    </xdr:from>
    <xdr:to>
      <xdr:col>11</xdr:col>
      <xdr:colOff>358775</xdr:colOff>
      <xdr:row>77</xdr:row>
      <xdr:rowOff>83614</xdr:rowOff>
    </xdr:to>
    <xdr:sp macro="" textlink="">
      <xdr:nvSpPr>
        <xdr:cNvPr id="430" name="円/楕円 429">
          <a:extLst>
            <a:ext uri="{FF2B5EF4-FFF2-40B4-BE49-F238E27FC236}">
              <a16:creationId xmlns:a16="http://schemas.microsoft.com/office/drawing/2014/main" id="{00000000-0008-0000-0700-0000AE010000}"/>
            </a:ext>
          </a:extLst>
        </xdr:cNvPr>
        <xdr:cNvSpPr/>
      </xdr:nvSpPr>
      <xdr:spPr>
        <a:xfrm>
          <a:off x="7810500" y="1318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100141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295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12,523</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144058</xdr:rowOff>
    </xdr:from>
    <xdr:to>
      <xdr:col>10</xdr:col>
      <xdr:colOff>155575</xdr:colOff>
      <xdr:row>77</xdr:row>
      <xdr:rowOff>74208</xdr:rowOff>
    </xdr:to>
    <xdr:sp macro="" textlink="">
      <xdr:nvSpPr>
        <xdr:cNvPr id="432" name="円/楕円 431">
          <a:extLst>
            <a:ext uri="{FF2B5EF4-FFF2-40B4-BE49-F238E27FC236}">
              <a16:creationId xmlns:a16="http://schemas.microsoft.com/office/drawing/2014/main" id="{00000000-0008-0000-0700-0000B0010000}"/>
            </a:ext>
          </a:extLst>
        </xdr:cNvPr>
        <xdr:cNvSpPr/>
      </xdr:nvSpPr>
      <xdr:spPr>
        <a:xfrm>
          <a:off x="6921500" y="13174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90735</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2949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12,811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48,005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127636</xdr:rowOff>
    </xdr:from>
    <xdr:to>
      <xdr:col>15</xdr:col>
      <xdr:colOff>180975</xdr:colOff>
      <xdr:row>96</xdr:row>
      <xdr:rowOff>126772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415386"/>
          <a:ext cx="838200" cy="170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a:extLst>
            <a:ext uri="{FF2B5EF4-FFF2-40B4-BE49-F238E27FC236}">
              <a16:creationId xmlns:a16="http://schemas.microsoft.com/office/drawing/2014/main" id="{00000000-0008-0000-0700-0000D0010000}"/>
            </a:ext>
          </a:extLst>
        </xdr:cNvPr>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106477</xdr:rowOff>
    </xdr:from>
    <xdr:to>
      <xdr:col>14</xdr:col>
      <xdr:colOff>28575</xdr:colOff>
      <xdr:row>96</xdr:row>
      <xdr:rowOff>126772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565677"/>
          <a:ext cx="889000" cy="20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a:extLst>
            <a:ext uri="{FF2B5EF4-FFF2-40B4-BE49-F238E27FC236}">
              <a16:creationId xmlns:a16="http://schemas.microsoft.com/office/drawing/2014/main" id="{00000000-0008-0000-0700-0000D2010000}"/>
            </a:ext>
          </a:extLst>
        </xdr:cNvPr>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62891</xdr:rowOff>
    </xdr:from>
    <xdr:to>
      <xdr:col>12</xdr:col>
      <xdr:colOff>511175</xdr:colOff>
      <xdr:row>96</xdr:row>
      <xdr:rowOff>106477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522091"/>
          <a:ext cx="889000" cy="4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a:extLst>
            <a:ext uri="{FF2B5EF4-FFF2-40B4-BE49-F238E27FC236}">
              <a16:creationId xmlns:a16="http://schemas.microsoft.com/office/drawing/2014/main" id="{00000000-0008-0000-0700-0000D5010000}"/>
            </a:ext>
          </a:extLst>
        </xdr:cNvPr>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29430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45935</xdr:rowOff>
    </xdr:from>
    <xdr:to>
      <xdr:col>11</xdr:col>
      <xdr:colOff>307975</xdr:colOff>
      <xdr:row>96</xdr:row>
      <xdr:rowOff>62891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505135"/>
          <a:ext cx="889000" cy="1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a:extLst>
            <a:ext uri="{FF2B5EF4-FFF2-40B4-BE49-F238E27FC236}">
              <a16:creationId xmlns:a16="http://schemas.microsoft.com/office/drawing/2014/main" id="{00000000-0008-0000-0700-0000D8010000}"/>
            </a:ext>
          </a:extLst>
        </xdr:cNvPr>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9758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1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a:extLst>
            <a:ext uri="{FF2B5EF4-FFF2-40B4-BE49-F238E27FC236}">
              <a16:creationId xmlns:a16="http://schemas.microsoft.com/office/drawing/2014/main" id="{00000000-0008-0000-0700-0000DA010000}"/>
            </a:ext>
          </a:extLst>
        </xdr:cNvPr>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95584</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2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76836</xdr:rowOff>
    </xdr:from>
    <xdr:to>
      <xdr:col>15</xdr:col>
      <xdr:colOff>231775</xdr:colOff>
      <xdr:row>96</xdr:row>
      <xdr:rowOff>6986</xdr:rowOff>
    </xdr:to>
    <xdr:sp macro="" textlink="">
      <xdr:nvSpPr>
        <xdr:cNvPr id="481" name="円/楕円 480">
          <a:extLst>
            <a:ext uri="{FF2B5EF4-FFF2-40B4-BE49-F238E27FC236}">
              <a16:creationId xmlns:a16="http://schemas.microsoft.com/office/drawing/2014/main" id="{00000000-0008-0000-0700-0000E1010000}"/>
            </a:ext>
          </a:extLst>
        </xdr:cNvPr>
        <xdr:cNvSpPr/>
      </xdr:nvSpPr>
      <xdr:spPr>
        <a:xfrm>
          <a:off x="10426700" y="1636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55263</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34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47,450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75972</xdr:rowOff>
    </xdr:from>
    <xdr:to>
      <xdr:col>14</xdr:col>
      <xdr:colOff>79375</xdr:colOff>
      <xdr:row>97</xdr:row>
      <xdr:rowOff>6122</xdr:rowOff>
    </xdr:to>
    <xdr:sp macro="" textlink="">
      <xdr:nvSpPr>
        <xdr:cNvPr id="483" name="円/楕円 482">
          <a:extLst>
            <a:ext uri="{FF2B5EF4-FFF2-40B4-BE49-F238E27FC236}">
              <a16:creationId xmlns:a16="http://schemas.microsoft.com/office/drawing/2014/main" id="{00000000-0008-0000-0700-0000E3010000}"/>
            </a:ext>
          </a:extLst>
        </xdr:cNvPr>
        <xdr:cNvSpPr/>
      </xdr:nvSpPr>
      <xdr:spPr>
        <a:xfrm>
          <a:off x="9588500" y="165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168699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62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34,018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55677</xdr:rowOff>
    </xdr:from>
    <xdr:to>
      <xdr:col>12</xdr:col>
      <xdr:colOff>561975</xdr:colOff>
      <xdr:row>96</xdr:row>
      <xdr:rowOff>157277</xdr:rowOff>
    </xdr:to>
    <xdr:sp macro="" textlink="">
      <xdr:nvSpPr>
        <xdr:cNvPr id="485" name="円/楕円 484">
          <a:extLst>
            <a:ext uri="{FF2B5EF4-FFF2-40B4-BE49-F238E27FC236}">
              <a16:creationId xmlns:a16="http://schemas.microsoft.com/office/drawing/2014/main" id="{00000000-0008-0000-0700-0000E5010000}"/>
            </a:ext>
          </a:extLst>
        </xdr:cNvPr>
        <xdr:cNvSpPr/>
      </xdr:nvSpPr>
      <xdr:spPr>
        <a:xfrm>
          <a:off x="8699500" y="1651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148404</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60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35,616</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12091</xdr:rowOff>
    </xdr:from>
    <xdr:to>
      <xdr:col>11</xdr:col>
      <xdr:colOff>358775</xdr:colOff>
      <xdr:row>96</xdr:row>
      <xdr:rowOff>113691</xdr:rowOff>
    </xdr:to>
    <xdr:sp macro="" textlink="">
      <xdr:nvSpPr>
        <xdr:cNvPr id="487" name="円/楕円 486">
          <a:extLst>
            <a:ext uri="{FF2B5EF4-FFF2-40B4-BE49-F238E27FC236}">
              <a16:creationId xmlns:a16="http://schemas.microsoft.com/office/drawing/2014/main" id="{00000000-0008-0000-0700-0000E7010000}"/>
            </a:ext>
          </a:extLst>
        </xdr:cNvPr>
        <xdr:cNvSpPr/>
      </xdr:nvSpPr>
      <xdr:spPr>
        <a:xfrm>
          <a:off x="7810500" y="1647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104818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56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39,048</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166585</xdr:rowOff>
    </xdr:from>
    <xdr:to>
      <xdr:col>10</xdr:col>
      <xdr:colOff>155575</xdr:colOff>
      <xdr:row>96</xdr:row>
      <xdr:rowOff>96735</xdr:rowOff>
    </xdr:to>
    <xdr:sp macro="" textlink="">
      <xdr:nvSpPr>
        <xdr:cNvPr id="489" name="円/楕円 488">
          <a:extLst>
            <a:ext uri="{FF2B5EF4-FFF2-40B4-BE49-F238E27FC236}">
              <a16:creationId xmlns:a16="http://schemas.microsoft.com/office/drawing/2014/main" id="{00000000-0008-0000-0700-0000E9010000}"/>
            </a:ext>
          </a:extLst>
        </xdr:cNvPr>
        <xdr:cNvSpPr/>
      </xdr:nvSpPr>
      <xdr:spPr>
        <a:xfrm>
          <a:off x="6921500" y="164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87862</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54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40,383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73677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34</xdr:row>
      <xdr:rowOff>24447</xdr:rowOff>
    </xdr:from>
    <xdr:to>
      <xdr:col>23</xdr:col>
      <xdr:colOff>516889</xdr:colOff>
      <xdr:row>39</xdr:row>
      <xdr:rowOff>138176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853747"/>
          <a:ext cx="1269" cy="970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142003</xdr:rowOff>
    </xdr:from>
    <xdr:ext cx="469744"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828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138176</xdr:rowOff>
    </xdr:from>
    <xdr:to>
      <xdr:col>23</xdr:col>
      <xdr:colOff>606425</xdr:colOff>
      <xdr:row>39</xdr:row>
      <xdr:rowOff>138176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824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142574</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628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34</xdr:row>
      <xdr:rowOff>24447</xdr:rowOff>
    </xdr:from>
    <xdr:to>
      <xdr:col>23</xdr:col>
      <xdr:colOff>606425</xdr:colOff>
      <xdr:row>34</xdr:row>
      <xdr:rowOff>24447</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853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160617</xdr:rowOff>
    </xdr:from>
    <xdr:to>
      <xdr:col>23</xdr:col>
      <xdr:colOff>517525</xdr:colOff>
      <xdr:row>37</xdr:row>
      <xdr:rowOff>113944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332817"/>
          <a:ext cx="838200" cy="12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166349</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338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16472</xdr:rowOff>
    </xdr:from>
    <xdr:to>
      <xdr:col>23</xdr:col>
      <xdr:colOff>568325</xdr:colOff>
      <xdr:row>37</xdr:row>
      <xdr:rowOff>118072</xdr:rowOff>
    </xdr:to>
    <xdr:sp macro="" textlink="">
      <xdr:nvSpPr>
        <xdr:cNvPr id="522" name="フローチャート : 判断 521">
          <a:extLst>
            <a:ext uri="{FF2B5EF4-FFF2-40B4-BE49-F238E27FC236}">
              <a16:creationId xmlns:a16="http://schemas.microsoft.com/office/drawing/2014/main" id="{00000000-0008-0000-0700-00000A020000}"/>
            </a:ext>
          </a:extLst>
        </xdr:cNvPr>
        <xdr:cNvSpPr/>
      </xdr:nvSpPr>
      <xdr:spPr>
        <a:xfrm>
          <a:off x="16268700" y="6360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35458</xdr:rowOff>
    </xdr:from>
    <xdr:to>
      <xdr:col>22</xdr:col>
      <xdr:colOff>365125</xdr:colOff>
      <xdr:row>37</xdr:row>
      <xdr:rowOff>113944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379108"/>
          <a:ext cx="889000" cy="7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128448</xdr:rowOff>
    </xdr:from>
    <xdr:to>
      <xdr:col>22</xdr:col>
      <xdr:colOff>415925</xdr:colOff>
      <xdr:row>37</xdr:row>
      <xdr:rowOff>58598</xdr:rowOff>
    </xdr:to>
    <xdr:sp macro="" textlink="">
      <xdr:nvSpPr>
        <xdr:cNvPr id="524" name="フローチャート : 判断 523">
          <a:extLst>
            <a:ext uri="{FF2B5EF4-FFF2-40B4-BE49-F238E27FC236}">
              <a16:creationId xmlns:a16="http://schemas.microsoft.com/office/drawing/2014/main" id="{00000000-0008-0000-0700-00000C020000}"/>
            </a:ext>
          </a:extLst>
        </xdr:cNvPr>
        <xdr:cNvSpPr/>
      </xdr:nvSpPr>
      <xdr:spPr>
        <a:xfrm>
          <a:off x="15430500" y="630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75125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07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147129</xdr:rowOff>
    </xdr:from>
    <xdr:to>
      <xdr:col>21</xdr:col>
      <xdr:colOff>161925</xdr:colOff>
      <xdr:row>37</xdr:row>
      <xdr:rowOff>35458</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5462079"/>
          <a:ext cx="889000" cy="91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60020</xdr:rowOff>
    </xdr:from>
    <xdr:to>
      <xdr:col>21</xdr:col>
      <xdr:colOff>212725</xdr:colOff>
      <xdr:row>37</xdr:row>
      <xdr:rowOff>161620</xdr:rowOff>
    </xdr:to>
    <xdr:sp macro="" textlink="">
      <xdr:nvSpPr>
        <xdr:cNvPr id="527" name="フローチャート : 判断 526">
          <a:extLst>
            <a:ext uri="{FF2B5EF4-FFF2-40B4-BE49-F238E27FC236}">
              <a16:creationId xmlns:a16="http://schemas.microsoft.com/office/drawing/2014/main" id="{00000000-0008-0000-0700-00000F020000}"/>
            </a:ext>
          </a:extLst>
        </xdr:cNvPr>
        <xdr:cNvSpPr/>
      </xdr:nvSpPr>
      <xdr:spPr>
        <a:xfrm>
          <a:off x="14541500" y="640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152747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496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147129</xdr:rowOff>
    </xdr:from>
    <xdr:to>
      <xdr:col>19</xdr:col>
      <xdr:colOff>644525</xdr:colOff>
      <xdr:row>34</xdr:row>
      <xdr:rowOff>154673</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5462079"/>
          <a:ext cx="889000" cy="52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83680</xdr:rowOff>
    </xdr:from>
    <xdr:to>
      <xdr:col>20</xdr:col>
      <xdr:colOff>9525</xdr:colOff>
      <xdr:row>38</xdr:row>
      <xdr:rowOff>13830</xdr:rowOff>
    </xdr:to>
    <xdr:sp macro="" textlink="">
      <xdr:nvSpPr>
        <xdr:cNvPr id="530" name="フローチャート : 判断 529">
          <a:extLst>
            <a:ext uri="{FF2B5EF4-FFF2-40B4-BE49-F238E27FC236}">
              <a16:creationId xmlns:a16="http://schemas.microsoft.com/office/drawing/2014/main" id="{00000000-0008-0000-0700-000012020000}"/>
            </a:ext>
          </a:extLst>
        </xdr:cNvPr>
        <xdr:cNvSpPr/>
      </xdr:nvSpPr>
      <xdr:spPr>
        <a:xfrm>
          <a:off x="13652500" y="642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4957</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5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114236</xdr:rowOff>
    </xdr:from>
    <xdr:to>
      <xdr:col>18</xdr:col>
      <xdr:colOff>492125</xdr:colOff>
      <xdr:row>38</xdr:row>
      <xdr:rowOff>44386</xdr:rowOff>
    </xdr:to>
    <xdr:sp macro="" textlink="">
      <xdr:nvSpPr>
        <xdr:cNvPr id="532" name="フローチャート : 判断 531">
          <a:extLst>
            <a:ext uri="{FF2B5EF4-FFF2-40B4-BE49-F238E27FC236}">
              <a16:creationId xmlns:a16="http://schemas.microsoft.com/office/drawing/2014/main" id="{00000000-0008-0000-0700-000014020000}"/>
            </a:ext>
          </a:extLst>
        </xdr:cNvPr>
        <xdr:cNvSpPr/>
      </xdr:nvSpPr>
      <xdr:spPr>
        <a:xfrm>
          <a:off x="12763500" y="64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35513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55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109817</xdr:rowOff>
    </xdr:from>
    <xdr:to>
      <xdr:col>23</xdr:col>
      <xdr:colOff>568325</xdr:colOff>
      <xdr:row>37</xdr:row>
      <xdr:rowOff>39967</xdr:rowOff>
    </xdr:to>
    <xdr:sp macro="" textlink="">
      <xdr:nvSpPr>
        <xdr:cNvPr id="539" name="円/楕円 538">
          <a:extLst>
            <a:ext uri="{FF2B5EF4-FFF2-40B4-BE49-F238E27FC236}">
              <a16:creationId xmlns:a16="http://schemas.microsoft.com/office/drawing/2014/main" id="{00000000-0008-0000-0700-00001B020000}"/>
            </a:ext>
          </a:extLst>
        </xdr:cNvPr>
        <xdr:cNvSpPr/>
      </xdr:nvSpPr>
      <xdr:spPr>
        <a:xfrm>
          <a:off x="16268700" y="628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132694</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13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20,451</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63144</xdr:rowOff>
    </xdr:from>
    <xdr:to>
      <xdr:col>22</xdr:col>
      <xdr:colOff>415925</xdr:colOff>
      <xdr:row>37</xdr:row>
      <xdr:rowOff>164744</xdr:rowOff>
    </xdr:to>
    <xdr:sp macro="" textlink="">
      <xdr:nvSpPr>
        <xdr:cNvPr id="541" name="円/楕円 540">
          <a:extLst>
            <a:ext uri="{FF2B5EF4-FFF2-40B4-BE49-F238E27FC236}">
              <a16:creationId xmlns:a16="http://schemas.microsoft.com/office/drawing/2014/main" id="{00000000-0008-0000-0700-00001D020000}"/>
            </a:ext>
          </a:extLst>
        </xdr:cNvPr>
        <xdr:cNvSpPr/>
      </xdr:nvSpPr>
      <xdr:spPr>
        <a:xfrm>
          <a:off x="15430500" y="64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155871</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49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17,176</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156108</xdr:rowOff>
    </xdr:from>
    <xdr:to>
      <xdr:col>21</xdr:col>
      <xdr:colOff>212725</xdr:colOff>
      <xdr:row>37</xdr:row>
      <xdr:rowOff>86258</xdr:rowOff>
    </xdr:to>
    <xdr:sp macro="" textlink="">
      <xdr:nvSpPr>
        <xdr:cNvPr id="543" name="円/楕円 542">
          <a:extLst>
            <a:ext uri="{FF2B5EF4-FFF2-40B4-BE49-F238E27FC236}">
              <a16:creationId xmlns:a16="http://schemas.microsoft.com/office/drawing/2014/main" id="{00000000-0008-0000-0700-00001F020000}"/>
            </a:ext>
          </a:extLst>
        </xdr:cNvPr>
        <xdr:cNvSpPr/>
      </xdr:nvSpPr>
      <xdr:spPr>
        <a:xfrm>
          <a:off x="14541500" y="632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102785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10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19,236</a:t>
          </a:r>
          <a:endParaRPr kumimoji="1" lang="ja-JP" altLang="en-US" sz="1000" b="1">
            <a:solidFill>
              <a:srgbClr val="FF0000"/>
            </a:solidFill>
            <a:latin typeface="ＭＳ Ｐゴシック"/>
          </a:endParaRPr>
        </a:p>
      </xdr:txBody>
    </xdr:sp>
    <xdr:clientData/>
  </xdr:oneCellAnchor>
  <xdr:twoCellAnchor>
    <xdr:from>
      <xdr:col>19</xdr:col>
      <xdr:colOff>593725</xdr:colOff>
      <xdr:row>31</xdr:row>
      <xdr:rowOff>96329</xdr:rowOff>
    </xdr:from>
    <xdr:to>
      <xdr:col>20</xdr:col>
      <xdr:colOff>9525</xdr:colOff>
      <xdr:row>32</xdr:row>
      <xdr:rowOff>26479</xdr:rowOff>
    </xdr:to>
    <xdr:sp macro="" textlink="">
      <xdr:nvSpPr>
        <xdr:cNvPr id="545" name="円/楕円 544">
          <a:extLst>
            <a:ext uri="{FF2B5EF4-FFF2-40B4-BE49-F238E27FC236}">
              <a16:creationId xmlns:a16="http://schemas.microsoft.com/office/drawing/2014/main" id="{00000000-0008-0000-0700-000021020000}"/>
            </a:ext>
          </a:extLst>
        </xdr:cNvPr>
        <xdr:cNvSpPr/>
      </xdr:nvSpPr>
      <xdr:spPr>
        <a:xfrm>
          <a:off x="13652500" y="5411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30</xdr:row>
      <xdr:rowOff>43006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518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43,305</a:t>
          </a:r>
          <a:endParaRPr kumimoji="1" lang="ja-JP" altLang="en-US" sz="1000" b="1">
            <a:solidFill>
              <a:srgbClr val="FF0000"/>
            </a:solidFill>
            <a:latin typeface="ＭＳ Ｐゴシック"/>
          </a:endParaRPr>
        </a:p>
      </xdr:txBody>
    </xdr:sp>
    <xdr:clientData/>
  </xdr:oneCellAnchor>
  <xdr:twoCellAnchor>
    <xdr:from>
      <xdr:col>18</xdr:col>
      <xdr:colOff>390525</xdr:colOff>
      <xdr:row>34</xdr:row>
      <xdr:rowOff>103873</xdr:rowOff>
    </xdr:from>
    <xdr:to>
      <xdr:col>18</xdr:col>
      <xdr:colOff>492125</xdr:colOff>
      <xdr:row>35</xdr:row>
      <xdr:rowOff>34023</xdr:rowOff>
    </xdr:to>
    <xdr:sp macro="" textlink="">
      <xdr:nvSpPr>
        <xdr:cNvPr id="547" name="円/楕円 546">
          <a:extLst>
            <a:ext uri="{FF2B5EF4-FFF2-40B4-BE49-F238E27FC236}">
              <a16:creationId xmlns:a16="http://schemas.microsoft.com/office/drawing/2014/main" id="{00000000-0008-0000-0700-000023020000}"/>
            </a:ext>
          </a:extLst>
        </xdr:cNvPr>
        <xdr:cNvSpPr/>
      </xdr:nvSpPr>
      <xdr:spPr>
        <a:xfrm>
          <a:off x="12763500" y="593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50550</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570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40,366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93256</xdr:rowOff>
    </xdr:from>
    <xdr:to>
      <xdr:col>23</xdr:col>
      <xdr:colOff>517525</xdr:colOff>
      <xdr:row>56</xdr:row>
      <xdr:rowOff>109030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694456"/>
          <a:ext cx="838200" cy="1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144581</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402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80" name="フローチャート : 判断 579">
          <a:extLst>
            <a:ext uri="{FF2B5EF4-FFF2-40B4-BE49-F238E27FC236}">
              <a16:creationId xmlns:a16="http://schemas.microsoft.com/office/drawing/2014/main" id="{00000000-0008-0000-0700-000044020000}"/>
            </a:ext>
          </a:extLst>
        </xdr:cNvPr>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37611</xdr:rowOff>
    </xdr:from>
    <xdr:to>
      <xdr:col>22</xdr:col>
      <xdr:colOff>365125</xdr:colOff>
      <xdr:row>56</xdr:row>
      <xdr:rowOff>93256</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638811"/>
          <a:ext cx="889000" cy="5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2" name="フローチャート : 判断 581">
          <a:extLst>
            <a:ext uri="{FF2B5EF4-FFF2-40B4-BE49-F238E27FC236}">
              <a16:creationId xmlns:a16="http://schemas.microsoft.com/office/drawing/2014/main" id="{00000000-0008-0000-0700-000046020000}"/>
            </a:ext>
          </a:extLst>
        </xdr:cNvPr>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36110</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37611</xdr:rowOff>
    </xdr:from>
    <xdr:to>
      <xdr:col>21</xdr:col>
      <xdr:colOff>161925</xdr:colOff>
      <xdr:row>57</xdr:row>
      <xdr:rowOff>65081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3703300" y="9638811"/>
          <a:ext cx="889000" cy="19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5" name="フローチャート : 判断 584">
          <a:extLst>
            <a:ext uri="{FF2B5EF4-FFF2-40B4-BE49-F238E27FC236}">
              <a16:creationId xmlns:a16="http://schemas.microsoft.com/office/drawing/2014/main" id="{00000000-0008-0000-0700-000049020000}"/>
            </a:ext>
          </a:extLst>
        </xdr:cNvPr>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96417</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144824</xdr:rowOff>
    </xdr:from>
    <xdr:to>
      <xdr:col>19</xdr:col>
      <xdr:colOff>644525</xdr:colOff>
      <xdr:row>57</xdr:row>
      <xdr:rowOff>65081</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2814300" y="9746024"/>
          <a:ext cx="889000" cy="9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8" name="フローチャート : 判断 587">
          <a:extLst>
            <a:ext uri="{FF2B5EF4-FFF2-40B4-BE49-F238E27FC236}">
              <a16:creationId xmlns:a16="http://schemas.microsoft.com/office/drawing/2014/main" id="{00000000-0008-0000-0700-00004C020000}"/>
            </a:ext>
          </a:extLst>
        </xdr:cNvPr>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130141</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38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90" name="フローチャート : 判断 589">
          <a:extLst>
            <a:ext uri="{FF2B5EF4-FFF2-40B4-BE49-F238E27FC236}">
              <a16:creationId xmlns:a16="http://schemas.microsoft.com/office/drawing/2014/main" id="{00000000-0008-0000-0700-00004E020000}"/>
            </a:ext>
          </a:extLst>
        </xdr:cNvPr>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154659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4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58230</xdr:rowOff>
    </xdr:from>
    <xdr:to>
      <xdr:col>23</xdr:col>
      <xdr:colOff>568325</xdr:colOff>
      <xdr:row>56</xdr:row>
      <xdr:rowOff>159830</xdr:rowOff>
    </xdr:to>
    <xdr:sp macro="" textlink="">
      <xdr:nvSpPr>
        <xdr:cNvPr id="597" name="円/楕円 596">
          <a:extLst>
            <a:ext uri="{FF2B5EF4-FFF2-40B4-BE49-F238E27FC236}">
              <a16:creationId xmlns:a16="http://schemas.microsoft.com/office/drawing/2014/main" id="{00000000-0008-0000-0700-000055020000}"/>
            </a:ext>
          </a:extLst>
        </xdr:cNvPr>
        <xdr:cNvSpPr/>
      </xdr:nvSpPr>
      <xdr:spPr>
        <a:xfrm>
          <a:off x="16268700" y="965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36657</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63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43,610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42456</xdr:rowOff>
    </xdr:from>
    <xdr:to>
      <xdr:col>22</xdr:col>
      <xdr:colOff>415925</xdr:colOff>
      <xdr:row>56</xdr:row>
      <xdr:rowOff>144056</xdr:rowOff>
    </xdr:to>
    <xdr:sp macro="" textlink="">
      <xdr:nvSpPr>
        <xdr:cNvPr id="599" name="円/楕円 598">
          <a:extLst>
            <a:ext uri="{FF2B5EF4-FFF2-40B4-BE49-F238E27FC236}">
              <a16:creationId xmlns:a16="http://schemas.microsoft.com/office/drawing/2014/main" id="{00000000-0008-0000-0700-000057020000}"/>
            </a:ext>
          </a:extLst>
        </xdr:cNvPr>
        <xdr:cNvSpPr/>
      </xdr:nvSpPr>
      <xdr:spPr>
        <a:xfrm>
          <a:off x="15430500" y="964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135183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73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44,438</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158261</xdr:rowOff>
    </xdr:from>
    <xdr:to>
      <xdr:col>21</xdr:col>
      <xdr:colOff>212725</xdr:colOff>
      <xdr:row>56</xdr:row>
      <xdr:rowOff>88411</xdr:rowOff>
    </xdr:to>
    <xdr:sp macro="" textlink="">
      <xdr:nvSpPr>
        <xdr:cNvPr id="601" name="円/楕円 600">
          <a:extLst>
            <a:ext uri="{FF2B5EF4-FFF2-40B4-BE49-F238E27FC236}">
              <a16:creationId xmlns:a16="http://schemas.microsoft.com/office/drawing/2014/main" id="{00000000-0008-0000-0700-000059020000}"/>
            </a:ext>
          </a:extLst>
        </xdr:cNvPr>
        <xdr:cNvSpPr/>
      </xdr:nvSpPr>
      <xdr:spPr>
        <a:xfrm>
          <a:off x="14541500" y="9588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104938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363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47,359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14281</xdr:rowOff>
    </xdr:from>
    <xdr:to>
      <xdr:col>20</xdr:col>
      <xdr:colOff>9525</xdr:colOff>
      <xdr:row>57</xdr:row>
      <xdr:rowOff>115881</xdr:rowOff>
    </xdr:to>
    <xdr:sp macro="" textlink="">
      <xdr:nvSpPr>
        <xdr:cNvPr id="603" name="円/楕円 602">
          <a:extLst>
            <a:ext uri="{FF2B5EF4-FFF2-40B4-BE49-F238E27FC236}">
              <a16:creationId xmlns:a16="http://schemas.microsoft.com/office/drawing/2014/main" id="{00000000-0008-0000-0700-00005B020000}"/>
            </a:ext>
          </a:extLst>
        </xdr:cNvPr>
        <xdr:cNvSpPr/>
      </xdr:nvSpPr>
      <xdr:spPr>
        <a:xfrm>
          <a:off x="13652500" y="978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107008</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8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36,917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94024</xdr:rowOff>
    </xdr:from>
    <xdr:to>
      <xdr:col>18</xdr:col>
      <xdr:colOff>492125</xdr:colOff>
      <xdr:row>57</xdr:row>
      <xdr:rowOff>24174</xdr:rowOff>
    </xdr:to>
    <xdr:sp macro="" textlink="">
      <xdr:nvSpPr>
        <xdr:cNvPr id="605" name="円/楕円 604">
          <a:extLst>
            <a:ext uri="{FF2B5EF4-FFF2-40B4-BE49-F238E27FC236}">
              <a16:creationId xmlns:a16="http://schemas.microsoft.com/office/drawing/2014/main" id="{00000000-0008-0000-0700-00005D020000}"/>
            </a:ext>
          </a:extLst>
        </xdr:cNvPr>
        <xdr:cNvSpPr/>
      </xdr:nvSpPr>
      <xdr:spPr>
        <a:xfrm>
          <a:off x="12763500" y="969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15301</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787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145941</xdr:rowOff>
    </xdr:from>
    <xdr:to>
      <xdr:col>23</xdr:col>
      <xdr:colOff>517525</xdr:colOff>
      <xdr:row>78</xdr:row>
      <xdr:rowOff>70594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347591"/>
          <a:ext cx="838200" cy="9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9628</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82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5" name="フローチャート : 判断 634">
          <a:extLst>
            <a:ext uri="{FF2B5EF4-FFF2-40B4-BE49-F238E27FC236}">
              <a16:creationId xmlns:a16="http://schemas.microsoft.com/office/drawing/2014/main" id="{00000000-0008-0000-0700-00007B020000}"/>
            </a:ext>
          </a:extLst>
        </xdr:cNvPr>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70594</xdr:rowOff>
    </xdr:from>
    <xdr:to>
      <xdr:col>22</xdr:col>
      <xdr:colOff>365125</xdr:colOff>
      <xdr:row>78</xdr:row>
      <xdr:rowOff>76057</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443694"/>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7" name="フローチャート : 判断 636">
          <a:extLst>
            <a:ext uri="{FF2B5EF4-FFF2-40B4-BE49-F238E27FC236}">
              <a16:creationId xmlns:a16="http://schemas.microsoft.com/office/drawing/2014/main" id="{00000000-0008-0000-0700-00007D020000}"/>
            </a:ext>
          </a:extLst>
        </xdr:cNvPr>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54660</xdr:rowOff>
    </xdr:from>
    <xdr:to>
      <xdr:col>21</xdr:col>
      <xdr:colOff>161925</xdr:colOff>
      <xdr:row>78</xdr:row>
      <xdr:rowOff>76057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427760"/>
          <a:ext cx="889000" cy="2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40" name="フローチャート : 判断 639">
          <a:extLst>
            <a:ext uri="{FF2B5EF4-FFF2-40B4-BE49-F238E27FC236}">
              <a16:creationId xmlns:a16="http://schemas.microsoft.com/office/drawing/2014/main" id="{00000000-0008-0000-0700-000080020000}"/>
            </a:ext>
          </a:extLst>
        </xdr:cNvPr>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117987</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7" y="13148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54660</xdr:rowOff>
    </xdr:from>
    <xdr:to>
      <xdr:col>19</xdr:col>
      <xdr:colOff>644525</xdr:colOff>
      <xdr:row>78</xdr:row>
      <xdr:rowOff>89179</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427760"/>
          <a:ext cx="889000" cy="3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3" name="フローチャート : 判断 642">
          <a:extLst>
            <a:ext uri="{FF2B5EF4-FFF2-40B4-BE49-F238E27FC236}">
              <a16:creationId xmlns:a16="http://schemas.microsoft.com/office/drawing/2014/main" id="{00000000-0008-0000-0700-000083020000}"/>
            </a:ext>
          </a:extLst>
        </xdr:cNvPr>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5" name="フローチャート : 判断 644">
          <a:extLst>
            <a:ext uri="{FF2B5EF4-FFF2-40B4-BE49-F238E27FC236}">
              <a16:creationId xmlns:a16="http://schemas.microsoft.com/office/drawing/2014/main" id="{00000000-0008-0000-0700-000085020000}"/>
            </a:ext>
          </a:extLst>
        </xdr:cNvPr>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95141</xdr:rowOff>
    </xdr:from>
    <xdr:to>
      <xdr:col>23</xdr:col>
      <xdr:colOff>568325</xdr:colOff>
      <xdr:row>78</xdr:row>
      <xdr:rowOff>25291</xdr:rowOff>
    </xdr:to>
    <xdr:sp macro="" textlink="">
      <xdr:nvSpPr>
        <xdr:cNvPr id="652" name="円/楕円 651">
          <a:extLst>
            <a:ext uri="{FF2B5EF4-FFF2-40B4-BE49-F238E27FC236}">
              <a16:creationId xmlns:a16="http://schemas.microsoft.com/office/drawing/2014/main" id="{00000000-0008-0000-0700-00008C020000}"/>
            </a:ext>
          </a:extLst>
        </xdr:cNvPr>
        <xdr:cNvSpPr/>
      </xdr:nvSpPr>
      <xdr:spPr>
        <a:xfrm>
          <a:off x="16268700" y="1329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118018</xdr:rowOff>
    </xdr:from>
    <xdr:ext cx="469744"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148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7,227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19794</xdr:rowOff>
    </xdr:from>
    <xdr:to>
      <xdr:col>22</xdr:col>
      <xdr:colOff>415925</xdr:colOff>
      <xdr:row>78</xdr:row>
      <xdr:rowOff>121394</xdr:rowOff>
    </xdr:to>
    <xdr:sp macro="" textlink="">
      <xdr:nvSpPr>
        <xdr:cNvPr id="654" name="円/楕円 653">
          <a:extLst>
            <a:ext uri="{FF2B5EF4-FFF2-40B4-BE49-F238E27FC236}">
              <a16:creationId xmlns:a16="http://schemas.microsoft.com/office/drawing/2014/main" id="{00000000-0008-0000-0700-00008E020000}"/>
            </a:ext>
          </a:extLst>
        </xdr:cNvPr>
        <xdr:cNvSpPr/>
      </xdr:nvSpPr>
      <xdr:spPr>
        <a:xfrm>
          <a:off x="15430500" y="1339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112521</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46427" y="13485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3,023</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25257</xdr:rowOff>
    </xdr:from>
    <xdr:to>
      <xdr:col>21</xdr:col>
      <xdr:colOff>212725</xdr:colOff>
      <xdr:row>78</xdr:row>
      <xdr:rowOff>126857</xdr:rowOff>
    </xdr:to>
    <xdr:sp macro="" textlink="">
      <xdr:nvSpPr>
        <xdr:cNvPr id="656" name="円/楕円 655">
          <a:extLst>
            <a:ext uri="{FF2B5EF4-FFF2-40B4-BE49-F238E27FC236}">
              <a16:creationId xmlns:a16="http://schemas.microsoft.com/office/drawing/2014/main" id="{00000000-0008-0000-0700-000090020000}"/>
            </a:ext>
          </a:extLst>
        </xdr:cNvPr>
        <xdr:cNvSpPr/>
      </xdr:nvSpPr>
      <xdr:spPr>
        <a:xfrm>
          <a:off x="14541500" y="1339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117984</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7" y="1349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3860</xdr:rowOff>
    </xdr:from>
    <xdr:to>
      <xdr:col>20</xdr:col>
      <xdr:colOff>9525</xdr:colOff>
      <xdr:row>78</xdr:row>
      <xdr:rowOff>105460</xdr:rowOff>
    </xdr:to>
    <xdr:sp macro="" textlink="">
      <xdr:nvSpPr>
        <xdr:cNvPr id="658" name="円/楕円 657">
          <a:extLst>
            <a:ext uri="{FF2B5EF4-FFF2-40B4-BE49-F238E27FC236}">
              <a16:creationId xmlns:a16="http://schemas.microsoft.com/office/drawing/2014/main" id="{00000000-0008-0000-0700-000092020000}"/>
            </a:ext>
          </a:extLst>
        </xdr:cNvPr>
        <xdr:cNvSpPr/>
      </xdr:nvSpPr>
      <xdr:spPr>
        <a:xfrm>
          <a:off x="13652500" y="1337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96587</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7" y="13469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38379</xdr:rowOff>
    </xdr:from>
    <xdr:to>
      <xdr:col>18</xdr:col>
      <xdr:colOff>492125</xdr:colOff>
      <xdr:row>78</xdr:row>
      <xdr:rowOff>139979</xdr:rowOff>
    </xdr:to>
    <xdr:sp macro="" textlink="">
      <xdr:nvSpPr>
        <xdr:cNvPr id="660" name="円/楕円 659">
          <a:extLst>
            <a:ext uri="{FF2B5EF4-FFF2-40B4-BE49-F238E27FC236}">
              <a16:creationId xmlns:a16="http://schemas.microsoft.com/office/drawing/2014/main" id="{00000000-0008-0000-0700-000094020000}"/>
            </a:ext>
          </a:extLst>
        </xdr:cNvPr>
        <xdr:cNvSpPr/>
      </xdr:nvSpPr>
      <xdr:spPr>
        <a:xfrm>
          <a:off x="12763500" y="1341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131106</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427" y="1350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55,227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136601</xdr:rowOff>
    </xdr:from>
    <xdr:to>
      <xdr:col>23</xdr:col>
      <xdr:colOff>517525</xdr:colOff>
      <xdr:row>94</xdr:row>
      <xdr:rowOff>157505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252901"/>
          <a:ext cx="838200" cy="20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125861</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242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2" name="フローチャート : 判断 691">
          <a:extLst>
            <a:ext uri="{FF2B5EF4-FFF2-40B4-BE49-F238E27FC236}">
              <a16:creationId xmlns:a16="http://schemas.microsoft.com/office/drawing/2014/main" id="{00000000-0008-0000-0700-0000B4020000}"/>
            </a:ext>
          </a:extLst>
        </xdr:cNvPr>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94</xdr:row>
      <xdr:rowOff>127888</xdr:rowOff>
    </xdr:from>
    <xdr:to>
      <xdr:col>22</xdr:col>
      <xdr:colOff>365125</xdr:colOff>
      <xdr:row>94</xdr:row>
      <xdr:rowOff>136601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244188"/>
          <a:ext cx="889000" cy="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4" name="フローチャート : 判断 693">
          <a:extLst>
            <a:ext uri="{FF2B5EF4-FFF2-40B4-BE49-F238E27FC236}">
              <a16:creationId xmlns:a16="http://schemas.microsoft.com/office/drawing/2014/main" id="{00000000-0008-0000-0700-0000B6020000}"/>
            </a:ext>
          </a:extLst>
        </xdr:cNvPr>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107078</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94</xdr:row>
      <xdr:rowOff>112801</xdr:rowOff>
    </xdr:from>
    <xdr:to>
      <xdr:col>21</xdr:col>
      <xdr:colOff>161925</xdr:colOff>
      <xdr:row>94</xdr:row>
      <xdr:rowOff>127888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229101"/>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7" name="フローチャート : 判断 696">
          <a:extLst>
            <a:ext uri="{FF2B5EF4-FFF2-40B4-BE49-F238E27FC236}">
              <a16:creationId xmlns:a16="http://schemas.microsoft.com/office/drawing/2014/main" id="{00000000-0008-0000-0700-0000B9020000}"/>
            </a:ext>
          </a:extLst>
        </xdr:cNvPr>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64452</xdr:rowOff>
    </xdr:from>
    <xdr:to>
      <xdr:col>19</xdr:col>
      <xdr:colOff>644525</xdr:colOff>
      <xdr:row>94</xdr:row>
      <xdr:rowOff>112801</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180752"/>
          <a:ext cx="889000" cy="48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700" name="フローチャート : 判断 699">
          <a:extLst>
            <a:ext uri="{FF2B5EF4-FFF2-40B4-BE49-F238E27FC236}">
              <a16:creationId xmlns:a16="http://schemas.microsoft.com/office/drawing/2014/main" id="{00000000-0008-0000-0700-0000BC020000}"/>
            </a:ext>
          </a:extLst>
        </xdr:cNvPr>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2" name="フローチャート : 判断 701">
          <a:extLst>
            <a:ext uri="{FF2B5EF4-FFF2-40B4-BE49-F238E27FC236}">
              <a16:creationId xmlns:a16="http://schemas.microsoft.com/office/drawing/2014/main" id="{00000000-0008-0000-0700-0000BE020000}"/>
            </a:ext>
          </a:extLst>
        </xdr:cNvPr>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106705</xdr:rowOff>
    </xdr:from>
    <xdr:to>
      <xdr:col>23</xdr:col>
      <xdr:colOff>568325</xdr:colOff>
      <xdr:row>95</xdr:row>
      <xdr:rowOff>36855</xdr:rowOff>
    </xdr:to>
    <xdr:sp macro="" textlink="">
      <xdr:nvSpPr>
        <xdr:cNvPr id="709" name="円/楕円 708">
          <a:extLst>
            <a:ext uri="{FF2B5EF4-FFF2-40B4-BE49-F238E27FC236}">
              <a16:creationId xmlns:a16="http://schemas.microsoft.com/office/drawing/2014/main" id="{00000000-0008-0000-0700-0000C5020000}"/>
            </a:ext>
          </a:extLst>
        </xdr:cNvPr>
        <xdr:cNvSpPr/>
      </xdr:nvSpPr>
      <xdr:spPr>
        <a:xfrm>
          <a:off x="16268700" y="1622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129582</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07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58,598</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85801</xdr:rowOff>
    </xdr:from>
    <xdr:to>
      <xdr:col>22</xdr:col>
      <xdr:colOff>415925</xdr:colOff>
      <xdr:row>95</xdr:row>
      <xdr:rowOff>15951</xdr:rowOff>
    </xdr:to>
    <xdr:sp macro="" textlink="">
      <xdr:nvSpPr>
        <xdr:cNvPr id="711" name="円/楕円 710">
          <a:extLst>
            <a:ext uri="{FF2B5EF4-FFF2-40B4-BE49-F238E27FC236}">
              <a16:creationId xmlns:a16="http://schemas.microsoft.com/office/drawing/2014/main" id="{00000000-0008-0000-0700-0000C7020000}"/>
            </a:ext>
          </a:extLst>
        </xdr:cNvPr>
        <xdr:cNvSpPr/>
      </xdr:nvSpPr>
      <xdr:spPr>
        <a:xfrm>
          <a:off x="15430500" y="1620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32478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59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60,244</a:t>
          </a:r>
          <a:endParaRPr kumimoji="1" lang="ja-JP" altLang="en-US" sz="1000" b="1">
            <a:solidFill>
              <a:srgbClr val="FF0000"/>
            </a:solidFill>
            <a:latin typeface="ＭＳ Ｐゴシック"/>
          </a:endParaRPr>
        </a:p>
      </xdr:txBody>
    </xdr:sp>
    <xdr:clientData/>
  </xdr:oneCellAnchor>
  <xdr:twoCellAnchor>
    <xdr:from>
      <xdr:col>21</xdr:col>
      <xdr:colOff>111125</xdr:colOff>
      <xdr:row>94</xdr:row>
      <xdr:rowOff>77088</xdr:rowOff>
    </xdr:from>
    <xdr:to>
      <xdr:col>21</xdr:col>
      <xdr:colOff>212725</xdr:colOff>
      <xdr:row>95</xdr:row>
      <xdr:rowOff>7238</xdr:rowOff>
    </xdr:to>
    <xdr:sp macro="" textlink="">
      <xdr:nvSpPr>
        <xdr:cNvPr id="713" name="円/楕円 712">
          <a:extLst>
            <a:ext uri="{FF2B5EF4-FFF2-40B4-BE49-F238E27FC236}">
              <a16:creationId xmlns:a16="http://schemas.microsoft.com/office/drawing/2014/main" id="{00000000-0008-0000-0700-0000C9020000}"/>
            </a:ext>
          </a:extLst>
        </xdr:cNvPr>
        <xdr:cNvSpPr/>
      </xdr:nvSpPr>
      <xdr:spPr>
        <a:xfrm>
          <a:off x="14541500" y="161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23765</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59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60,930</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62001</xdr:rowOff>
    </xdr:from>
    <xdr:to>
      <xdr:col>20</xdr:col>
      <xdr:colOff>9525</xdr:colOff>
      <xdr:row>94</xdr:row>
      <xdr:rowOff>163601</xdr:rowOff>
    </xdr:to>
    <xdr:sp macro="" textlink="">
      <xdr:nvSpPr>
        <xdr:cNvPr id="715" name="円/楕円 714">
          <a:extLst>
            <a:ext uri="{FF2B5EF4-FFF2-40B4-BE49-F238E27FC236}">
              <a16:creationId xmlns:a16="http://schemas.microsoft.com/office/drawing/2014/main" id="{00000000-0008-0000-0700-0000CB020000}"/>
            </a:ext>
          </a:extLst>
        </xdr:cNvPr>
        <xdr:cNvSpPr/>
      </xdr:nvSpPr>
      <xdr:spPr>
        <a:xfrm>
          <a:off x="13652500" y="1617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8678</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595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62,118</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13652</xdr:rowOff>
    </xdr:from>
    <xdr:to>
      <xdr:col>18</xdr:col>
      <xdr:colOff>492125</xdr:colOff>
      <xdr:row>94</xdr:row>
      <xdr:rowOff>115252</xdr:rowOff>
    </xdr:to>
    <xdr:sp macro="" textlink="">
      <xdr:nvSpPr>
        <xdr:cNvPr id="717" name="円/楕円 716">
          <a:extLst>
            <a:ext uri="{FF2B5EF4-FFF2-40B4-BE49-F238E27FC236}">
              <a16:creationId xmlns:a16="http://schemas.microsoft.com/office/drawing/2014/main" id="{00000000-0008-0000-0700-0000CD020000}"/>
            </a:ext>
          </a:extLst>
        </xdr:cNvPr>
        <xdr:cNvSpPr/>
      </xdr:nvSpPr>
      <xdr:spPr>
        <a:xfrm>
          <a:off x="12763500" y="161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131779</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90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150448</xdr:rowOff>
    </xdr:from>
    <xdr:ext cx="378565"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94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9" name="フローチャート : 判断 748">
          <a:extLst>
            <a:ext uri="{FF2B5EF4-FFF2-40B4-BE49-F238E27FC236}">
              <a16:creationId xmlns:a16="http://schemas.microsoft.com/office/drawing/2014/main" id="{00000000-0008-0000-0700-0000ED020000}"/>
            </a:ext>
          </a:extLst>
        </xdr:cNvPr>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51" name="フローチャート : 判断 750">
          <a:extLst>
            <a:ext uri="{FF2B5EF4-FFF2-40B4-BE49-F238E27FC236}">
              <a16:creationId xmlns:a16="http://schemas.microsoft.com/office/drawing/2014/main" id="{00000000-0008-0000-0700-0000EF020000}"/>
            </a:ext>
          </a:extLst>
        </xdr:cNvPr>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35</xdr:row>
      <xdr:rowOff>54166</xdr:rowOff>
    </xdr:from>
    <xdr:to>
      <xdr:col>29</xdr:col>
      <xdr:colOff>517525</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054916"/>
          <a:ext cx="889000" cy="67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4" name="フローチャート : 判断 753">
          <a:extLst>
            <a:ext uri="{FF2B5EF4-FFF2-40B4-BE49-F238E27FC236}">
              <a16:creationId xmlns:a16="http://schemas.microsoft.com/office/drawing/2014/main" id="{00000000-0008-0000-0700-0000F2020000}"/>
            </a:ext>
          </a:extLst>
        </xdr:cNvPr>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54166</xdr:rowOff>
    </xdr:from>
    <xdr:to>
      <xdr:col>28</xdr:col>
      <xdr:colOff>314325</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18656300" y="6054916"/>
          <a:ext cx="889000" cy="676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7" name="フローチャート : 判断 756">
          <a:extLst>
            <a:ext uri="{FF2B5EF4-FFF2-40B4-BE49-F238E27FC236}">
              <a16:creationId xmlns:a16="http://schemas.microsoft.com/office/drawing/2014/main" id="{00000000-0008-0000-0700-0000F5020000}"/>
            </a:ext>
          </a:extLst>
        </xdr:cNvPr>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61421</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747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9" name="フローチャート : 判断 758">
          <a:extLst>
            <a:ext uri="{FF2B5EF4-FFF2-40B4-BE49-F238E27FC236}">
              <a16:creationId xmlns:a16="http://schemas.microsoft.com/office/drawing/2014/main" id="{00000000-0008-0000-0700-0000F7020000}"/>
            </a:ext>
          </a:extLst>
        </xdr:cNvPr>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a:extLst>
            <a:ext uri="{FF2B5EF4-FFF2-40B4-BE49-F238E27FC236}">
              <a16:creationId xmlns:a16="http://schemas.microsoft.com/office/drawing/2014/main" id="{00000000-0008-0000-0700-0000FE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105999</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210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a:extLst>
            <a:ext uri="{FF2B5EF4-FFF2-40B4-BE49-F238E27FC236}">
              <a16:creationId xmlns:a16="http://schemas.microsoft.com/office/drawing/2014/main" id="{00000000-0008-0000-0700-000000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a:extLst>
            <a:ext uri="{FF2B5EF4-FFF2-40B4-BE49-F238E27FC236}">
              <a16:creationId xmlns:a16="http://schemas.microsoft.com/office/drawing/2014/main" id="{00000000-0008-0000-0700-000002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35</xdr:row>
      <xdr:rowOff>3366</xdr:rowOff>
    </xdr:from>
    <xdr:to>
      <xdr:col>28</xdr:col>
      <xdr:colOff>365125</xdr:colOff>
      <xdr:row>35</xdr:row>
      <xdr:rowOff>104966</xdr:rowOff>
    </xdr:to>
    <xdr:sp macro="" textlink="">
      <xdr:nvSpPr>
        <xdr:cNvPr id="772" name="円/楕円 771">
          <a:extLst>
            <a:ext uri="{FF2B5EF4-FFF2-40B4-BE49-F238E27FC236}">
              <a16:creationId xmlns:a16="http://schemas.microsoft.com/office/drawing/2014/main" id="{00000000-0008-0000-0700-000004030000}"/>
            </a:ext>
          </a:extLst>
        </xdr:cNvPr>
        <xdr:cNvSpPr/>
      </xdr:nvSpPr>
      <xdr:spPr>
        <a:xfrm>
          <a:off x="19494500" y="600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121493</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10427" y="5779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3,549</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a:extLst>
            <a:ext uri="{FF2B5EF4-FFF2-40B4-BE49-F238E27FC236}">
              <a16:creationId xmlns:a16="http://schemas.microsoft.com/office/drawing/2014/main" id="{00000000-0008-0000-0700-000006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宮崎県平均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生費は、住民一人あたり１８７，６３５円となっている。決算の内訳をみると生活保護費を除く社会福祉費・老人福祉費・児童福祉費が増加しており、特に障害者自立支援給付費や認定こども園等の整備事業、グループホーム整備事業などが要因となっている。</a:t>
          </a:r>
          <a:endParaRPr kumimoji="1" lang="en-US" altLang="ja-JP" sz="1300">
            <a:latin typeface="ＭＳ Ｐゴシック"/>
          </a:endParaRPr>
        </a:p>
        <a:p>
          <a:r>
            <a:rPr kumimoji="1" lang="ja-JP" altLang="en-US" sz="1300">
              <a:latin typeface="ＭＳ Ｐゴシック"/>
            </a:rPr>
            <a:t>　商工費は、</a:t>
          </a:r>
          <a:r>
            <a:rPr kumimoji="1" lang="ja-JP" altLang="ja-JP" sz="1300">
              <a:solidFill>
                <a:schemeClr val="dk1"/>
              </a:solidFill>
              <a:effectLst/>
              <a:latin typeface="+mn-lt"/>
              <a:ea typeface="+mn-ea"/>
              <a:cs typeface="+mn-cs"/>
            </a:rPr>
            <a:t>住民一人あたり</a:t>
          </a:r>
          <a:r>
            <a:rPr kumimoji="1" lang="ja-JP" altLang="en-US" sz="1300">
              <a:solidFill>
                <a:schemeClr val="dk1"/>
              </a:solidFill>
              <a:effectLst/>
              <a:latin typeface="+mn-lt"/>
              <a:ea typeface="+mn-ea"/>
              <a:cs typeface="+mn-cs"/>
            </a:rPr>
            <a:t>２１</a:t>
          </a:r>
          <a:r>
            <a:rPr kumimoji="1" lang="ja-JP" altLang="ja-JP" sz="1300">
              <a:solidFill>
                <a:schemeClr val="dk1"/>
              </a:solidFill>
              <a:effectLst/>
              <a:latin typeface="+mn-lt"/>
              <a:ea typeface="+mn-ea"/>
              <a:cs typeface="+mn-cs"/>
            </a:rPr>
            <a:t>，</a:t>
          </a:r>
          <a:r>
            <a:rPr kumimoji="1" lang="ja-JP" altLang="en-US" sz="1300">
              <a:solidFill>
                <a:schemeClr val="dk1"/>
              </a:solidFill>
              <a:effectLst/>
              <a:latin typeface="+mn-lt"/>
              <a:ea typeface="+mn-ea"/>
              <a:cs typeface="+mn-cs"/>
            </a:rPr>
            <a:t>８６０</a:t>
          </a:r>
          <a:r>
            <a:rPr kumimoji="1" lang="ja-JP" altLang="ja-JP" sz="1300">
              <a:solidFill>
                <a:schemeClr val="dk1"/>
              </a:solidFill>
              <a:effectLst/>
              <a:latin typeface="+mn-lt"/>
              <a:ea typeface="+mn-ea"/>
              <a:cs typeface="+mn-cs"/>
            </a:rPr>
            <a:t>円</a:t>
          </a:r>
          <a:r>
            <a:rPr kumimoji="1" lang="ja-JP" altLang="en-US" sz="1300">
              <a:solidFill>
                <a:schemeClr val="dk1"/>
              </a:solidFill>
              <a:effectLst/>
              <a:latin typeface="+mn-lt"/>
              <a:ea typeface="+mn-ea"/>
              <a:cs typeface="+mn-cs"/>
            </a:rPr>
            <a:t>なっている。ここ数年の増加要因としては、外国クルーズ船来航に伴う対応経費や、誘致企業の増加に伴う立地助成金等の増加がある。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土木費は、住民一人当たり４７，４５０円となっており、ここ数年は減少傾向にあったものの、昨年度と比較して一人当たり１３，４３２円増加している。主な要因としては、中心市街地活性化計画が平成２８年度に最終年度を迎え、当該計画に基づく優良建築物等整備等の普通建設事業が増加したこと、また市営住宅長寿命化事業の増加によ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標準財政規模については、普通交付税の減、臨時財政対策債の減により、昨年度比べ１７８百万円の減になっており、今後も同様の要因により減になることが想定される。（分母の減）</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実質収支については、形式収支が昨年度と比較して８１百万円増加したものの、国の補正予算等に伴う繰越が増加（７２百万円増）したことより９百万円の増加になった。（分子の増）</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財政調整基金残高は、事務事業の見直し等による歳出の合理化を図り、今後の財政事情の変化に対応するための積立を行い、１３８百万円の増となり、標準財政規模比は前年に比べ１</a:t>
          </a:r>
          <a:r>
            <a:rPr kumimoji="1" lang="en-US" altLang="ja-JP" sz="1200">
              <a:latin typeface="ＭＳ ゴシック" pitchFamily="49" charset="-128"/>
              <a:ea typeface="ＭＳ ゴシック" pitchFamily="49" charset="-128"/>
            </a:rPr>
            <a:t>.</a:t>
          </a:r>
          <a:r>
            <a:rPr kumimoji="1" lang="ja-JP" altLang="en-US" sz="1200">
              <a:latin typeface="ＭＳ ゴシック" pitchFamily="49" charset="-128"/>
              <a:ea typeface="ＭＳ ゴシック" pitchFamily="49" charset="-128"/>
            </a:rPr>
            <a:t>０３ポイントの増となった。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宮崎県日南市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標準財政規模に占める黒字の割合は、水道事業会計の占める割合が最も大きく、次いで一般会計、国民健康保険特別会計の順となっている。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前年度と比較すると公共下水道事業が０．１３ポイント（＋１８．８百万円）増加した。増加の主な要因は繰越事業完了に伴う未払金（流動負債）の減少に伴うものが大きい。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このほか水道事業会計においては０．２５ポイント（△５５．５百万円）減少した。主な要因としては有収水量の減に伴う給水収益の減少により現金（流動資産）が減少したことによる。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それ以外の会計については、若干の変動はあるものの前年度とほぼ同程度の構成比率で動いている（全体的に増加しているのは分母である標準財政規模が前年度に比べて減少しているため）。</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0" zoomScaleNormal="80" workbookViewId="0"/>
  </sheetViews>
  <sheetFormatPr defaultColWidth="0" defaultRowHeight="10.8" zeroHeight="1" x14ac:dyDescent="0.2"/>
  <cols>
    <col min="1" max="11" width="2.109375" style="141" customWidth="1"/>
    <col min="12" max="12" width="2.21875" style="141" customWidth="1"/>
    <col min="13" max="17" width="2.33203125" style="141" customWidth="1"/>
    <col min="18" max="119" width="2.109375" style="141" customWidth="1"/>
    <col min="120" max="16384" width="0" style="141" hidden="1"/>
  </cols>
  <sheetData>
    <row r="1" spans="1:119" ht="33" customHeight="1" x14ac:dyDescent="0.2">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 thickBot="1" x14ac:dyDescent="0.25">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5">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2">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29670384</v>
      </c>
      <c r="BO4" s="411"/>
      <c r="BP4" s="411"/>
      <c r="BQ4" s="411"/>
      <c r="BR4" s="411"/>
      <c r="BS4" s="411"/>
      <c r="BT4" s="411"/>
      <c r="BU4" s="412"/>
      <c r="BV4" s="410">
        <v>28977404</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4.9000000000000004</v>
      </c>
      <c r="CU4" s="588"/>
      <c r="CV4" s="588"/>
      <c r="CW4" s="588"/>
      <c r="CX4" s="588"/>
      <c r="CY4" s="588"/>
      <c r="CZ4" s="588"/>
      <c r="DA4" s="589"/>
      <c r="DB4" s="587">
        <v>4.8</v>
      </c>
      <c r="DC4" s="588"/>
      <c r="DD4" s="588"/>
      <c r="DE4" s="588"/>
      <c r="DF4" s="588"/>
      <c r="DG4" s="588"/>
      <c r="DH4" s="588"/>
      <c r="DI4" s="589"/>
      <c r="DJ4" s="139"/>
      <c r="DK4" s="139"/>
      <c r="DL4" s="139"/>
      <c r="DM4" s="139"/>
      <c r="DN4" s="139"/>
      <c r="DO4" s="139"/>
    </row>
    <row r="5" spans="1:119" ht="18.75" customHeight="1" x14ac:dyDescent="0.2">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28750731</v>
      </c>
      <c r="BO5" s="416"/>
      <c r="BP5" s="416"/>
      <c r="BQ5" s="416"/>
      <c r="BR5" s="416"/>
      <c r="BS5" s="416"/>
      <c r="BT5" s="416"/>
      <c r="BU5" s="417"/>
      <c r="BV5" s="415">
        <v>28139002</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92</v>
      </c>
      <c r="CU5" s="386"/>
      <c r="CV5" s="386"/>
      <c r="CW5" s="386"/>
      <c r="CX5" s="386"/>
      <c r="CY5" s="386"/>
      <c r="CZ5" s="386"/>
      <c r="DA5" s="387"/>
      <c r="DB5" s="385">
        <v>94.5</v>
      </c>
      <c r="DC5" s="386"/>
      <c r="DD5" s="386"/>
      <c r="DE5" s="386"/>
      <c r="DF5" s="386"/>
      <c r="DG5" s="386"/>
      <c r="DH5" s="386"/>
      <c r="DI5" s="387"/>
      <c r="DJ5" s="139"/>
      <c r="DK5" s="139"/>
      <c r="DL5" s="139"/>
      <c r="DM5" s="139"/>
      <c r="DN5" s="139"/>
      <c r="DO5" s="139"/>
    </row>
    <row r="6" spans="1:119" ht="18.75" customHeight="1" x14ac:dyDescent="0.2">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919653</v>
      </c>
      <c r="BO6" s="416"/>
      <c r="BP6" s="416"/>
      <c r="BQ6" s="416"/>
      <c r="BR6" s="416"/>
      <c r="BS6" s="416"/>
      <c r="BT6" s="416"/>
      <c r="BU6" s="417"/>
      <c r="BV6" s="415">
        <v>838402</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96.3</v>
      </c>
      <c r="CU6" s="562"/>
      <c r="CV6" s="562"/>
      <c r="CW6" s="562"/>
      <c r="CX6" s="562"/>
      <c r="CY6" s="562"/>
      <c r="CZ6" s="562"/>
      <c r="DA6" s="563"/>
      <c r="DB6" s="561">
        <v>99.8</v>
      </c>
      <c r="DC6" s="562"/>
      <c r="DD6" s="562"/>
      <c r="DE6" s="562"/>
      <c r="DF6" s="562"/>
      <c r="DG6" s="562"/>
      <c r="DH6" s="562"/>
      <c r="DI6" s="563"/>
      <c r="DJ6" s="139"/>
      <c r="DK6" s="139"/>
      <c r="DL6" s="139"/>
      <c r="DM6" s="139"/>
      <c r="DN6" s="139"/>
      <c r="DO6" s="139"/>
    </row>
    <row r="7" spans="1:119" ht="18.75" customHeight="1" x14ac:dyDescent="0.2">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140575</v>
      </c>
      <c r="BO7" s="416"/>
      <c r="BP7" s="416"/>
      <c r="BQ7" s="416"/>
      <c r="BR7" s="416"/>
      <c r="BS7" s="416"/>
      <c r="BT7" s="416"/>
      <c r="BU7" s="417"/>
      <c r="BV7" s="415">
        <v>67886</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15821787</v>
      </c>
      <c r="CU7" s="416"/>
      <c r="CV7" s="416"/>
      <c r="CW7" s="416"/>
      <c r="CX7" s="416"/>
      <c r="CY7" s="416"/>
      <c r="CZ7" s="416"/>
      <c r="DA7" s="417"/>
      <c r="DB7" s="415">
        <v>15999349</v>
      </c>
      <c r="DC7" s="416"/>
      <c r="DD7" s="416"/>
      <c r="DE7" s="416"/>
      <c r="DF7" s="416"/>
      <c r="DG7" s="416"/>
      <c r="DH7" s="416"/>
      <c r="DI7" s="417"/>
      <c r="DJ7" s="139"/>
      <c r="DK7" s="139"/>
      <c r="DL7" s="139"/>
      <c r="DM7" s="139"/>
      <c r="DN7" s="139"/>
      <c r="DO7" s="139"/>
    </row>
    <row r="8" spans="1:119" ht="18.75" customHeight="1" thickBot="1" x14ac:dyDescent="0.25">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779078</v>
      </c>
      <c r="BO8" s="416"/>
      <c r="BP8" s="416"/>
      <c r="BQ8" s="416"/>
      <c r="BR8" s="416"/>
      <c r="BS8" s="416"/>
      <c r="BT8" s="416"/>
      <c r="BU8" s="417"/>
      <c r="BV8" s="415">
        <v>770516</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0.39</v>
      </c>
      <c r="CU8" s="525"/>
      <c r="CV8" s="525"/>
      <c r="CW8" s="525"/>
      <c r="CX8" s="525"/>
      <c r="CY8" s="525"/>
      <c r="CZ8" s="525"/>
      <c r="DA8" s="526"/>
      <c r="DB8" s="524">
        <v>0.38</v>
      </c>
      <c r="DC8" s="525"/>
      <c r="DD8" s="525"/>
      <c r="DE8" s="525"/>
      <c r="DF8" s="525"/>
      <c r="DG8" s="525"/>
      <c r="DH8" s="525"/>
      <c r="DI8" s="526"/>
      <c r="DJ8" s="139"/>
      <c r="DK8" s="139"/>
      <c r="DL8" s="139"/>
      <c r="DM8" s="139"/>
      <c r="DN8" s="139"/>
      <c r="DO8" s="139"/>
    </row>
    <row r="9" spans="1:119" ht="18.75" customHeight="1" thickBot="1" x14ac:dyDescent="0.25">
      <c r="A9" s="140"/>
      <c r="B9" s="550" t="s">
        <v>96</v>
      </c>
      <c r="C9" s="551"/>
      <c r="D9" s="551"/>
      <c r="E9" s="551"/>
      <c r="F9" s="551"/>
      <c r="G9" s="551"/>
      <c r="H9" s="551"/>
      <c r="I9" s="551"/>
      <c r="J9" s="551"/>
      <c r="K9" s="478"/>
      <c r="L9" s="552" t="s">
        <v>97</v>
      </c>
      <c r="M9" s="553"/>
      <c r="N9" s="553"/>
      <c r="O9" s="553"/>
      <c r="P9" s="553"/>
      <c r="Q9" s="554"/>
      <c r="R9" s="555">
        <v>54090</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100</v>
      </c>
      <c r="AV9" s="473"/>
      <c r="AW9" s="473"/>
      <c r="AX9" s="473"/>
      <c r="AY9" s="395" t="s">
        <v>101</v>
      </c>
      <c r="AZ9" s="396"/>
      <c r="BA9" s="396"/>
      <c r="BB9" s="396"/>
      <c r="BC9" s="396"/>
      <c r="BD9" s="396"/>
      <c r="BE9" s="396"/>
      <c r="BF9" s="396"/>
      <c r="BG9" s="396"/>
      <c r="BH9" s="396"/>
      <c r="BI9" s="396"/>
      <c r="BJ9" s="396"/>
      <c r="BK9" s="396"/>
      <c r="BL9" s="396"/>
      <c r="BM9" s="397"/>
      <c r="BN9" s="415">
        <v>8562</v>
      </c>
      <c r="BO9" s="416"/>
      <c r="BP9" s="416"/>
      <c r="BQ9" s="416"/>
      <c r="BR9" s="416"/>
      <c r="BS9" s="416"/>
      <c r="BT9" s="416"/>
      <c r="BU9" s="417"/>
      <c r="BV9" s="415">
        <v>37923</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16.399999999999999</v>
      </c>
      <c r="CU9" s="386"/>
      <c r="CV9" s="386"/>
      <c r="CW9" s="386"/>
      <c r="CX9" s="386"/>
      <c r="CY9" s="386"/>
      <c r="CZ9" s="386"/>
      <c r="DA9" s="387"/>
      <c r="DB9" s="385">
        <v>16.8</v>
      </c>
      <c r="DC9" s="386"/>
      <c r="DD9" s="386"/>
      <c r="DE9" s="386"/>
      <c r="DF9" s="386"/>
      <c r="DG9" s="386"/>
      <c r="DH9" s="386"/>
      <c r="DI9" s="387"/>
      <c r="DJ9" s="139"/>
      <c r="DK9" s="139"/>
      <c r="DL9" s="139"/>
      <c r="DM9" s="139"/>
      <c r="DN9" s="139"/>
      <c r="DO9" s="139"/>
    </row>
    <row r="10" spans="1:119" ht="18.75" customHeight="1" thickBot="1" x14ac:dyDescent="0.25">
      <c r="A10" s="140"/>
      <c r="B10" s="550"/>
      <c r="C10" s="551"/>
      <c r="D10" s="551"/>
      <c r="E10" s="551"/>
      <c r="F10" s="551"/>
      <c r="G10" s="551"/>
      <c r="H10" s="551"/>
      <c r="I10" s="551"/>
      <c r="J10" s="551"/>
      <c r="K10" s="478"/>
      <c r="L10" s="388" t="s">
        <v>103</v>
      </c>
      <c r="M10" s="389"/>
      <c r="N10" s="389"/>
      <c r="O10" s="389"/>
      <c r="P10" s="389"/>
      <c r="Q10" s="390"/>
      <c r="R10" s="391">
        <v>57689</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672666</v>
      </c>
      <c r="BO10" s="416"/>
      <c r="BP10" s="416"/>
      <c r="BQ10" s="416"/>
      <c r="BR10" s="416"/>
      <c r="BS10" s="416"/>
      <c r="BT10" s="416"/>
      <c r="BU10" s="417"/>
      <c r="BV10" s="415">
        <v>470168</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5">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111</v>
      </c>
      <c r="AV11" s="473"/>
      <c r="AW11" s="473"/>
      <c r="AX11" s="473"/>
      <c r="AY11" s="395" t="s">
        <v>112</v>
      </c>
      <c r="AZ11" s="396"/>
      <c r="BA11" s="396"/>
      <c r="BB11" s="396"/>
      <c r="BC11" s="396"/>
      <c r="BD11" s="396"/>
      <c r="BE11" s="396"/>
      <c r="BF11" s="396"/>
      <c r="BG11" s="396"/>
      <c r="BH11" s="396"/>
      <c r="BI11" s="396"/>
      <c r="BJ11" s="396"/>
      <c r="BK11" s="396"/>
      <c r="BL11" s="396"/>
      <c r="BM11" s="397"/>
      <c r="BN11" s="415" t="s">
        <v>113</v>
      </c>
      <c r="BO11" s="416"/>
      <c r="BP11" s="416"/>
      <c r="BQ11" s="416"/>
      <c r="BR11" s="416"/>
      <c r="BS11" s="416"/>
      <c r="BT11" s="416"/>
      <c r="BU11" s="417"/>
      <c r="BV11" s="415" t="s">
        <v>113</v>
      </c>
      <c r="BW11" s="416"/>
      <c r="BX11" s="416"/>
      <c r="BY11" s="416"/>
      <c r="BZ11" s="416"/>
      <c r="CA11" s="416"/>
      <c r="CB11" s="416"/>
      <c r="CC11" s="417"/>
      <c r="CD11" s="424" t="s">
        <v>114</v>
      </c>
      <c r="CE11" s="425"/>
      <c r="CF11" s="425"/>
      <c r="CG11" s="425"/>
      <c r="CH11" s="425"/>
      <c r="CI11" s="425"/>
      <c r="CJ11" s="425"/>
      <c r="CK11" s="425"/>
      <c r="CL11" s="425"/>
      <c r="CM11" s="425"/>
      <c r="CN11" s="425"/>
      <c r="CO11" s="425"/>
      <c r="CP11" s="425"/>
      <c r="CQ11" s="425"/>
      <c r="CR11" s="425"/>
      <c r="CS11" s="426"/>
      <c r="CT11" s="524" t="s">
        <v>113</v>
      </c>
      <c r="CU11" s="525"/>
      <c r="CV11" s="525"/>
      <c r="CW11" s="525"/>
      <c r="CX11" s="525"/>
      <c r="CY11" s="525"/>
      <c r="CZ11" s="525"/>
      <c r="DA11" s="526"/>
      <c r="DB11" s="524" t="s">
        <v>113</v>
      </c>
      <c r="DC11" s="525"/>
      <c r="DD11" s="525"/>
      <c r="DE11" s="525"/>
      <c r="DF11" s="525"/>
      <c r="DG11" s="525"/>
      <c r="DH11" s="525"/>
      <c r="DI11" s="526"/>
      <c r="DJ11" s="139"/>
      <c r="DK11" s="139"/>
      <c r="DL11" s="139"/>
      <c r="DM11" s="139"/>
      <c r="DN11" s="139"/>
      <c r="DO11" s="139"/>
    </row>
    <row r="12" spans="1:119" ht="18.75" customHeight="1" x14ac:dyDescent="0.2">
      <c r="A12" s="140"/>
      <c r="B12" s="527" t="s">
        <v>115</v>
      </c>
      <c r="C12" s="528"/>
      <c r="D12" s="528"/>
      <c r="E12" s="528"/>
      <c r="F12" s="528"/>
      <c r="G12" s="528"/>
      <c r="H12" s="528"/>
      <c r="I12" s="528"/>
      <c r="J12" s="528"/>
      <c r="K12" s="529"/>
      <c r="L12" s="536" t="s">
        <v>116</v>
      </c>
      <c r="M12" s="537"/>
      <c r="N12" s="537"/>
      <c r="O12" s="537"/>
      <c r="P12" s="537"/>
      <c r="Q12" s="538"/>
      <c r="R12" s="539">
        <v>54999</v>
      </c>
      <c r="S12" s="540"/>
      <c r="T12" s="540"/>
      <c r="U12" s="540"/>
      <c r="V12" s="541"/>
      <c r="W12" s="542" t="s">
        <v>1</v>
      </c>
      <c r="X12" s="473"/>
      <c r="Y12" s="473"/>
      <c r="Z12" s="473"/>
      <c r="AA12" s="473"/>
      <c r="AB12" s="543"/>
      <c r="AC12" s="472" t="s">
        <v>117</v>
      </c>
      <c r="AD12" s="473"/>
      <c r="AE12" s="473"/>
      <c r="AF12" s="473"/>
      <c r="AG12" s="543"/>
      <c r="AH12" s="472" t="s">
        <v>118</v>
      </c>
      <c r="AI12" s="473"/>
      <c r="AJ12" s="473"/>
      <c r="AK12" s="473"/>
      <c r="AL12" s="544"/>
      <c r="AM12" s="484" t="s">
        <v>119</v>
      </c>
      <c r="AN12" s="389"/>
      <c r="AO12" s="389"/>
      <c r="AP12" s="389"/>
      <c r="AQ12" s="389"/>
      <c r="AR12" s="389"/>
      <c r="AS12" s="389"/>
      <c r="AT12" s="390"/>
      <c r="AU12" s="472" t="s">
        <v>120</v>
      </c>
      <c r="AV12" s="473"/>
      <c r="AW12" s="473"/>
      <c r="AX12" s="473"/>
      <c r="AY12" s="395" t="s">
        <v>121</v>
      </c>
      <c r="AZ12" s="396"/>
      <c r="BA12" s="396"/>
      <c r="BB12" s="396"/>
      <c r="BC12" s="396"/>
      <c r="BD12" s="396"/>
      <c r="BE12" s="396"/>
      <c r="BF12" s="396"/>
      <c r="BG12" s="396"/>
      <c r="BH12" s="396"/>
      <c r="BI12" s="396"/>
      <c r="BJ12" s="396"/>
      <c r="BK12" s="396"/>
      <c r="BL12" s="396"/>
      <c r="BM12" s="397"/>
      <c r="BN12" s="415">
        <v>535141</v>
      </c>
      <c r="BO12" s="416"/>
      <c r="BP12" s="416"/>
      <c r="BQ12" s="416"/>
      <c r="BR12" s="416"/>
      <c r="BS12" s="416"/>
      <c r="BT12" s="416"/>
      <c r="BU12" s="417"/>
      <c r="BV12" s="415">
        <v>300000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123</v>
      </c>
      <c r="CU12" s="525"/>
      <c r="CV12" s="525"/>
      <c r="CW12" s="525"/>
      <c r="CX12" s="525"/>
      <c r="CY12" s="525"/>
      <c r="CZ12" s="525"/>
      <c r="DA12" s="526"/>
      <c r="DB12" s="524" t="s">
        <v>123</v>
      </c>
      <c r="DC12" s="525"/>
      <c r="DD12" s="525"/>
      <c r="DE12" s="525"/>
      <c r="DF12" s="525"/>
      <c r="DG12" s="525"/>
      <c r="DH12" s="525"/>
      <c r="DI12" s="526"/>
      <c r="DJ12" s="139"/>
      <c r="DK12" s="139"/>
      <c r="DL12" s="139"/>
      <c r="DM12" s="139"/>
      <c r="DN12" s="139"/>
      <c r="DO12" s="139"/>
    </row>
    <row r="13" spans="1:119" ht="18.75" customHeight="1" x14ac:dyDescent="0.2">
      <c r="A13" s="140"/>
      <c r="B13" s="530"/>
      <c r="C13" s="531"/>
      <c r="D13" s="531"/>
      <c r="E13" s="531"/>
      <c r="F13" s="531"/>
      <c r="G13" s="531"/>
      <c r="H13" s="531"/>
      <c r="I13" s="531"/>
      <c r="J13" s="531"/>
      <c r="K13" s="532"/>
      <c r="L13" s="150"/>
      <c r="M13" s="513" t="s">
        <v>124</v>
      </c>
      <c r="N13" s="514"/>
      <c r="O13" s="514"/>
      <c r="P13" s="514"/>
      <c r="Q13" s="515"/>
      <c r="R13" s="516">
        <v>54611</v>
      </c>
      <c r="S13" s="517"/>
      <c r="T13" s="517"/>
      <c r="U13" s="517"/>
      <c r="V13" s="518"/>
      <c r="W13" s="504" t="s">
        <v>125</v>
      </c>
      <c r="X13" s="428"/>
      <c r="Y13" s="428"/>
      <c r="Z13" s="428"/>
      <c r="AA13" s="428"/>
      <c r="AB13" s="429"/>
      <c r="AC13" s="391">
        <v>2912</v>
      </c>
      <c r="AD13" s="392"/>
      <c r="AE13" s="392"/>
      <c r="AF13" s="392"/>
      <c r="AG13" s="393"/>
      <c r="AH13" s="391">
        <v>3454</v>
      </c>
      <c r="AI13" s="392"/>
      <c r="AJ13" s="392"/>
      <c r="AK13" s="392"/>
      <c r="AL13" s="394"/>
      <c r="AM13" s="484" t="s">
        <v>126</v>
      </c>
      <c r="AN13" s="389"/>
      <c r="AO13" s="389"/>
      <c r="AP13" s="389"/>
      <c r="AQ13" s="389"/>
      <c r="AR13" s="389"/>
      <c r="AS13" s="389"/>
      <c r="AT13" s="390"/>
      <c r="AU13" s="472" t="s">
        <v>120</v>
      </c>
      <c r="AV13" s="473"/>
      <c r="AW13" s="473"/>
      <c r="AX13" s="473"/>
      <c r="AY13" s="395" t="s">
        <v>127</v>
      </c>
      <c r="AZ13" s="396"/>
      <c r="BA13" s="396"/>
      <c r="BB13" s="396"/>
      <c r="BC13" s="396"/>
      <c r="BD13" s="396"/>
      <c r="BE13" s="396"/>
      <c r="BF13" s="396"/>
      <c r="BG13" s="396"/>
      <c r="BH13" s="396"/>
      <c r="BI13" s="396"/>
      <c r="BJ13" s="396"/>
      <c r="BK13" s="396"/>
      <c r="BL13" s="396"/>
      <c r="BM13" s="397"/>
      <c r="BN13" s="415">
        <v>146087</v>
      </c>
      <c r="BO13" s="416"/>
      <c r="BP13" s="416"/>
      <c r="BQ13" s="416"/>
      <c r="BR13" s="416"/>
      <c r="BS13" s="416"/>
      <c r="BT13" s="416"/>
      <c r="BU13" s="417"/>
      <c r="BV13" s="415">
        <v>208091</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10.7</v>
      </c>
      <c r="CU13" s="386"/>
      <c r="CV13" s="386"/>
      <c r="CW13" s="386"/>
      <c r="CX13" s="386"/>
      <c r="CY13" s="386"/>
      <c r="CZ13" s="386"/>
      <c r="DA13" s="387"/>
      <c r="DB13" s="385">
        <v>11.2</v>
      </c>
      <c r="DC13" s="386"/>
      <c r="DD13" s="386"/>
      <c r="DE13" s="386"/>
      <c r="DF13" s="386"/>
      <c r="DG13" s="386"/>
      <c r="DH13" s="386"/>
      <c r="DI13" s="387"/>
      <c r="DJ13" s="139"/>
      <c r="DK13" s="139"/>
      <c r="DL13" s="139"/>
      <c r="DM13" s="139"/>
      <c r="DN13" s="139"/>
      <c r="DO13" s="139"/>
    </row>
    <row r="14" spans="1:119" ht="18.75" customHeight="1" thickBot="1" x14ac:dyDescent="0.25">
      <c r="A14" s="140"/>
      <c r="B14" s="530"/>
      <c r="C14" s="531"/>
      <c r="D14" s="531"/>
      <c r="E14" s="531"/>
      <c r="F14" s="531"/>
      <c r="G14" s="531"/>
      <c r="H14" s="531"/>
      <c r="I14" s="531"/>
      <c r="J14" s="531"/>
      <c r="K14" s="532"/>
      <c r="L14" s="506" t="s">
        <v>129</v>
      </c>
      <c r="M14" s="545"/>
      <c r="N14" s="545"/>
      <c r="O14" s="545"/>
      <c r="P14" s="545"/>
      <c r="Q14" s="546"/>
      <c r="R14" s="516">
        <v>55848</v>
      </c>
      <c r="S14" s="517"/>
      <c r="T14" s="517"/>
      <c r="U14" s="517"/>
      <c r="V14" s="518"/>
      <c r="W14" s="519"/>
      <c r="X14" s="431"/>
      <c r="Y14" s="431"/>
      <c r="Z14" s="431"/>
      <c r="AA14" s="431"/>
      <c r="AB14" s="432"/>
      <c r="AC14" s="509">
        <v>12.2</v>
      </c>
      <c r="AD14" s="510"/>
      <c r="AE14" s="510"/>
      <c r="AF14" s="510"/>
      <c r="AG14" s="511"/>
      <c r="AH14" s="509">
        <v>13.5</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v>89.5</v>
      </c>
      <c r="CU14" s="488"/>
      <c r="CV14" s="488"/>
      <c r="CW14" s="488"/>
      <c r="CX14" s="488"/>
      <c r="CY14" s="488"/>
      <c r="CZ14" s="488"/>
      <c r="DA14" s="489"/>
      <c r="DB14" s="520">
        <v>92.1</v>
      </c>
      <c r="DC14" s="488"/>
      <c r="DD14" s="488"/>
      <c r="DE14" s="488"/>
      <c r="DF14" s="488"/>
      <c r="DG14" s="488"/>
      <c r="DH14" s="488"/>
      <c r="DI14" s="489"/>
      <c r="DJ14" s="139"/>
      <c r="DK14" s="139"/>
      <c r="DL14" s="139"/>
      <c r="DM14" s="139"/>
      <c r="DN14" s="139"/>
      <c r="DO14" s="139"/>
    </row>
    <row r="15" spans="1:119" ht="18.75" customHeight="1" x14ac:dyDescent="0.2">
      <c r="A15" s="140"/>
      <c r="B15" s="530"/>
      <c r="C15" s="531"/>
      <c r="D15" s="531"/>
      <c r="E15" s="531"/>
      <c r="F15" s="531"/>
      <c r="G15" s="531"/>
      <c r="H15" s="531"/>
      <c r="I15" s="531"/>
      <c r="J15" s="531"/>
      <c r="K15" s="532"/>
      <c r="L15" s="150"/>
      <c r="M15" s="513" t="s">
        <v>124</v>
      </c>
      <c r="N15" s="514"/>
      <c r="O15" s="514"/>
      <c r="P15" s="514"/>
      <c r="Q15" s="515"/>
      <c r="R15" s="516">
        <v>55487</v>
      </c>
      <c r="S15" s="517"/>
      <c r="T15" s="517"/>
      <c r="U15" s="517"/>
      <c r="V15" s="518"/>
      <c r="W15" s="504" t="s">
        <v>131</v>
      </c>
      <c r="X15" s="428"/>
      <c r="Y15" s="428"/>
      <c r="Z15" s="428"/>
      <c r="AA15" s="428"/>
      <c r="AB15" s="429"/>
      <c r="AC15" s="391">
        <v>5133</v>
      </c>
      <c r="AD15" s="392"/>
      <c r="AE15" s="392"/>
      <c r="AF15" s="392"/>
      <c r="AG15" s="393"/>
      <c r="AH15" s="391">
        <v>5675</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5090310</v>
      </c>
      <c r="BO15" s="411"/>
      <c r="BP15" s="411"/>
      <c r="BQ15" s="411"/>
      <c r="BR15" s="411"/>
      <c r="BS15" s="411"/>
      <c r="BT15" s="411"/>
      <c r="BU15" s="412"/>
      <c r="BV15" s="410">
        <v>4973407</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2">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21.6</v>
      </c>
      <c r="AD16" s="510"/>
      <c r="AE16" s="510"/>
      <c r="AF16" s="510"/>
      <c r="AG16" s="511"/>
      <c r="AH16" s="509">
        <v>22.2</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13048737</v>
      </c>
      <c r="BO16" s="416"/>
      <c r="BP16" s="416"/>
      <c r="BQ16" s="416"/>
      <c r="BR16" s="416"/>
      <c r="BS16" s="416"/>
      <c r="BT16" s="416"/>
      <c r="BU16" s="417"/>
      <c r="BV16" s="415">
        <v>12866812</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5">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15737</v>
      </c>
      <c r="AD17" s="392"/>
      <c r="AE17" s="392"/>
      <c r="AF17" s="392"/>
      <c r="AG17" s="393"/>
      <c r="AH17" s="391">
        <v>16460</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6406839</v>
      </c>
      <c r="BO17" s="416"/>
      <c r="BP17" s="416"/>
      <c r="BQ17" s="416"/>
      <c r="BR17" s="416"/>
      <c r="BS17" s="416"/>
      <c r="BT17" s="416"/>
      <c r="BU17" s="417"/>
      <c r="BV17" s="415">
        <v>6253893</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5">
      <c r="A18" s="140"/>
      <c r="B18" s="477" t="s">
        <v>141</v>
      </c>
      <c r="C18" s="478"/>
      <c r="D18" s="478"/>
      <c r="E18" s="479"/>
      <c r="F18" s="479"/>
      <c r="G18" s="479"/>
      <c r="H18" s="479"/>
      <c r="I18" s="479"/>
      <c r="J18" s="479"/>
      <c r="K18" s="479"/>
      <c r="L18" s="480">
        <v>536.11</v>
      </c>
      <c r="M18" s="480"/>
      <c r="N18" s="480"/>
      <c r="O18" s="480"/>
      <c r="P18" s="480"/>
      <c r="Q18" s="480"/>
      <c r="R18" s="481"/>
      <c r="S18" s="481"/>
      <c r="T18" s="481"/>
      <c r="U18" s="481"/>
      <c r="V18" s="482"/>
      <c r="W18" s="496"/>
      <c r="X18" s="497"/>
      <c r="Y18" s="497"/>
      <c r="Z18" s="497"/>
      <c r="AA18" s="497"/>
      <c r="AB18" s="505"/>
      <c r="AC18" s="379">
        <v>66.2</v>
      </c>
      <c r="AD18" s="380"/>
      <c r="AE18" s="380"/>
      <c r="AF18" s="380"/>
      <c r="AG18" s="483"/>
      <c r="AH18" s="379">
        <v>64.3</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14976626</v>
      </c>
      <c r="BO18" s="416"/>
      <c r="BP18" s="416"/>
      <c r="BQ18" s="416"/>
      <c r="BR18" s="416"/>
      <c r="BS18" s="416"/>
      <c r="BT18" s="416"/>
      <c r="BU18" s="417"/>
      <c r="BV18" s="415">
        <v>15718993</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5">
      <c r="A19" s="140"/>
      <c r="B19" s="477" t="s">
        <v>143</v>
      </c>
      <c r="C19" s="478"/>
      <c r="D19" s="478"/>
      <c r="E19" s="479"/>
      <c r="F19" s="479"/>
      <c r="G19" s="479"/>
      <c r="H19" s="479"/>
      <c r="I19" s="479"/>
      <c r="J19" s="479"/>
      <c r="K19" s="479"/>
      <c r="L19" s="485">
        <v>101</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18894788</v>
      </c>
      <c r="BO19" s="416"/>
      <c r="BP19" s="416"/>
      <c r="BQ19" s="416"/>
      <c r="BR19" s="416"/>
      <c r="BS19" s="416"/>
      <c r="BT19" s="416"/>
      <c r="BU19" s="417"/>
      <c r="BV19" s="415">
        <v>19270767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5">
      <c r="A20" s="140"/>
      <c r="B20" s="477" t="s">
        <v>145</v>
      </c>
      <c r="C20" s="478"/>
      <c r="D20" s="478"/>
      <c r="E20" s="479"/>
      <c r="F20" s="479"/>
      <c r="G20" s="479"/>
      <c r="H20" s="479"/>
      <c r="I20" s="479"/>
      <c r="J20" s="479"/>
      <c r="K20" s="479"/>
      <c r="L20" s="485">
        <v>22678</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2">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5">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2">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28878264</v>
      </c>
      <c r="BO23" s="416"/>
      <c r="BP23" s="416"/>
      <c r="BQ23" s="416"/>
      <c r="BR23" s="416"/>
      <c r="BS23" s="416"/>
      <c r="BT23" s="416"/>
      <c r="BU23" s="417"/>
      <c r="BV23" s="415">
        <v>29540386</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5">
      <c r="A24" s="140"/>
      <c r="B24" s="447"/>
      <c r="C24" s="448"/>
      <c r="D24" s="449"/>
      <c r="E24" s="388" t="s">
        <v>154</v>
      </c>
      <c r="F24" s="389"/>
      <c r="G24" s="389"/>
      <c r="H24" s="389"/>
      <c r="I24" s="389"/>
      <c r="J24" s="389"/>
      <c r="K24" s="390"/>
      <c r="L24" s="391">
        <v>1</v>
      </c>
      <c r="M24" s="392"/>
      <c r="N24" s="392"/>
      <c r="O24" s="392"/>
      <c r="P24" s="393"/>
      <c r="Q24" s="391">
        <v>7830</v>
      </c>
      <c r="R24" s="392"/>
      <c r="S24" s="392"/>
      <c r="T24" s="392"/>
      <c r="U24" s="392"/>
      <c r="V24" s="393"/>
      <c r="W24" s="457"/>
      <c r="X24" s="448"/>
      <c r="Y24" s="449"/>
      <c r="Z24" s="388" t="s">
        <v>155</v>
      </c>
      <c r="AA24" s="389"/>
      <c r="AB24" s="389"/>
      <c r="AC24" s="389"/>
      <c r="AD24" s="389"/>
      <c r="AE24" s="389"/>
      <c r="AF24" s="389"/>
      <c r="AG24" s="390"/>
      <c r="AH24" s="391">
        <v>522</v>
      </c>
      <c r="AI24" s="392"/>
      <c r="AJ24" s="392"/>
      <c r="AK24" s="392"/>
      <c r="AL24" s="393"/>
      <c r="AM24" s="391">
        <v>1735650</v>
      </c>
      <c r="AN24" s="392"/>
      <c r="AO24" s="392"/>
      <c r="AP24" s="392"/>
      <c r="AQ24" s="392"/>
      <c r="AR24" s="393"/>
      <c r="AS24" s="391">
        <v>3325</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23648611</v>
      </c>
      <c r="BO24" s="416"/>
      <c r="BP24" s="416"/>
      <c r="BQ24" s="416"/>
      <c r="BR24" s="416"/>
      <c r="BS24" s="416"/>
      <c r="BT24" s="416"/>
      <c r="BU24" s="417"/>
      <c r="BV24" s="415">
        <v>23694572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2">
      <c r="A25" s="140"/>
      <c r="B25" s="447"/>
      <c r="C25" s="448"/>
      <c r="D25" s="449"/>
      <c r="E25" s="388" t="s">
        <v>157</v>
      </c>
      <c r="F25" s="389"/>
      <c r="G25" s="389"/>
      <c r="H25" s="389"/>
      <c r="I25" s="389"/>
      <c r="J25" s="389"/>
      <c r="K25" s="390"/>
      <c r="L25" s="391">
        <v>2</v>
      </c>
      <c r="M25" s="392"/>
      <c r="N25" s="392"/>
      <c r="O25" s="392"/>
      <c r="P25" s="393"/>
      <c r="Q25" s="391">
        <v>6380</v>
      </c>
      <c r="R25" s="392"/>
      <c r="S25" s="392"/>
      <c r="T25" s="392"/>
      <c r="U25" s="392"/>
      <c r="V25" s="393"/>
      <c r="W25" s="457"/>
      <c r="X25" s="448"/>
      <c r="Y25" s="449"/>
      <c r="Z25" s="388" t="s">
        <v>158</v>
      </c>
      <c r="AA25" s="389"/>
      <c r="AB25" s="389"/>
      <c r="AC25" s="389"/>
      <c r="AD25" s="389"/>
      <c r="AE25" s="389"/>
      <c r="AF25" s="389"/>
      <c r="AG25" s="390"/>
      <c r="AH25" s="391">
        <v>81</v>
      </c>
      <c r="AI25" s="392"/>
      <c r="AJ25" s="392"/>
      <c r="AK25" s="392"/>
      <c r="AL25" s="393"/>
      <c r="AM25" s="391">
        <v>257823</v>
      </c>
      <c r="AN25" s="392"/>
      <c r="AO25" s="392"/>
      <c r="AP25" s="392"/>
      <c r="AQ25" s="392"/>
      <c r="AR25" s="393"/>
      <c r="AS25" s="391">
        <v>3183</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2431220</v>
      </c>
      <c r="BO25" s="411"/>
      <c r="BP25" s="411"/>
      <c r="BQ25" s="411"/>
      <c r="BR25" s="411"/>
      <c r="BS25" s="411"/>
      <c r="BT25" s="411"/>
      <c r="BU25" s="412"/>
      <c r="BV25" s="410">
        <v>2247659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2">
      <c r="A26" s="140"/>
      <c r="B26" s="447"/>
      <c r="C26" s="448"/>
      <c r="D26" s="449"/>
      <c r="E26" s="388" t="s">
        <v>160</v>
      </c>
      <c r="F26" s="389"/>
      <c r="G26" s="389"/>
      <c r="H26" s="389"/>
      <c r="I26" s="389"/>
      <c r="J26" s="389"/>
      <c r="K26" s="390"/>
      <c r="L26" s="391">
        <v>1</v>
      </c>
      <c r="M26" s="392"/>
      <c r="N26" s="392"/>
      <c r="O26" s="392"/>
      <c r="P26" s="393"/>
      <c r="Q26" s="391">
        <v>5450</v>
      </c>
      <c r="R26" s="392"/>
      <c r="S26" s="392"/>
      <c r="T26" s="392"/>
      <c r="U26" s="392"/>
      <c r="V26" s="393"/>
      <c r="W26" s="457"/>
      <c r="X26" s="448"/>
      <c r="Y26" s="449"/>
      <c r="Z26" s="388" t="s">
        <v>161</v>
      </c>
      <c r="AA26" s="470"/>
      <c r="AB26" s="470"/>
      <c r="AC26" s="470"/>
      <c r="AD26" s="470"/>
      <c r="AE26" s="470"/>
      <c r="AF26" s="470"/>
      <c r="AG26" s="471"/>
      <c r="AH26" s="391">
        <v>38</v>
      </c>
      <c r="AI26" s="392"/>
      <c r="AJ26" s="392"/>
      <c r="AK26" s="392"/>
      <c r="AL26" s="393"/>
      <c r="AM26" s="391">
        <v>134862</v>
      </c>
      <c r="AN26" s="392"/>
      <c r="AO26" s="392"/>
      <c r="AP26" s="392"/>
      <c r="AQ26" s="392"/>
      <c r="AR26" s="393"/>
      <c r="AS26" s="391">
        <v>3549</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123</v>
      </c>
      <c r="BO26" s="416"/>
      <c r="BP26" s="416"/>
      <c r="BQ26" s="416"/>
      <c r="BR26" s="416"/>
      <c r="BS26" s="416"/>
      <c r="BT26" s="416"/>
      <c r="BU26" s="417"/>
      <c r="BV26" s="415" t="s">
        <v>123</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5">
      <c r="A27" s="140"/>
      <c r="B27" s="447"/>
      <c r="C27" s="448"/>
      <c r="D27" s="449"/>
      <c r="E27" s="388" t="s">
        <v>163</v>
      </c>
      <c r="F27" s="389"/>
      <c r="G27" s="389"/>
      <c r="H27" s="389"/>
      <c r="I27" s="389"/>
      <c r="J27" s="389"/>
      <c r="K27" s="390"/>
      <c r="L27" s="391">
        <v>1</v>
      </c>
      <c r="M27" s="392"/>
      <c r="N27" s="392"/>
      <c r="O27" s="392"/>
      <c r="P27" s="393"/>
      <c r="Q27" s="391">
        <v>3780</v>
      </c>
      <c r="R27" s="392"/>
      <c r="S27" s="392"/>
      <c r="T27" s="392"/>
      <c r="U27" s="392"/>
      <c r="V27" s="393"/>
      <c r="W27" s="457"/>
      <c r="X27" s="448"/>
      <c r="Y27" s="449"/>
      <c r="Z27" s="388" t="s">
        <v>164</v>
      </c>
      <c r="AA27" s="389"/>
      <c r="AB27" s="389"/>
      <c r="AC27" s="389"/>
      <c r="AD27" s="389"/>
      <c r="AE27" s="389"/>
      <c r="AF27" s="389"/>
      <c r="AG27" s="390"/>
      <c r="AH27" s="391">
        <v>4</v>
      </c>
      <c r="AI27" s="392"/>
      <c r="AJ27" s="392"/>
      <c r="AK27" s="392"/>
      <c r="AL27" s="393"/>
      <c r="AM27" s="391">
        <v>15380</v>
      </c>
      <c r="AN27" s="392"/>
      <c r="AO27" s="392"/>
      <c r="AP27" s="392"/>
      <c r="AQ27" s="392"/>
      <c r="AR27" s="393"/>
      <c r="AS27" s="391">
        <v>3845</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769664</v>
      </c>
      <c r="BO27" s="419"/>
      <c r="BP27" s="419"/>
      <c r="BQ27" s="419"/>
      <c r="BR27" s="419"/>
      <c r="BS27" s="419"/>
      <c r="BT27" s="419"/>
      <c r="BU27" s="420"/>
      <c r="BV27" s="418">
        <v>769664</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2">
      <c r="A28" s="140"/>
      <c r="B28" s="447"/>
      <c r="C28" s="448"/>
      <c r="D28" s="449"/>
      <c r="E28" s="388" t="s">
        <v>166</v>
      </c>
      <c r="F28" s="389"/>
      <c r="G28" s="389"/>
      <c r="H28" s="389"/>
      <c r="I28" s="389"/>
      <c r="J28" s="389"/>
      <c r="K28" s="390"/>
      <c r="L28" s="391">
        <v>1</v>
      </c>
      <c r="M28" s="392"/>
      <c r="N28" s="392"/>
      <c r="O28" s="392"/>
      <c r="P28" s="393"/>
      <c r="Q28" s="391">
        <v>3250</v>
      </c>
      <c r="R28" s="392"/>
      <c r="S28" s="392"/>
      <c r="T28" s="392"/>
      <c r="U28" s="392"/>
      <c r="V28" s="393"/>
      <c r="W28" s="457"/>
      <c r="X28" s="448"/>
      <c r="Y28" s="449"/>
      <c r="Z28" s="388" t="s">
        <v>167</v>
      </c>
      <c r="AA28" s="389"/>
      <c r="AB28" s="389"/>
      <c r="AC28" s="389"/>
      <c r="AD28" s="389"/>
      <c r="AE28" s="389"/>
      <c r="AF28" s="389"/>
      <c r="AG28" s="390"/>
      <c r="AH28" s="391" t="s">
        <v>123</v>
      </c>
      <c r="AI28" s="392"/>
      <c r="AJ28" s="392"/>
      <c r="AK28" s="392"/>
      <c r="AL28" s="393"/>
      <c r="AM28" s="391" t="s">
        <v>123</v>
      </c>
      <c r="AN28" s="392"/>
      <c r="AO28" s="392"/>
      <c r="AP28" s="392"/>
      <c r="AQ28" s="392"/>
      <c r="AR28" s="393"/>
      <c r="AS28" s="391" t="s">
        <v>123</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2460201</v>
      </c>
      <c r="BO28" s="411"/>
      <c r="BP28" s="411"/>
      <c r="BQ28" s="411"/>
      <c r="BR28" s="411"/>
      <c r="BS28" s="411"/>
      <c r="BT28" s="411"/>
      <c r="BU28" s="412"/>
      <c r="BV28" s="410">
        <v>2322676</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2">
      <c r="A29" s="140"/>
      <c r="B29" s="447"/>
      <c r="C29" s="448"/>
      <c r="D29" s="449"/>
      <c r="E29" s="388" t="s">
        <v>170</v>
      </c>
      <c r="F29" s="389"/>
      <c r="G29" s="389"/>
      <c r="H29" s="389"/>
      <c r="I29" s="389"/>
      <c r="J29" s="389"/>
      <c r="K29" s="390"/>
      <c r="L29" s="391">
        <v>20</v>
      </c>
      <c r="M29" s="392"/>
      <c r="N29" s="392"/>
      <c r="O29" s="392"/>
      <c r="P29" s="393"/>
      <c r="Q29" s="391">
        <v>3110</v>
      </c>
      <c r="R29" s="392"/>
      <c r="S29" s="392"/>
      <c r="T29" s="392"/>
      <c r="U29" s="392"/>
      <c r="V29" s="393"/>
      <c r="W29" s="458"/>
      <c r="X29" s="459"/>
      <c r="Y29" s="460"/>
      <c r="Z29" s="388" t="s">
        <v>171</v>
      </c>
      <c r="AA29" s="389"/>
      <c r="AB29" s="389"/>
      <c r="AC29" s="389"/>
      <c r="AD29" s="389"/>
      <c r="AE29" s="389"/>
      <c r="AF29" s="389"/>
      <c r="AG29" s="390"/>
      <c r="AH29" s="391">
        <v>526</v>
      </c>
      <c r="AI29" s="392"/>
      <c r="AJ29" s="392"/>
      <c r="AK29" s="392"/>
      <c r="AL29" s="393"/>
      <c r="AM29" s="391">
        <v>1751030</v>
      </c>
      <c r="AN29" s="392"/>
      <c r="AO29" s="392"/>
      <c r="AP29" s="392"/>
      <c r="AQ29" s="392"/>
      <c r="AR29" s="393"/>
      <c r="AS29" s="391">
        <v>3329</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103252</v>
      </c>
      <c r="BO29" s="416"/>
      <c r="BP29" s="416"/>
      <c r="BQ29" s="416"/>
      <c r="BR29" s="416"/>
      <c r="BS29" s="416"/>
      <c r="BT29" s="416"/>
      <c r="BU29" s="417"/>
      <c r="BV29" s="415">
        <v>101812</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5">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98.8</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2543531</v>
      </c>
      <c r="BO30" s="419"/>
      <c r="BP30" s="419"/>
      <c r="BQ30" s="419"/>
      <c r="BR30" s="419"/>
      <c r="BS30" s="419"/>
      <c r="BT30" s="419"/>
      <c r="BU30" s="420"/>
      <c r="BV30" s="418">
        <v>2692951</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2">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2">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2">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2">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日南市国民健康保険特別会計</v>
      </c>
      <c r="X34" s="374"/>
      <c r="Y34" s="374"/>
      <c r="Z34" s="374"/>
      <c r="AA34" s="374"/>
      <c r="AB34" s="374"/>
      <c r="AC34" s="374"/>
      <c r="AD34" s="374"/>
      <c r="AE34" s="374"/>
      <c r="AF34" s="374"/>
      <c r="AG34" s="374"/>
      <c r="AH34" s="374"/>
      <c r="AI34" s="374"/>
      <c r="AJ34" s="374"/>
      <c r="AK34" s="374"/>
      <c r="AL34" s="167"/>
      <c r="AM34" s="375">
        <f>IF(AO34="","",MAX(C34:D43,U34:V43)+1)</f>
        <v>5</v>
      </c>
      <c r="AN34" s="375"/>
      <c r="AO34" s="374" t="str">
        <f>IF('各会計、関係団体の財政状況及び健全化判断比率'!B31="","",'各会計、関係団体の財政状況及び健全化判断比率'!B31)</f>
        <v>日南市水道事業会計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IF('各会計、関係団体の財政状況及び健全化判断比率'!B35="","",'各会計、関係団体の財政状況及び健全化判断比率'!B35)</f>
        <v>日南市簡易水道特別会計</v>
      </c>
      <c r="BH34" s="374"/>
      <c r="BI34" s="374"/>
      <c r="BJ34" s="374"/>
      <c r="BK34" s="374"/>
      <c r="BL34" s="374"/>
      <c r="BM34" s="374"/>
      <c r="BN34" s="374"/>
      <c r="BO34" s="374"/>
      <c r="BP34" s="374"/>
      <c r="BQ34" s="374"/>
      <c r="BR34" s="374"/>
      <c r="BS34" s="374"/>
      <c r="BT34" s="374"/>
      <c r="BU34" s="374"/>
      <c r="BV34" s="167"/>
      <c r="BW34" s="375">
        <f>IF(BY34="","",MAX(C34:D43,U34:V43,AM34:AN43,BE34:BF43)+1)</f>
        <v>13</v>
      </c>
      <c r="BX34" s="375"/>
      <c r="BY34" s="374" t="str">
        <f>IF('各会計、関係団体の財政状況及び健全化判断比率'!B68="","",'各会計、関係団体の財政状況及び健全化判断比率'!B68)</f>
        <v>日南串間広域不燃物処理組合</v>
      </c>
      <c r="BZ34" s="374"/>
      <c r="CA34" s="374"/>
      <c r="CB34" s="374"/>
      <c r="CC34" s="374"/>
      <c r="CD34" s="374"/>
      <c r="CE34" s="374"/>
      <c r="CF34" s="374"/>
      <c r="CG34" s="374"/>
      <c r="CH34" s="374"/>
      <c r="CI34" s="374"/>
      <c r="CJ34" s="374"/>
      <c r="CK34" s="374"/>
      <c r="CL34" s="374"/>
      <c r="CM34" s="374"/>
      <c r="CN34" s="167"/>
      <c r="CO34" s="375">
        <f>IF(CQ34="","",MAX(C34:D43,U34:V43,AM34:AN43,BE34:BF43,BW34:BX43)+1)</f>
        <v>19</v>
      </c>
      <c r="CP34" s="375"/>
      <c r="CQ34" s="374" t="str">
        <f>IF('各会計、関係団体の財政状況及び健全化判断比率'!BS7="","",'各会計、関係団体の財政状況及び健全化判断比率'!BS7)</f>
        <v>日南市土地開発公社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2">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日南市介護保険特別会計</v>
      </c>
      <c r="X35" s="374"/>
      <c r="Y35" s="374"/>
      <c r="Z35" s="374"/>
      <c r="AA35" s="374"/>
      <c r="AB35" s="374"/>
      <c r="AC35" s="374"/>
      <c r="AD35" s="374"/>
      <c r="AE35" s="374"/>
      <c r="AF35" s="374"/>
      <c r="AG35" s="374"/>
      <c r="AH35" s="374"/>
      <c r="AI35" s="374"/>
      <c r="AJ35" s="374"/>
      <c r="AK35" s="374"/>
      <c r="AL35" s="167"/>
      <c r="AM35" s="375">
        <f t="shared" ref="AM35:AM43" si="0">IF(AO35="","",AM34+1)</f>
        <v>6</v>
      </c>
      <c r="AN35" s="375"/>
      <c r="AO35" s="374" t="str">
        <f>IF('各会計、関係団体の財政状況及び健全化判断比率'!B32="","",'各会計、関係団体の財政状況及び健全化判断比率'!B32)</f>
        <v>日南市公共下水道事業会計</v>
      </c>
      <c r="AP35" s="374"/>
      <c r="AQ35" s="374"/>
      <c r="AR35" s="374"/>
      <c r="AS35" s="374"/>
      <c r="AT35" s="374"/>
      <c r="AU35" s="374"/>
      <c r="AV35" s="374"/>
      <c r="AW35" s="374"/>
      <c r="AX35" s="374"/>
      <c r="AY35" s="374"/>
      <c r="AZ35" s="374"/>
      <c r="BA35" s="374"/>
      <c r="BB35" s="374"/>
      <c r="BC35" s="374"/>
      <c r="BD35" s="167"/>
      <c r="BE35" s="375">
        <f t="shared" ref="BE35:BE43" si="1">IF(BG35="","",BE34+1)</f>
        <v>10</v>
      </c>
      <c r="BF35" s="375"/>
      <c r="BG35" s="374" t="str">
        <f>IF('各会計、関係団体の財政状況及び健全化判断比率'!B36="","",'各会計、関係団体の財政状況及び健全化判断比率'!B36)</f>
        <v>日南市農業集落排水特別会計</v>
      </c>
      <c r="BH35" s="374"/>
      <c r="BI35" s="374"/>
      <c r="BJ35" s="374"/>
      <c r="BK35" s="374"/>
      <c r="BL35" s="374"/>
      <c r="BM35" s="374"/>
      <c r="BN35" s="374"/>
      <c r="BO35" s="374"/>
      <c r="BP35" s="374"/>
      <c r="BQ35" s="374"/>
      <c r="BR35" s="374"/>
      <c r="BS35" s="374"/>
      <c r="BT35" s="374"/>
      <c r="BU35" s="374"/>
      <c r="BV35" s="167"/>
      <c r="BW35" s="375">
        <f t="shared" ref="BW35:BW43" si="2">IF(BY35="","",BW34+1)</f>
        <v>14</v>
      </c>
      <c r="BX35" s="375"/>
      <c r="BY35" s="374" t="str">
        <f>IF('各会計、関係団体の財政状況及び健全化判断比率'!B69="","",'各会計、関係団体の財政状況及び健全化判断比率'!B69)</f>
        <v>宮崎県市町村総合事務組合（一般会計）</v>
      </c>
      <c r="BZ35" s="374"/>
      <c r="CA35" s="374"/>
      <c r="CB35" s="374"/>
      <c r="CC35" s="374"/>
      <c r="CD35" s="374"/>
      <c r="CE35" s="374"/>
      <c r="CF35" s="374"/>
      <c r="CG35" s="374"/>
      <c r="CH35" s="374"/>
      <c r="CI35" s="374"/>
      <c r="CJ35" s="374"/>
      <c r="CK35" s="374"/>
      <c r="CL35" s="374"/>
      <c r="CM35" s="374"/>
      <c r="CN35" s="167"/>
      <c r="CO35" s="375">
        <f t="shared" ref="CO35:CO43" si="3">IF(CQ35="","",CO34+1)</f>
        <v>20</v>
      </c>
      <c r="CP35" s="375"/>
      <c r="CQ35" s="374" t="str">
        <f>IF('各会計、関係団体の財政状況及び健全化判断比率'!BS8="","",'各会計、関係団体の財政状況及び健全化判断比率'!BS8)</f>
        <v>有限会社ドリームランドはまゆう</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2">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日南市後期高齢者医療特別会計</v>
      </c>
      <c r="X36" s="374"/>
      <c r="Y36" s="374"/>
      <c r="Z36" s="374"/>
      <c r="AA36" s="374"/>
      <c r="AB36" s="374"/>
      <c r="AC36" s="374"/>
      <c r="AD36" s="374"/>
      <c r="AE36" s="374"/>
      <c r="AF36" s="374"/>
      <c r="AG36" s="374"/>
      <c r="AH36" s="374"/>
      <c r="AI36" s="374"/>
      <c r="AJ36" s="374"/>
      <c r="AK36" s="374"/>
      <c r="AL36" s="167"/>
      <c r="AM36" s="375">
        <f t="shared" si="0"/>
        <v>7</v>
      </c>
      <c r="AN36" s="375"/>
      <c r="AO36" s="374" t="str">
        <f>IF('各会計、関係団体の財政状況及び健全化判断比率'!B33="","",'各会計、関係団体の財政状況及び健全化判断比率'!B33)</f>
        <v>日南市特定環境保全公共下水道事業会計</v>
      </c>
      <c r="AP36" s="374"/>
      <c r="AQ36" s="374"/>
      <c r="AR36" s="374"/>
      <c r="AS36" s="374"/>
      <c r="AT36" s="374"/>
      <c r="AU36" s="374"/>
      <c r="AV36" s="374"/>
      <c r="AW36" s="374"/>
      <c r="AX36" s="374"/>
      <c r="AY36" s="374"/>
      <c r="AZ36" s="374"/>
      <c r="BA36" s="374"/>
      <c r="BB36" s="374"/>
      <c r="BC36" s="374"/>
      <c r="BD36" s="167"/>
      <c r="BE36" s="375">
        <f t="shared" si="1"/>
        <v>11</v>
      </c>
      <c r="BF36" s="375"/>
      <c r="BG36" s="374" t="str">
        <f>IF('各会計、関係団体の財政状況及び健全化判断比率'!B37="","",'各会計、関係団体の財政状況及び健全化判断比率'!B37)</f>
        <v>日南市漁業集落排水特別会計</v>
      </c>
      <c r="BH36" s="374"/>
      <c r="BI36" s="374"/>
      <c r="BJ36" s="374"/>
      <c r="BK36" s="374"/>
      <c r="BL36" s="374"/>
      <c r="BM36" s="374"/>
      <c r="BN36" s="374"/>
      <c r="BO36" s="374"/>
      <c r="BP36" s="374"/>
      <c r="BQ36" s="374"/>
      <c r="BR36" s="374"/>
      <c r="BS36" s="374"/>
      <c r="BT36" s="374"/>
      <c r="BU36" s="374"/>
      <c r="BV36" s="167"/>
      <c r="BW36" s="375">
        <f t="shared" si="2"/>
        <v>15</v>
      </c>
      <c r="BX36" s="375"/>
      <c r="BY36" s="374" t="str">
        <f>IF('各会計、関係団体の財政状況及び健全化判断比率'!B70="","",'各会計、関係団体の財政状況及び健全化判断比率'!B70)</f>
        <v>宮崎県市町村総合事務組合（市町村交通災害共済事業特別会計）</v>
      </c>
      <c r="BZ36" s="374"/>
      <c r="CA36" s="374"/>
      <c r="CB36" s="374"/>
      <c r="CC36" s="374"/>
      <c r="CD36" s="374"/>
      <c r="CE36" s="374"/>
      <c r="CF36" s="374"/>
      <c r="CG36" s="374"/>
      <c r="CH36" s="374"/>
      <c r="CI36" s="374"/>
      <c r="CJ36" s="374"/>
      <c r="CK36" s="374"/>
      <c r="CL36" s="374"/>
      <c r="CM36" s="374"/>
      <c r="CN36" s="167"/>
      <c r="CO36" s="375">
        <f t="shared" si="3"/>
        <v>21</v>
      </c>
      <c r="CP36" s="375"/>
      <c r="CQ36" s="374" t="str">
        <f>IF('各会計、関係団体の財政状況及び健全化判断比率'!BS9="","",'各会計、関係団体の財政状況及び健全化判断比率'!BS9)</f>
        <v>一般社団法人北郷町温泉協会</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2">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f t="shared" si="0"/>
        <v>8</v>
      </c>
      <c r="AN37" s="375"/>
      <c r="AO37" s="374" t="str">
        <f>IF('各会計、関係団体の財政状況及び健全化判断比率'!B34="","",'各会計、関係団体の財政状況及び健全化判断比率'!B34)</f>
        <v>日南市病院事業会計</v>
      </c>
      <c r="AP37" s="374"/>
      <c r="AQ37" s="374"/>
      <c r="AR37" s="374"/>
      <c r="AS37" s="374"/>
      <c r="AT37" s="374"/>
      <c r="AU37" s="374"/>
      <c r="AV37" s="374"/>
      <c r="AW37" s="374"/>
      <c r="AX37" s="374"/>
      <c r="AY37" s="374"/>
      <c r="AZ37" s="374"/>
      <c r="BA37" s="374"/>
      <c r="BB37" s="374"/>
      <c r="BC37" s="374"/>
      <c r="BD37" s="167"/>
      <c r="BE37" s="375">
        <f t="shared" si="1"/>
        <v>12</v>
      </c>
      <c r="BF37" s="375"/>
      <c r="BG37" s="374" t="str">
        <f>IF('各会計、関係団体の財政状況及び健全化判断比率'!B38="","",'各会計、関係団体の財政状況及び健全化判断比率'!B38)</f>
        <v>日南市公設合併処理浄化槽特別会計</v>
      </c>
      <c r="BH37" s="374"/>
      <c r="BI37" s="374"/>
      <c r="BJ37" s="374"/>
      <c r="BK37" s="374"/>
      <c r="BL37" s="374"/>
      <c r="BM37" s="374"/>
      <c r="BN37" s="374"/>
      <c r="BO37" s="374"/>
      <c r="BP37" s="374"/>
      <c r="BQ37" s="374"/>
      <c r="BR37" s="374"/>
      <c r="BS37" s="374"/>
      <c r="BT37" s="374"/>
      <c r="BU37" s="374"/>
      <c r="BV37" s="167"/>
      <c r="BW37" s="375">
        <f t="shared" si="2"/>
        <v>16</v>
      </c>
      <c r="BX37" s="375"/>
      <c r="BY37" s="374" t="str">
        <f>IF('各会計、関係団体の財政状況及び健全化判断比率'!B71="","",'各会計、関係団体の財政状況及び健全化判断比率'!B71)</f>
        <v>宮崎県後期高齢者医療広域連合（一般会計）</v>
      </c>
      <c r="BZ37" s="374"/>
      <c r="CA37" s="374"/>
      <c r="CB37" s="374"/>
      <c r="CC37" s="374"/>
      <c r="CD37" s="374"/>
      <c r="CE37" s="374"/>
      <c r="CF37" s="374"/>
      <c r="CG37" s="374"/>
      <c r="CH37" s="374"/>
      <c r="CI37" s="374"/>
      <c r="CJ37" s="374"/>
      <c r="CK37" s="374"/>
      <c r="CL37" s="374"/>
      <c r="CM37" s="374"/>
      <c r="CN37" s="167"/>
      <c r="CO37" s="375">
        <f t="shared" si="3"/>
        <v>22</v>
      </c>
      <c r="CP37" s="375"/>
      <c r="CQ37" s="374" t="str">
        <f>IF('各会計、関係団体の財政状況及び健全化判断比率'!BS10="","",'各会計、関係団体の財政状況及び健全化判断比率'!BS10)</f>
        <v>南那珂森林組合</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v>
      </c>
      <c r="DH37" s="376"/>
      <c r="DI37" s="171"/>
      <c r="DJ37" s="139"/>
      <c r="DK37" s="139"/>
      <c r="DL37" s="139"/>
      <c r="DM37" s="139"/>
      <c r="DN37" s="139"/>
      <c r="DO37" s="139"/>
    </row>
    <row r="38" spans="1:119" ht="32.25" customHeight="1" x14ac:dyDescent="0.2">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17</v>
      </c>
      <c r="BX38" s="375"/>
      <c r="BY38" s="374" t="str">
        <f>IF('各会計、関係団体の財政状況及び健全化判断比率'!B72="","",'各会計、関係団体の財政状況及び健全化判断比率'!B72)</f>
        <v>宮崎県後期高齢者医療広域連合（後期高齢者医療会計）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2">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18</v>
      </c>
      <c r="BX39" s="375"/>
      <c r="BY39" s="374" t="str">
        <f>IF('各会計、関係団体の財政状況及び健全化判断比率'!B73="","",'各会計、関係団体の財政状況及び健全化判断比率'!B73)</f>
        <v>宮崎県自治会館管理組合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2">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2">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2">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2">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5">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2">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2">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2">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2">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2">
      <c r="E49" s="175" t="s">
        <v>192</v>
      </c>
    </row>
    <row r="50" spans="5:5" x14ac:dyDescent="0.2">
      <c r="E50" s="141" t="s">
        <v>193</v>
      </c>
    </row>
    <row r="51" spans="5:5" x14ac:dyDescent="0.2">
      <c r="E51" s="141" t="s">
        <v>194</v>
      </c>
    </row>
    <row r="52" spans="5:5" x14ac:dyDescent="0.2">
      <c r="E52" s="141" t="s">
        <v>195</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x14ac:dyDescent="0.2">
      <c r="A34" s="22"/>
      <c r="B34" s="31"/>
      <c r="C34" s="1184" t="s">
        <v>535</v>
      </c>
      <c r="D34" s="1184"/>
      <c r="E34" s="1185"/>
      <c r="F34" s="32">
        <v>8.4600000000000009</v>
      </c>
      <c r="G34" s="33">
        <v>8.7200000000000006</v>
      </c>
      <c r="H34" s="33">
        <v>9.3699999999999992</v>
      </c>
      <c r="I34" s="33">
        <v>8.81</v>
      </c>
      <c r="J34" s="34">
        <v>8.56</v>
      </c>
      <c r="K34" s="22"/>
      <c r="L34" s="22"/>
      <c r="M34" s="22"/>
      <c r="N34" s="22"/>
      <c r="O34" s="22"/>
      <c r="P34" s="22"/>
    </row>
    <row r="35" spans="1:16" ht="39" customHeight="1" x14ac:dyDescent="0.2">
      <c r="A35" s="22"/>
      <c r="B35" s="35"/>
      <c r="C35" s="1178" t="s">
        <v>536</v>
      </c>
      <c r="D35" s="1179"/>
      <c r="E35" s="1180"/>
      <c r="F35" s="36">
        <v>3.74</v>
      </c>
      <c r="G35" s="37">
        <v>4.6100000000000003</v>
      </c>
      <c r="H35" s="37">
        <v>4.6500000000000004</v>
      </c>
      <c r="I35" s="37">
        <v>4.8099999999999996</v>
      </c>
      <c r="J35" s="38">
        <v>4.92</v>
      </c>
      <c r="K35" s="22"/>
      <c r="L35" s="22"/>
      <c r="M35" s="22"/>
      <c r="N35" s="22"/>
      <c r="O35" s="22"/>
      <c r="P35" s="22"/>
    </row>
    <row r="36" spans="1:16" ht="39" customHeight="1" x14ac:dyDescent="0.2">
      <c r="A36" s="22"/>
      <c r="B36" s="35"/>
      <c r="C36" s="1178" t="s">
        <v>537</v>
      </c>
      <c r="D36" s="1179"/>
      <c r="E36" s="1180"/>
      <c r="F36" s="36">
        <v>3.39</v>
      </c>
      <c r="G36" s="37">
        <v>4.13</v>
      </c>
      <c r="H36" s="37">
        <v>2.06</v>
      </c>
      <c r="I36" s="37">
        <v>2.99</v>
      </c>
      <c r="J36" s="38">
        <v>3.1</v>
      </c>
      <c r="K36" s="22"/>
      <c r="L36" s="22"/>
      <c r="M36" s="22"/>
      <c r="N36" s="22"/>
      <c r="O36" s="22"/>
      <c r="P36" s="22"/>
    </row>
    <row r="37" spans="1:16" ht="39" customHeight="1" x14ac:dyDescent="0.2">
      <c r="A37" s="22"/>
      <c r="B37" s="35"/>
      <c r="C37" s="1178" t="s">
        <v>538</v>
      </c>
      <c r="D37" s="1179"/>
      <c r="E37" s="1180"/>
      <c r="F37" s="36">
        <v>1.84</v>
      </c>
      <c r="G37" s="37">
        <v>1.52</v>
      </c>
      <c r="H37" s="37">
        <v>1.58</v>
      </c>
      <c r="I37" s="37">
        <v>1.74</v>
      </c>
      <c r="J37" s="38">
        <v>1.86</v>
      </c>
      <c r="K37" s="22"/>
      <c r="L37" s="22"/>
      <c r="M37" s="22"/>
      <c r="N37" s="22"/>
      <c r="O37" s="22"/>
      <c r="P37" s="22"/>
    </row>
    <row r="38" spans="1:16" ht="39" customHeight="1" x14ac:dyDescent="0.2">
      <c r="A38" s="22"/>
      <c r="B38" s="35"/>
      <c r="C38" s="1178" t="s">
        <v>539</v>
      </c>
      <c r="D38" s="1179"/>
      <c r="E38" s="1180"/>
      <c r="F38" s="36">
        <v>0.94</v>
      </c>
      <c r="G38" s="37">
        <v>1.04</v>
      </c>
      <c r="H38" s="37">
        <v>1.1000000000000001</v>
      </c>
      <c r="I38" s="37">
        <v>1.52</v>
      </c>
      <c r="J38" s="38">
        <v>1.65</v>
      </c>
      <c r="K38" s="22"/>
      <c r="L38" s="22"/>
      <c r="M38" s="22"/>
      <c r="N38" s="22"/>
      <c r="O38" s="22"/>
      <c r="P38" s="22"/>
    </row>
    <row r="39" spans="1:16" ht="39" customHeight="1" x14ac:dyDescent="0.2">
      <c r="A39" s="22"/>
      <c r="B39" s="35"/>
      <c r="C39" s="1178" t="s">
        <v>540</v>
      </c>
      <c r="D39" s="1179"/>
      <c r="E39" s="1180"/>
      <c r="F39" s="36">
        <v>0.3</v>
      </c>
      <c r="G39" s="37">
        <v>0.4</v>
      </c>
      <c r="H39" s="37">
        <v>0.73</v>
      </c>
      <c r="I39" s="37">
        <v>0.45</v>
      </c>
      <c r="J39" s="38">
        <v>0.53</v>
      </c>
      <c r="K39" s="22"/>
      <c r="L39" s="22"/>
      <c r="M39" s="22"/>
      <c r="N39" s="22"/>
      <c r="O39" s="22"/>
      <c r="P39" s="22"/>
    </row>
    <row r="40" spans="1:16" ht="39" customHeight="1" x14ac:dyDescent="0.2">
      <c r="A40" s="22"/>
      <c r="B40" s="35"/>
      <c r="C40" s="1178" t="s">
        <v>541</v>
      </c>
      <c r="D40" s="1179"/>
      <c r="E40" s="1180"/>
      <c r="F40" s="36">
        <v>0.09</v>
      </c>
      <c r="G40" s="37">
        <v>0.12</v>
      </c>
      <c r="H40" s="37">
        <v>0.16</v>
      </c>
      <c r="I40" s="37">
        <v>0.22</v>
      </c>
      <c r="J40" s="38">
        <v>0.26</v>
      </c>
      <c r="K40" s="22"/>
      <c r="L40" s="22"/>
      <c r="M40" s="22"/>
      <c r="N40" s="22"/>
      <c r="O40" s="22"/>
      <c r="P40" s="22"/>
    </row>
    <row r="41" spans="1:16" ht="39" customHeight="1" x14ac:dyDescent="0.2">
      <c r="A41" s="22"/>
      <c r="B41" s="35"/>
      <c r="C41" s="1178" t="s">
        <v>542</v>
      </c>
      <c r="D41" s="1179"/>
      <c r="E41" s="1180"/>
      <c r="F41" s="36">
        <v>0.06</v>
      </c>
      <c r="G41" s="37">
        <v>0.03</v>
      </c>
      <c r="H41" s="37">
        <v>0.03</v>
      </c>
      <c r="I41" s="37">
        <v>0.03</v>
      </c>
      <c r="J41" s="38">
        <v>0.05</v>
      </c>
      <c r="K41" s="22"/>
      <c r="L41" s="22"/>
      <c r="M41" s="22"/>
      <c r="N41" s="22"/>
      <c r="O41" s="22"/>
      <c r="P41" s="22"/>
    </row>
    <row r="42" spans="1:16" ht="39" customHeight="1" x14ac:dyDescent="0.2">
      <c r="A42" s="22"/>
      <c r="B42" s="39"/>
      <c r="C42" s="1178" t="s">
        <v>543</v>
      </c>
      <c r="D42" s="1179"/>
      <c r="E42" s="1180"/>
      <c r="F42" s="36" t="s">
        <v>489</v>
      </c>
      <c r="G42" s="37" t="s">
        <v>489</v>
      </c>
      <c r="H42" s="37" t="s">
        <v>489</v>
      </c>
      <c r="I42" s="37" t="s">
        <v>489</v>
      </c>
      <c r="J42" s="38" t="s">
        <v>489</v>
      </c>
      <c r="K42" s="22"/>
      <c r="L42" s="22"/>
      <c r="M42" s="22"/>
      <c r="N42" s="22"/>
      <c r="O42" s="22"/>
      <c r="P42" s="22"/>
    </row>
    <row r="43" spans="1:16" ht="39" customHeight="1" thickBot="1" x14ac:dyDescent="0.25">
      <c r="A43" s="22"/>
      <c r="B43" s="40"/>
      <c r="C43" s="1181" t="s">
        <v>544</v>
      </c>
      <c r="D43" s="1182"/>
      <c r="E43" s="1183"/>
      <c r="F43" s="41">
        <v>0.05</v>
      </c>
      <c r="G43" s="42">
        <v>0.25</v>
      </c>
      <c r="H43" s="42">
        <v>0.44</v>
      </c>
      <c r="I43" s="42">
        <v>0.13</v>
      </c>
      <c r="J43" s="43">
        <v>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2">
      <c r="A45" s="48"/>
      <c r="B45" s="1194" t="s">
        <v>11</v>
      </c>
      <c r="C45" s="1195"/>
      <c r="D45" s="58"/>
      <c r="E45" s="1200" t="s">
        <v>12</v>
      </c>
      <c r="F45" s="1200"/>
      <c r="G45" s="1200"/>
      <c r="H45" s="1200"/>
      <c r="I45" s="1200"/>
      <c r="J45" s="1201"/>
      <c r="K45" s="59">
        <v>3794</v>
      </c>
      <c r="L45" s="60">
        <v>3561</v>
      </c>
      <c r="M45" s="60">
        <v>3451</v>
      </c>
      <c r="N45" s="60">
        <v>3365</v>
      </c>
      <c r="O45" s="61">
        <v>3223</v>
      </c>
      <c r="P45" s="48"/>
      <c r="Q45" s="48"/>
      <c r="R45" s="48"/>
      <c r="S45" s="48"/>
      <c r="T45" s="48"/>
      <c r="U45" s="48"/>
    </row>
    <row r="46" spans="1:21" ht="30.75" customHeight="1" x14ac:dyDescent="0.2">
      <c r="A46" s="48"/>
      <c r="B46" s="1196"/>
      <c r="C46" s="1197"/>
      <c r="D46" s="62"/>
      <c r="E46" s="1188" t="s">
        <v>13</v>
      </c>
      <c r="F46" s="1188"/>
      <c r="G46" s="1188"/>
      <c r="H46" s="1188"/>
      <c r="I46" s="1188"/>
      <c r="J46" s="1189"/>
      <c r="K46" s="63" t="s">
        <v>489</v>
      </c>
      <c r="L46" s="64" t="s">
        <v>489</v>
      </c>
      <c r="M46" s="64" t="s">
        <v>489</v>
      </c>
      <c r="N46" s="64" t="s">
        <v>489</v>
      </c>
      <c r="O46" s="65" t="s">
        <v>489</v>
      </c>
      <c r="P46" s="48"/>
      <c r="Q46" s="48"/>
      <c r="R46" s="48"/>
      <c r="S46" s="48"/>
      <c r="T46" s="48"/>
      <c r="U46" s="48"/>
    </row>
    <row r="47" spans="1:21" ht="30.75" customHeight="1" x14ac:dyDescent="0.2">
      <c r="A47" s="48"/>
      <c r="B47" s="1196"/>
      <c r="C47" s="1197"/>
      <c r="D47" s="62"/>
      <c r="E47" s="1188" t="s">
        <v>14</v>
      </c>
      <c r="F47" s="1188"/>
      <c r="G47" s="1188"/>
      <c r="H47" s="1188"/>
      <c r="I47" s="1188"/>
      <c r="J47" s="1189"/>
      <c r="K47" s="63" t="s">
        <v>489</v>
      </c>
      <c r="L47" s="64" t="s">
        <v>489</v>
      </c>
      <c r="M47" s="64" t="s">
        <v>489</v>
      </c>
      <c r="N47" s="64" t="s">
        <v>489</v>
      </c>
      <c r="O47" s="65" t="s">
        <v>489</v>
      </c>
      <c r="P47" s="48"/>
      <c r="Q47" s="48"/>
      <c r="R47" s="48"/>
      <c r="S47" s="48"/>
      <c r="T47" s="48"/>
      <c r="U47" s="48"/>
    </row>
    <row r="48" spans="1:21" ht="30.75" customHeight="1" x14ac:dyDescent="0.2">
      <c r="A48" s="48"/>
      <c r="B48" s="1196"/>
      <c r="C48" s="1197"/>
      <c r="D48" s="62"/>
      <c r="E48" s="1188" t="s">
        <v>15</v>
      </c>
      <c r="F48" s="1188"/>
      <c r="G48" s="1188"/>
      <c r="H48" s="1188"/>
      <c r="I48" s="1188"/>
      <c r="J48" s="1189"/>
      <c r="K48" s="63">
        <v>629</v>
      </c>
      <c r="L48" s="64">
        <v>640</v>
      </c>
      <c r="M48" s="64">
        <v>604</v>
      </c>
      <c r="N48" s="64">
        <v>600</v>
      </c>
      <c r="O48" s="65">
        <v>628</v>
      </c>
      <c r="P48" s="48"/>
      <c r="Q48" s="48"/>
      <c r="R48" s="48"/>
      <c r="S48" s="48"/>
      <c r="T48" s="48"/>
      <c r="U48" s="48"/>
    </row>
    <row r="49" spans="1:21" ht="30.75" customHeight="1" x14ac:dyDescent="0.2">
      <c r="A49" s="48"/>
      <c r="B49" s="1196"/>
      <c r="C49" s="1197"/>
      <c r="D49" s="62"/>
      <c r="E49" s="1188" t="s">
        <v>16</v>
      </c>
      <c r="F49" s="1188"/>
      <c r="G49" s="1188"/>
      <c r="H49" s="1188"/>
      <c r="I49" s="1188"/>
      <c r="J49" s="1189"/>
      <c r="K49" s="63">
        <v>56</v>
      </c>
      <c r="L49" s="64">
        <v>55</v>
      </c>
      <c r="M49" s="64">
        <v>55</v>
      </c>
      <c r="N49" s="64">
        <v>55</v>
      </c>
      <c r="O49" s="65">
        <v>51</v>
      </c>
      <c r="P49" s="48"/>
      <c r="Q49" s="48"/>
      <c r="R49" s="48"/>
      <c r="S49" s="48"/>
      <c r="T49" s="48"/>
      <c r="U49" s="48"/>
    </row>
    <row r="50" spans="1:21" ht="30.75" customHeight="1" x14ac:dyDescent="0.2">
      <c r="A50" s="48"/>
      <c r="B50" s="1196"/>
      <c r="C50" s="1197"/>
      <c r="D50" s="62"/>
      <c r="E50" s="1188" t="s">
        <v>17</v>
      </c>
      <c r="F50" s="1188"/>
      <c r="G50" s="1188"/>
      <c r="H50" s="1188"/>
      <c r="I50" s="1188"/>
      <c r="J50" s="1189"/>
      <c r="K50" s="63">
        <v>18</v>
      </c>
      <c r="L50" s="64">
        <v>14</v>
      </c>
      <c r="M50" s="64">
        <v>13</v>
      </c>
      <c r="N50" s="64">
        <v>12</v>
      </c>
      <c r="O50" s="65">
        <v>11</v>
      </c>
      <c r="P50" s="48"/>
      <c r="Q50" s="48"/>
      <c r="R50" s="48"/>
      <c r="S50" s="48"/>
      <c r="T50" s="48"/>
      <c r="U50" s="48"/>
    </row>
    <row r="51" spans="1:21" ht="30.75" customHeight="1" x14ac:dyDescent="0.2">
      <c r="A51" s="48"/>
      <c r="B51" s="1198"/>
      <c r="C51" s="1199"/>
      <c r="D51" s="66"/>
      <c r="E51" s="1188" t="s">
        <v>18</v>
      </c>
      <c r="F51" s="1188"/>
      <c r="G51" s="1188"/>
      <c r="H51" s="1188"/>
      <c r="I51" s="1188"/>
      <c r="J51" s="1189"/>
      <c r="K51" s="63" t="s">
        <v>489</v>
      </c>
      <c r="L51" s="64" t="s">
        <v>489</v>
      </c>
      <c r="M51" s="64" t="s">
        <v>489</v>
      </c>
      <c r="N51" s="64" t="s">
        <v>489</v>
      </c>
      <c r="O51" s="65">
        <v>0</v>
      </c>
      <c r="P51" s="48"/>
      <c r="Q51" s="48"/>
      <c r="R51" s="48"/>
      <c r="S51" s="48"/>
      <c r="T51" s="48"/>
      <c r="U51" s="48"/>
    </row>
    <row r="52" spans="1:21" ht="30.75" customHeight="1" x14ac:dyDescent="0.2">
      <c r="A52" s="48"/>
      <c r="B52" s="1186" t="s">
        <v>19</v>
      </c>
      <c r="C52" s="1187"/>
      <c r="D52" s="66"/>
      <c r="E52" s="1188" t="s">
        <v>20</v>
      </c>
      <c r="F52" s="1188"/>
      <c r="G52" s="1188"/>
      <c r="H52" s="1188"/>
      <c r="I52" s="1188"/>
      <c r="J52" s="1189"/>
      <c r="K52" s="63">
        <v>2750</v>
      </c>
      <c r="L52" s="64">
        <v>2648</v>
      </c>
      <c r="M52" s="64">
        <v>2649</v>
      </c>
      <c r="N52" s="64">
        <v>2589</v>
      </c>
      <c r="O52" s="65">
        <v>2524</v>
      </c>
      <c r="P52" s="48"/>
      <c r="Q52" s="48"/>
      <c r="R52" s="48"/>
      <c r="S52" s="48"/>
      <c r="T52" s="48"/>
      <c r="U52" s="48"/>
    </row>
    <row r="53" spans="1:21" ht="30.75" customHeight="1" thickBot="1" x14ac:dyDescent="0.25">
      <c r="A53" s="48"/>
      <c r="B53" s="1190" t="s">
        <v>21</v>
      </c>
      <c r="C53" s="1191"/>
      <c r="D53" s="67"/>
      <c r="E53" s="1192" t="s">
        <v>22</v>
      </c>
      <c r="F53" s="1192"/>
      <c r="G53" s="1192"/>
      <c r="H53" s="1192"/>
      <c r="I53" s="1192"/>
      <c r="J53" s="1193"/>
      <c r="K53" s="68">
        <v>1747</v>
      </c>
      <c r="L53" s="69">
        <v>1622</v>
      </c>
      <c r="M53" s="69">
        <v>1474</v>
      </c>
      <c r="N53" s="69">
        <v>1443</v>
      </c>
      <c r="O53" s="70">
        <v>1389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528</v>
      </c>
      <c r="J40" s="79" t="s">
        <v>529</v>
      </c>
      <c r="K40" s="79" t="s">
        <v>530</v>
      </c>
      <c r="L40" s="79" t="s">
        <v>531</v>
      </c>
      <c r="M40" s="80" t="s">
        <v>532</v>
      </c>
    </row>
    <row r="41" spans="2:13" ht="27.75" customHeight="1" x14ac:dyDescent="0.2">
      <c r="B41" s="1214" t="s">
        <v>24</v>
      </c>
      <c r="C41" s="1215"/>
      <c r="D41" s="81"/>
      <c r="E41" s="1216" t="s">
        <v>25</v>
      </c>
      <c r="F41" s="1216"/>
      <c r="G41" s="1216"/>
      <c r="H41" s="1217"/>
      <c r="I41" s="82">
        <v>31546</v>
      </c>
      <c r="J41" s="83">
        <v>31512</v>
      </c>
      <c r="K41" s="83">
        <v>30401</v>
      </c>
      <c r="L41" s="83">
        <v>29540</v>
      </c>
      <c r="M41" s="84">
        <v>28878</v>
      </c>
    </row>
    <row r="42" spans="2:13" ht="27.75" customHeight="1" x14ac:dyDescent="0.2">
      <c r="B42" s="1204"/>
      <c r="C42" s="1205"/>
      <c r="D42" s="85"/>
      <c r="E42" s="1208" t="s">
        <v>26</v>
      </c>
      <c r="F42" s="1208"/>
      <c r="G42" s="1208"/>
      <c r="H42" s="1209"/>
      <c r="I42" s="86">
        <v>72</v>
      </c>
      <c r="J42" s="87">
        <v>72</v>
      </c>
      <c r="K42" s="87">
        <v>72</v>
      </c>
      <c r="L42" s="87">
        <v>64</v>
      </c>
      <c r="M42" s="88">
        <v>61</v>
      </c>
    </row>
    <row r="43" spans="2:13" ht="27.75" customHeight="1" x14ac:dyDescent="0.2">
      <c r="B43" s="1204"/>
      <c r="C43" s="1205"/>
      <c r="D43" s="85"/>
      <c r="E43" s="1208" t="s">
        <v>27</v>
      </c>
      <c r="F43" s="1208"/>
      <c r="G43" s="1208"/>
      <c r="H43" s="1209"/>
      <c r="I43" s="86">
        <v>9546</v>
      </c>
      <c r="J43" s="87">
        <v>7933</v>
      </c>
      <c r="K43" s="87">
        <v>8377</v>
      </c>
      <c r="L43" s="87">
        <v>8120</v>
      </c>
      <c r="M43" s="88">
        <v>7865</v>
      </c>
    </row>
    <row r="44" spans="2:13" ht="27.75" customHeight="1" x14ac:dyDescent="0.2">
      <c r="B44" s="1204"/>
      <c r="C44" s="1205"/>
      <c r="D44" s="85"/>
      <c r="E44" s="1208" t="s">
        <v>28</v>
      </c>
      <c r="F44" s="1208"/>
      <c r="G44" s="1208"/>
      <c r="H44" s="1209"/>
      <c r="I44" s="86">
        <v>245</v>
      </c>
      <c r="J44" s="87">
        <v>196</v>
      </c>
      <c r="K44" s="87">
        <v>143</v>
      </c>
      <c r="L44" s="87">
        <v>89</v>
      </c>
      <c r="M44" s="88">
        <v>39</v>
      </c>
    </row>
    <row r="45" spans="2:13" ht="27.75" customHeight="1" x14ac:dyDescent="0.2">
      <c r="B45" s="1204"/>
      <c r="C45" s="1205"/>
      <c r="D45" s="85"/>
      <c r="E45" s="1208" t="s">
        <v>29</v>
      </c>
      <c r="F45" s="1208"/>
      <c r="G45" s="1208"/>
      <c r="H45" s="1209"/>
      <c r="I45" s="86">
        <v>6447</v>
      </c>
      <c r="J45" s="87">
        <v>6146</v>
      </c>
      <c r="K45" s="87">
        <v>5623</v>
      </c>
      <c r="L45" s="87">
        <v>5382</v>
      </c>
      <c r="M45" s="88">
        <v>5665</v>
      </c>
    </row>
    <row r="46" spans="2:13" ht="27.75" customHeight="1" x14ac:dyDescent="0.2">
      <c r="B46" s="1204"/>
      <c r="C46" s="1205"/>
      <c r="D46" s="89"/>
      <c r="E46" s="1208" t="s">
        <v>30</v>
      </c>
      <c r="F46" s="1208"/>
      <c r="G46" s="1208"/>
      <c r="H46" s="1209"/>
      <c r="I46" s="86" t="s">
        <v>489</v>
      </c>
      <c r="J46" s="87" t="s">
        <v>489</v>
      </c>
      <c r="K46" s="87" t="s">
        <v>489</v>
      </c>
      <c r="L46" s="87" t="s">
        <v>489</v>
      </c>
      <c r="M46" s="88">
        <v>4</v>
      </c>
    </row>
    <row r="47" spans="2:13" ht="27.75" customHeight="1" x14ac:dyDescent="0.2">
      <c r="B47" s="1204"/>
      <c r="C47" s="1205"/>
      <c r="D47" s="90"/>
      <c r="E47" s="1218" t="s">
        <v>31</v>
      </c>
      <c r="F47" s="1219"/>
      <c r="G47" s="1219"/>
      <c r="H47" s="1220"/>
      <c r="I47" s="86" t="s">
        <v>489</v>
      </c>
      <c r="J47" s="87" t="s">
        <v>489</v>
      </c>
      <c r="K47" s="87" t="s">
        <v>489</v>
      </c>
      <c r="L47" s="87" t="s">
        <v>489</v>
      </c>
      <c r="M47" s="88" t="s">
        <v>489</v>
      </c>
    </row>
    <row r="48" spans="2:13" ht="27.75" customHeight="1" x14ac:dyDescent="0.2">
      <c r="B48" s="1204"/>
      <c r="C48" s="1205"/>
      <c r="D48" s="85"/>
      <c r="E48" s="1208" t="s">
        <v>32</v>
      </c>
      <c r="F48" s="1208"/>
      <c r="G48" s="1208"/>
      <c r="H48" s="1209"/>
      <c r="I48" s="86" t="s">
        <v>489</v>
      </c>
      <c r="J48" s="87" t="s">
        <v>489</v>
      </c>
      <c r="K48" s="87" t="s">
        <v>489</v>
      </c>
      <c r="L48" s="87" t="s">
        <v>489</v>
      </c>
      <c r="M48" s="88" t="s">
        <v>489</v>
      </c>
    </row>
    <row r="49" spans="2:13" ht="27.75" customHeight="1" x14ac:dyDescent="0.2">
      <c r="B49" s="1206"/>
      <c r="C49" s="1207"/>
      <c r="D49" s="85"/>
      <c r="E49" s="1208" t="s">
        <v>33</v>
      </c>
      <c r="F49" s="1208"/>
      <c r="G49" s="1208"/>
      <c r="H49" s="1209"/>
      <c r="I49" s="86" t="s">
        <v>489</v>
      </c>
      <c r="J49" s="87" t="s">
        <v>489</v>
      </c>
      <c r="K49" s="87" t="s">
        <v>489</v>
      </c>
      <c r="L49" s="87" t="s">
        <v>489</v>
      </c>
      <c r="M49" s="88" t="s">
        <v>489</v>
      </c>
    </row>
    <row r="50" spans="2:13" ht="27.75" customHeight="1" x14ac:dyDescent="0.2">
      <c r="B50" s="1202" t="s">
        <v>34</v>
      </c>
      <c r="C50" s="1203"/>
      <c r="D50" s="91"/>
      <c r="E50" s="1208" t="s">
        <v>35</v>
      </c>
      <c r="F50" s="1208"/>
      <c r="G50" s="1208"/>
      <c r="H50" s="1209"/>
      <c r="I50" s="86">
        <v>4529</v>
      </c>
      <c r="J50" s="87">
        <v>4748</v>
      </c>
      <c r="K50" s="87">
        <v>5051</v>
      </c>
      <c r="L50" s="87">
        <v>5942</v>
      </c>
      <c r="M50" s="88">
        <v>5903</v>
      </c>
    </row>
    <row r="51" spans="2:13" ht="27.75" customHeight="1" x14ac:dyDescent="0.2">
      <c r="B51" s="1204"/>
      <c r="C51" s="1205"/>
      <c r="D51" s="85"/>
      <c r="E51" s="1208" t="s">
        <v>36</v>
      </c>
      <c r="F51" s="1208"/>
      <c r="G51" s="1208"/>
      <c r="H51" s="1209"/>
      <c r="I51" s="86">
        <v>1301</v>
      </c>
      <c r="J51" s="87">
        <v>1288</v>
      </c>
      <c r="K51" s="87">
        <v>1252</v>
      </c>
      <c r="L51" s="87">
        <v>1071</v>
      </c>
      <c r="M51" s="88">
        <v>965</v>
      </c>
    </row>
    <row r="52" spans="2:13" ht="27.75" customHeight="1" x14ac:dyDescent="0.2">
      <c r="B52" s="1206"/>
      <c r="C52" s="1207"/>
      <c r="D52" s="85"/>
      <c r="E52" s="1208" t="s">
        <v>37</v>
      </c>
      <c r="F52" s="1208"/>
      <c r="G52" s="1208"/>
      <c r="H52" s="1209"/>
      <c r="I52" s="86">
        <v>24703</v>
      </c>
      <c r="J52" s="87">
        <v>24644</v>
      </c>
      <c r="K52" s="87">
        <v>24484</v>
      </c>
      <c r="L52" s="87">
        <v>23704</v>
      </c>
      <c r="M52" s="88">
        <v>23621</v>
      </c>
    </row>
    <row r="53" spans="2:13" ht="27.75" customHeight="1" thickBot="1" x14ac:dyDescent="0.25">
      <c r="B53" s="1210" t="s">
        <v>21</v>
      </c>
      <c r="C53" s="1211"/>
      <c r="D53" s="92"/>
      <c r="E53" s="1212" t="s">
        <v>38</v>
      </c>
      <c r="F53" s="1212"/>
      <c r="G53" s="1212"/>
      <c r="H53" s="1213"/>
      <c r="I53" s="93">
        <v>17322</v>
      </c>
      <c r="J53" s="94">
        <v>15178</v>
      </c>
      <c r="K53" s="94">
        <v>13829</v>
      </c>
      <c r="L53" s="94">
        <v>12478</v>
      </c>
      <c r="M53" s="95">
        <v>12024</v>
      </c>
    </row>
    <row r="54" spans="2:13" ht="27.75" customHeight="1" x14ac:dyDescent="0.2">
      <c r="B54" s="96" t="s">
        <v>39</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WVY191"/>
  <sheetViews>
    <sheetView showGridLines="0" zoomScale="80" zoomScaleNormal="80" zoomScaleSheetLayoutView="55" workbookViewId="0"/>
  </sheetViews>
  <sheetFormatPr defaultColWidth="0" defaultRowHeight="13.5" customHeight="1" zeroHeight="1" x14ac:dyDescent="0.2"/>
  <cols>
    <col min="1" max="1" width="6.33203125" style="245" customWidth="1"/>
    <col min="2" max="2" width="18.109375" style="245" customWidth="1"/>
    <col min="3" max="3" width="22.6640625" style="245" customWidth="1"/>
    <col min="4" max="9" width="18.109375" style="245" customWidth="1"/>
    <col min="10" max="10" width="22.77734375" style="245" customWidth="1"/>
    <col min="11" max="15" width="18.109375" style="245" customWidth="1"/>
    <col min="16" max="16" width="6.109375" style="252" customWidth="1"/>
    <col min="17" max="17" width="5.88671875" style="250" customWidth="1"/>
    <col min="18" max="18" width="19.109375" style="245" hidden="1"/>
    <col min="19" max="23" width="12.6640625" style="245" hidden="1"/>
    <col min="24" max="257" width="8.6640625" style="245" hidden="1"/>
    <col min="258" max="263" width="14.88671875" style="245" hidden="1"/>
    <col min="264" max="265" width="15.88671875" style="245" hidden="1"/>
    <col min="266" max="271" width="16.109375" style="245" hidden="1"/>
    <col min="272" max="272" width="6.109375" style="245" hidden="1"/>
    <col min="273" max="273" width="3" style="245" hidden="1"/>
    <col min="274" max="513" width="8.6640625" style="245" hidden="1"/>
    <col min="514" max="519" width="14.88671875" style="245" hidden="1"/>
    <col min="520" max="521" width="15.88671875" style="245" hidden="1"/>
    <col min="522" max="527" width="16.109375" style="245" hidden="1"/>
    <col min="528" max="528" width="6.109375" style="245" hidden="1"/>
    <col min="529" max="529" width="3" style="245" hidden="1"/>
    <col min="530" max="769" width="8.6640625" style="245" hidden="1"/>
    <col min="770" max="775" width="14.88671875" style="245" hidden="1"/>
    <col min="776" max="777" width="15.88671875" style="245" hidden="1"/>
    <col min="778" max="783" width="16.109375" style="245" hidden="1"/>
    <col min="784" max="784" width="6.109375" style="245" hidden="1"/>
    <col min="785" max="785" width="3" style="245" hidden="1"/>
    <col min="786" max="1025" width="8.6640625" style="245" hidden="1"/>
    <col min="1026" max="1031" width="14.88671875" style="245" hidden="1"/>
    <col min="1032" max="1033" width="15.88671875" style="245" hidden="1"/>
    <col min="1034" max="1039" width="16.109375" style="245" hidden="1"/>
    <col min="1040" max="1040" width="6.109375" style="245" hidden="1"/>
    <col min="1041" max="1041" width="3" style="245" hidden="1"/>
    <col min="1042" max="1281" width="8.6640625" style="245" hidden="1"/>
    <col min="1282" max="1287" width="14.88671875" style="245" hidden="1"/>
    <col min="1288" max="1289" width="15.88671875" style="245" hidden="1"/>
    <col min="1290" max="1295" width="16.109375" style="245" hidden="1"/>
    <col min="1296" max="1296" width="6.109375" style="245" hidden="1"/>
    <col min="1297" max="1297" width="3" style="245" hidden="1"/>
    <col min="1298" max="1537" width="8.6640625" style="245" hidden="1"/>
    <col min="1538" max="1543" width="14.88671875" style="245" hidden="1"/>
    <col min="1544" max="1545" width="15.88671875" style="245" hidden="1"/>
    <col min="1546" max="1551" width="16.109375" style="245" hidden="1"/>
    <col min="1552" max="1552" width="6.109375" style="245" hidden="1"/>
    <col min="1553" max="1553" width="3" style="245" hidden="1"/>
    <col min="1554" max="1793" width="8.6640625" style="245" hidden="1"/>
    <col min="1794" max="1799" width="14.88671875" style="245" hidden="1"/>
    <col min="1800" max="1801" width="15.88671875" style="245" hidden="1"/>
    <col min="1802" max="1807" width="16.109375" style="245" hidden="1"/>
    <col min="1808" max="1808" width="6.109375" style="245" hidden="1"/>
    <col min="1809" max="1809" width="3" style="245" hidden="1"/>
    <col min="1810" max="2049" width="8.6640625" style="245" hidden="1"/>
    <col min="2050" max="2055" width="14.88671875" style="245" hidden="1"/>
    <col min="2056" max="2057" width="15.88671875" style="245" hidden="1"/>
    <col min="2058" max="2063" width="16.109375" style="245" hidden="1"/>
    <col min="2064" max="2064" width="6.109375" style="245" hidden="1"/>
    <col min="2065" max="2065" width="3" style="245" hidden="1"/>
    <col min="2066" max="2305" width="8.6640625" style="245" hidden="1"/>
    <col min="2306" max="2311" width="14.88671875" style="245" hidden="1"/>
    <col min="2312" max="2313" width="15.88671875" style="245" hidden="1"/>
    <col min="2314" max="2319" width="16.109375" style="245" hidden="1"/>
    <col min="2320" max="2320" width="6.109375" style="245" hidden="1"/>
    <col min="2321" max="2321" width="3" style="245" hidden="1"/>
    <col min="2322" max="2561" width="8.6640625" style="245" hidden="1"/>
    <col min="2562" max="2567" width="14.88671875" style="245" hidden="1"/>
    <col min="2568" max="2569" width="15.88671875" style="245" hidden="1"/>
    <col min="2570" max="2575" width="16.109375" style="245" hidden="1"/>
    <col min="2576" max="2576" width="6.109375" style="245" hidden="1"/>
    <col min="2577" max="2577" width="3" style="245" hidden="1"/>
    <col min="2578" max="2817" width="8.6640625" style="245" hidden="1"/>
    <col min="2818" max="2823" width="14.88671875" style="245" hidden="1"/>
    <col min="2824" max="2825" width="15.88671875" style="245" hidden="1"/>
    <col min="2826" max="2831" width="16.109375" style="245" hidden="1"/>
    <col min="2832" max="2832" width="6.109375" style="245" hidden="1"/>
    <col min="2833" max="2833" width="3" style="245" hidden="1"/>
    <col min="2834" max="3073" width="8.6640625" style="245" hidden="1"/>
    <col min="3074" max="3079" width="14.88671875" style="245" hidden="1"/>
    <col min="3080" max="3081" width="15.88671875" style="245" hidden="1"/>
    <col min="3082" max="3087" width="16.109375" style="245" hidden="1"/>
    <col min="3088" max="3088" width="6.109375" style="245" hidden="1"/>
    <col min="3089" max="3089" width="3" style="245" hidden="1"/>
    <col min="3090" max="3329" width="8.6640625" style="245" hidden="1"/>
    <col min="3330" max="3335" width="14.88671875" style="245" hidden="1"/>
    <col min="3336" max="3337" width="15.88671875" style="245" hidden="1"/>
    <col min="3338" max="3343" width="16.109375" style="245" hidden="1"/>
    <col min="3344" max="3344" width="6.109375" style="245" hidden="1"/>
    <col min="3345" max="3345" width="3" style="245" hidden="1"/>
    <col min="3346" max="3585" width="8.6640625" style="245" hidden="1"/>
    <col min="3586" max="3591" width="14.88671875" style="245" hidden="1"/>
    <col min="3592" max="3593" width="15.88671875" style="245" hidden="1"/>
    <col min="3594" max="3599" width="16.109375" style="245" hidden="1"/>
    <col min="3600" max="3600" width="6.109375" style="245" hidden="1"/>
    <col min="3601" max="3601" width="3" style="245" hidden="1"/>
    <col min="3602" max="3841" width="8.6640625" style="245" hidden="1"/>
    <col min="3842" max="3847" width="14.88671875" style="245" hidden="1"/>
    <col min="3848" max="3849" width="15.88671875" style="245" hidden="1"/>
    <col min="3850" max="3855" width="16.109375" style="245" hidden="1"/>
    <col min="3856" max="3856" width="6.109375" style="245" hidden="1"/>
    <col min="3857" max="3857" width="3" style="245" hidden="1"/>
    <col min="3858" max="4097" width="8.6640625" style="245" hidden="1"/>
    <col min="4098" max="4103" width="14.88671875" style="245" hidden="1"/>
    <col min="4104" max="4105" width="15.88671875" style="245" hidden="1"/>
    <col min="4106" max="4111" width="16.109375" style="245" hidden="1"/>
    <col min="4112" max="4112" width="6.109375" style="245" hidden="1"/>
    <col min="4113" max="4113" width="3" style="245" hidden="1"/>
    <col min="4114" max="4353" width="8.6640625" style="245" hidden="1"/>
    <col min="4354" max="4359" width="14.88671875" style="245" hidden="1"/>
    <col min="4360" max="4361" width="15.88671875" style="245" hidden="1"/>
    <col min="4362" max="4367" width="16.109375" style="245" hidden="1"/>
    <col min="4368" max="4368" width="6.109375" style="245" hidden="1"/>
    <col min="4369" max="4369" width="3" style="245" hidden="1"/>
    <col min="4370" max="4609" width="8.6640625" style="245" hidden="1"/>
    <col min="4610" max="4615" width="14.88671875" style="245" hidden="1"/>
    <col min="4616" max="4617" width="15.88671875" style="245" hidden="1"/>
    <col min="4618" max="4623" width="16.109375" style="245" hidden="1"/>
    <col min="4624" max="4624" width="6.109375" style="245" hidden="1"/>
    <col min="4625" max="4625" width="3" style="245" hidden="1"/>
    <col min="4626" max="4865" width="8.6640625" style="245" hidden="1"/>
    <col min="4866" max="4871" width="14.88671875" style="245" hidden="1"/>
    <col min="4872" max="4873" width="15.88671875" style="245" hidden="1"/>
    <col min="4874" max="4879" width="16.109375" style="245" hidden="1"/>
    <col min="4880" max="4880" width="6.109375" style="245" hidden="1"/>
    <col min="4881" max="4881" width="3" style="245" hidden="1"/>
    <col min="4882" max="5121" width="8.6640625" style="245" hidden="1"/>
    <col min="5122" max="5127" width="14.88671875" style="245" hidden="1"/>
    <col min="5128" max="5129" width="15.88671875" style="245" hidden="1"/>
    <col min="5130" max="5135" width="16.109375" style="245" hidden="1"/>
    <col min="5136" max="5136" width="6.109375" style="245" hidden="1"/>
    <col min="5137" max="5137" width="3" style="245" hidden="1"/>
    <col min="5138" max="5377" width="8.6640625" style="245" hidden="1"/>
    <col min="5378" max="5383" width="14.88671875" style="245" hidden="1"/>
    <col min="5384" max="5385" width="15.88671875" style="245" hidden="1"/>
    <col min="5386" max="5391" width="16.109375" style="245" hidden="1"/>
    <col min="5392" max="5392" width="6.109375" style="245" hidden="1"/>
    <col min="5393" max="5393" width="3" style="245" hidden="1"/>
    <col min="5394" max="5633" width="8.6640625" style="245" hidden="1"/>
    <col min="5634" max="5639" width="14.88671875" style="245" hidden="1"/>
    <col min="5640" max="5641" width="15.88671875" style="245" hidden="1"/>
    <col min="5642" max="5647" width="16.109375" style="245" hidden="1"/>
    <col min="5648" max="5648" width="6.109375" style="245" hidden="1"/>
    <col min="5649" max="5649" width="3" style="245" hidden="1"/>
    <col min="5650" max="5889" width="8.6640625" style="245" hidden="1"/>
    <col min="5890" max="5895" width="14.88671875" style="245" hidden="1"/>
    <col min="5896" max="5897" width="15.88671875" style="245" hidden="1"/>
    <col min="5898" max="5903" width="16.109375" style="245" hidden="1"/>
    <col min="5904" max="5904" width="6.109375" style="245" hidden="1"/>
    <col min="5905" max="5905" width="3" style="245" hidden="1"/>
    <col min="5906" max="6145" width="8.6640625" style="245" hidden="1"/>
    <col min="6146" max="6151" width="14.88671875" style="245" hidden="1"/>
    <col min="6152" max="6153" width="15.88671875" style="245" hidden="1"/>
    <col min="6154" max="6159" width="16.109375" style="245" hidden="1"/>
    <col min="6160" max="6160" width="6.109375" style="245" hidden="1"/>
    <col min="6161" max="6161" width="3" style="245" hidden="1"/>
    <col min="6162" max="6401" width="8.6640625" style="245" hidden="1"/>
    <col min="6402" max="6407" width="14.88671875" style="245" hidden="1"/>
    <col min="6408" max="6409" width="15.88671875" style="245" hidden="1"/>
    <col min="6410" max="6415" width="16.109375" style="245" hidden="1"/>
    <col min="6416" max="6416" width="6.109375" style="245" hidden="1"/>
    <col min="6417" max="6417" width="3" style="245" hidden="1"/>
    <col min="6418" max="6657" width="8.6640625" style="245" hidden="1"/>
    <col min="6658" max="6663" width="14.88671875" style="245" hidden="1"/>
    <col min="6664" max="6665" width="15.88671875" style="245" hidden="1"/>
    <col min="6666" max="6671" width="16.109375" style="245" hidden="1"/>
    <col min="6672" max="6672" width="6.109375" style="245" hidden="1"/>
    <col min="6673" max="6673" width="3" style="245" hidden="1"/>
    <col min="6674" max="6913" width="8.6640625" style="245" hidden="1"/>
    <col min="6914" max="6919" width="14.88671875" style="245" hidden="1"/>
    <col min="6920" max="6921" width="15.88671875" style="245" hidden="1"/>
    <col min="6922" max="6927" width="16.109375" style="245" hidden="1"/>
    <col min="6928" max="6928" width="6.109375" style="245" hidden="1"/>
    <col min="6929" max="6929" width="3" style="245" hidden="1"/>
    <col min="6930" max="7169" width="8.6640625" style="245" hidden="1"/>
    <col min="7170" max="7175" width="14.88671875" style="245" hidden="1"/>
    <col min="7176" max="7177" width="15.88671875" style="245" hidden="1"/>
    <col min="7178" max="7183" width="16.109375" style="245" hidden="1"/>
    <col min="7184" max="7184" width="6.109375" style="245" hidden="1"/>
    <col min="7185" max="7185" width="3" style="245" hidden="1"/>
    <col min="7186" max="7425" width="8.6640625" style="245" hidden="1"/>
    <col min="7426" max="7431" width="14.88671875" style="245" hidden="1"/>
    <col min="7432" max="7433" width="15.88671875" style="245" hidden="1"/>
    <col min="7434" max="7439" width="16.109375" style="245" hidden="1"/>
    <col min="7440" max="7440" width="6.109375" style="245" hidden="1"/>
    <col min="7441" max="7441" width="3" style="245" hidden="1"/>
    <col min="7442" max="7681" width="8.6640625" style="245" hidden="1"/>
    <col min="7682" max="7687" width="14.88671875" style="245" hidden="1"/>
    <col min="7688" max="7689" width="15.88671875" style="245" hidden="1"/>
    <col min="7690" max="7695" width="16.109375" style="245" hidden="1"/>
    <col min="7696" max="7696" width="6.109375" style="245" hidden="1"/>
    <col min="7697" max="7697" width="3" style="245" hidden="1"/>
    <col min="7698" max="7937" width="8.6640625" style="245" hidden="1"/>
    <col min="7938" max="7943" width="14.88671875" style="245" hidden="1"/>
    <col min="7944" max="7945" width="15.88671875" style="245" hidden="1"/>
    <col min="7946" max="7951" width="16.109375" style="245" hidden="1"/>
    <col min="7952" max="7952" width="6.109375" style="245" hidden="1"/>
    <col min="7953" max="7953" width="3" style="245" hidden="1"/>
    <col min="7954" max="8193" width="8.6640625" style="245" hidden="1"/>
    <col min="8194" max="8199" width="14.88671875" style="245" hidden="1"/>
    <col min="8200" max="8201" width="15.88671875" style="245" hidden="1"/>
    <col min="8202" max="8207" width="16.109375" style="245" hidden="1"/>
    <col min="8208" max="8208" width="6.109375" style="245" hidden="1"/>
    <col min="8209" max="8209" width="3" style="245" hidden="1"/>
    <col min="8210" max="8449" width="8.6640625" style="245" hidden="1"/>
    <col min="8450" max="8455" width="14.88671875" style="245" hidden="1"/>
    <col min="8456" max="8457" width="15.88671875" style="245" hidden="1"/>
    <col min="8458" max="8463" width="16.109375" style="245" hidden="1"/>
    <col min="8464" max="8464" width="6.109375" style="245" hidden="1"/>
    <col min="8465" max="8465" width="3" style="245" hidden="1"/>
    <col min="8466" max="8705" width="8.6640625" style="245" hidden="1"/>
    <col min="8706" max="8711" width="14.88671875" style="245" hidden="1"/>
    <col min="8712" max="8713" width="15.88671875" style="245" hidden="1"/>
    <col min="8714" max="8719" width="16.109375" style="245" hidden="1"/>
    <col min="8720" max="8720" width="6.109375" style="245" hidden="1"/>
    <col min="8721" max="8721" width="3" style="245" hidden="1"/>
    <col min="8722" max="8961" width="8.6640625" style="245" hidden="1"/>
    <col min="8962" max="8967" width="14.88671875" style="245" hidden="1"/>
    <col min="8968" max="8969" width="15.88671875" style="245" hidden="1"/>
    <col min="8970" max="8975" width="16.109375" style="245" hidden="1"/>
    <col min="8976" max="8976" width="6.109375" style="245" hidden="1"/>
    <col min="8977" max="8977" width="3" style="245" hidden="1"/>
    <col min="8978" max="9217" width="8.6640625" style="245" hidden="1"/>
    <col min="9218" max="9223" width="14.88671875" style="245" hidden="1"/>
    <col min="9224" max="9225" width="15.88671875" style="245" hidden="1"/>
    <col min="9226" max="9231" width="16.109375" style="245" hidden="1"/>
    <col min="9232" max="9232" width="6.109375" style="245" hidden="1"/>
    <col min="9233" max="9233" width="3" style="245" hidden="1"/>
    <col min="9234" max="9473" width="8.6640625" style="245" hidden="1"/>
    <col min="9474" max="9479" width="14.88671875" style="245" hidden="1"/>
    <col min="9480" max="9481" width="15.88671875" style="245" hidden="1"/>
    <col min="9482" max="9487" width="16.109375" style="245" hidden="1"/>
    <col min="9488" max="9488" width="6.109375" style="245" hidden="1"/>
    <col min="9489" max="9489" width="3" style="245" hidden="1"/>
    <col min="9490" max="9729" width="8.6640625" style="245" hidden="1"/>
    <col min="9730" max="9735" width="14.88671875" style="245" hidden="1"/>
    <col min="9736" max="9737" width="15.88671875" style="245" hidden="1"/>
    <col min="9738" max="9743" width="16.109375" style="245" hidden="1"/>
    <col min="9744" max="9744" width="6.109375" style="245" hidden="1"/>
    <col min="9745" max="9745" width="3" style="245" hidden="1"/>
    <col min="9746" max="9985" width="8.6640625" style="245" hidden="1"/>
    <col min="9986" max="9991" width="14.88671875" style="245" hidden="1"/>
    <col min="9992" max="9993" width="15.88671875" style="245" hidden="1"/>
    <col min="9994" max="9999" width="16.109375" style="245" hidden="1"/>
    <col min="10000" max="10000" width="6.109375" style="245" hidden="1"/>
    <col min="10001" max="10001" width="3" style="245" hidden="1"/>
    <col min="10002" max="10241" width="8.6640625" style="245" hidden="1"/>
    <col min="10242" max="10247" width="14.88671875" style="245" hidden="1"/>
    <col min="10248" max="10249" width="15.88671875" style="245" hidden="1"/>
    <col min="10250" max="10255" width="16.109375" style="245" hidden="1"/>
    <col min="10256" max="10256" width="6.109375" style="245" hidden="1"/>
    <col min="10257" max="10257" width="3" style="245" hidden="1"/>
    <col min="10258" max="10497" width="8.6640625" style="245" hidden="1"/>
    <col min="10498" max="10503" width="14.88671875" style="245" hidden="1"/>
    <col min="10504" max="10505" width="15.88671875" style="245" hidden="1"/>
    <col min="10506" max="10511" width="16.109375" style="245" hidden="1"/>
    <col min="10512" max="10512" width="6.109375" style="245" hidden="1"/>
    <col min="10513" max="10513" width="3" style="245" hidden="1"/>
    <col min="10514" max="10753" width="8.6640625" style="245" hidden="1"/>
    <col min="10754" max="10759" width="14.88671875" style="245" hidden="1"/>
    <col min="10760" max="10761" width="15.88671875" style="245" hidden="1"/>
    <col min="10762" max="10767" width="16.109375" style="245" hidden="1"/>
    <col min="10768" max="10768" width="6.109375" style="245" hidden="1"/>
    <col min="10769" max="10769" width="3" style="245" hidden="1"/>
    <col min="10770" max="11009" width="8.6640625" style="245" hidden="1"/>
    <col min="11010" max="11015" width="14.88671875" style="245" hidden="1"/>
    <col min="11016" max="11017" width="15.88671875" style="245" hidden="1"/>
    <col min="11018" max="11023" width="16.109375" style="245" hidden="1"/>
    <col min="11024" max="11024" width="6.109375" style="245" hidden="1"/>
    <col min="11025" max="11025" width="3" style="245" hidden="1"/>
    <col min="11026" max="11265" width="8.6640625" style="245" hidden="1"/>
    <col min="11266" max="11271" width="14.88671875" style="245" hidden="1"/>
    <col min="11272" max="11273" width="15.88671875" style="245" hidden="1"/>
    <col min="11274" max="11279" width="16.109375" style="245" hidden="1"/>
    <col min="11280" max="11280" width="6.109375" style="245" hidden="1"/>
    <col min="11281" max="11281" width="3" style="245" hidden="1"/>
    <col min="11282" max="11521" width="8.6640625" style="245" hidden="1"/>
    <col min="11522" max="11527" width="14.88671875" style="245" hidden="1"/>
    <col min="11528" max="11529" width="15.88671875" style="245" hidden="1"/>
    <col min="11530" max="11535" width="16.109375" style="245" hidden="1"/>
    <col min="11536" max="11536" width="6.109375" style="245" hidden="1"/>
    <col min="11537" max="11537" width="3" style="245" hidden="1"/>
    <col min="11538" max="11777" width="8.6640625" style="245" hidden="1"/>
    <col min="11778" max="11783" width="14.88671875" style="245" hidden="1"/>
    <col min="11784" max="11785" width="15.88671875" style="245" hidden="1"/>
    <col min="11786" max="11791" width="16.109375" style="245" hidden="1"/>
    <col min="11792" max="11792" width="6.109375" style="245" hidden="1"/>
    <col min="11793" max="11793" width="3" style="245" hidden="1"/>
    <col min="11794" max="12033" width="8.6640625" style="245" hidden="1"/>
    <col min="12034" max="12039" width="14.88671875" style="245" hidden="1"/>
    <col min="12040" max="12041" width="15.88671875" style="245" hidden="1"/>
    <col min="12042" max="12047" width="16.109375" style="245" hidden="1"/>
    <col min="12048" max="12048" width="6.109375" style="245" hidden="1"/>
    <col min="12049" max="12049" width="3" style="245" hidden="1"/>
    <col min="12050" max="12289" width="8.6640625" style="245" hidden="1"/>
    <col min="12290" max="12295" width="14.88671875" style="245" hidden="1"/>
    <col min="12296" max="12297" width="15.88671875" style="245" hidden="1"/>
    <col min="12298" max="12303" width="16.109375" style="245" hidden="1"/>
    <col min="12304" max="12304" width="6.109375" style="245" hidden="1"/>
    <col min="12305" max="12305" width="3" style="245" hidden="1"/>
    <col min="12306" max="12545" width="8.6640625" style="245" hidden="1"/>
    <col min="12546" max="12551" width="14.88671875" style="245" hidden="1"/>
    <col min="12552" max="12553" width="15.88671875" style="245" hidden="1"/>
    <col min="12554" max="12559" width="16.109375" style="245" hidden="1"/>
    <col min="12560" max="12560" width="6.109375" style="245" hidden="1"/>
    <col min="12561" max="12561" width="3" style="245" hidden="1"/>
    <col min="12562" max="12801" width="8.6640625" style="245" hidden="1"/>
    <col min="12802" max="12807" width="14.88671875" style="245" hidden="1"/>
    <col min="12808" max="12809" width="15.88671875" style="245" hidden="1"/>
    <col min="12810" max="12815" width="16.109375" style="245" hidden="1"/>
    <col min="12816" max="12816" width="6.109375" style="245" hidden="1"/>
    <col min="12817" max="12817" width="3" style="245" hidden="1"/>
    <col min="12818" max="13057" width="8.6640625" style="245" hidden="1"/>
    <col min="13058" max="13063" width="14.88671875" style="245" hidden="1"/>
    <col min="13064" max="13065" width="15.88671875" style="245" hidden="1"/>
    <col min="13066" max="13071" width="16.109375" style="245" hidden="1"/>
    <col min="13072" max="13072" width="6.109375" style="245" hidden="1"/>
    <col min="13073" max="13073" width="3" style="245" hidden="1"/>
    <col min="13074" max="13313" width="8.6640625" style="245" hidden="1"/>
    <col min="13314" max="13319" width="14.88671875" style="245" hidden="1"/>
    <col min="13320" max="13321" width="15.88671875" style="245" hidden="1"/>
    <col min="13322" max="13327" width="16.109375" style="245" hidden="1"/>
    <col min="13328" max="13328" width="6.109375" style="245" hidden="1"/>
    <col min="13329" max="13329" width="3" style="245" hidden="1"/>
    <col min="13330" max="13569" width="8.6640625" style="245" hidden="1"/>
    <col min="13570" max="13575" width="14.88671875" style="245" hidden="1"/>
    <col min="13576" max="13577" width="15.88671875" style="245" hidden="1"/>
    <col min="13578" max="13583" width="16.109375" style="245" hidden="1"/>
    <col min="13584" max="13584" width="6.109375" style="245" hidden="1"/>
    <col min="13585" max="13585" width="3" style="245" hidden="1"/>
    <col min="13586" max="13825" width="8.6640625" style="245" hidden="1"/>
    <col min="13826" max="13831" width="14.88671875" style="245" hidden="1"/>
    <col min="13832" max="13833" width="15.88671875" style="245" hidden="1"/>
    <col min="13834" max="13839" width="16.109375" style="245" hidden="1"/>
    <col min="13840" max="13840" width="6.109375" style="245" hidden="1"/>
    <col min="13841" max="13841" width="3" style="245" hidden="1"/>
    <col min="13842" max="14081" width="8.6640625" style="245" hidden="1"/>
    <col min="14082" max="14087" width="14.88671875" style="245" hidden="1"/>
    <col min="14088" max="14089" width="15.88671875" style="245" hidden="1"/>
    <col min="14090" max="14095" width="16.109375" style="245" hidden="1"/>
    <col min="14096" max="14096" width="6.109375" style="245" hidden="1"/>
    <col min="14097" max="14097" width="3" style="245" hidden="1"/>
    <col min="14098" max="14337" width="8.6640625" style="245" hidden="1"/>
    <col min="14338" max="14343" width="14.88671875" style="245" hidden="1"/>
    <col min="14344" max="14345" width="15.88671875" style="245" hidden="1"/>
    <col min="14346" max="14351" width="16.109375" style="245" hidden="1"/>
    <col min="14352" max="14352" width="6.109375" style="245" hidden="1"/>
    <col min="14353" max="14353" width="3" style="245" hidden="1"/>
    <col min="14354" max="14593" width="8.6640625" style="245" hidden="1"/>
    <col min="14594" max="14599" width="14.88671875" style="245" hidden="1"/>
    <col min="14600" max="14601" width="15.88671875" style="245" hidden="1"/>
    <col min="14602" max="14607" width="16.109375" style="245" hidden="1"/>
    <col min="14608" max="14608" width="6.109375" style="245" hidden="1"/>
    <col min="14609" max="14609" width="3" style="245" hidden="1"/>
    <col min="14610" max="14849" width="8.6640625" style="245" hidden="1"/>
    <col min="14850" max="14855" width="14.88671875" style="245" hidden="1"/>
    <col min="14856" max="14857" width="15.88671875" style="245" hidden="1"/>
    <col min="14858" max="14863" width="16.109375" style="245" hidden="1"/>
    <col min="14864" max="14864" width="6.109375" style="245" hidden="1"/>
    <col min="14865" max="14865" width="3" style="245" hidden="1"/>
    <col min="14866" max="15105" width="8.6640625" style="245" hidden="1"/>
    <col min="15106" max="15111" width="14.88671875" style="245" hidden="1"/>
    <col min="15112" max="15113" width="15.88671875" style="245" hidden="1"/>
    <col min="15114" max="15119" width="16.109375" style="245" hidden="1"/>
    <col min="15120" max="15120" width="6.109375" style="245" hidden="1"/>
    <col min="15121" max="15121" width="3" style="245" hidden="1"/>
    <col min="15122" max="15361" width="8.6640625" style="245" hidden="1"/>
    <col min="15362" max="15367" width="14.88671875" style="245" hidden="1"/>
    <col min="15368" max="15369" width="15.88671875" style="245" hidden="1"/>
    <col min="15370" max="15375" width="16.109375" style="245" hidden="1"/>
    <col min="15376" max="15376" width="6.109375" style="245" hidden="1"/>
    <col min="15377" max="15377" width="3" style="245" hidden="1"/>
    <col min="15378" max="15617" width="8.6640625" style="245" hidden="1"/>
    <col min="15618" max="15623" width="14.88671875" style="245" hidden="1"/>
    <col min="15624" max="15625" width="15.88671875" style="245" hidden="1"/>
    <col min="15626" max="15631" width="16.109375" style="245" hidden="1"/>
    <col min="15632" max="15632" width="6.109375" style="245" hidden="1"/>
    <col min="15633" max="15633" width="3" style="245" hidden="1"/>
    <col min="15634" max="15873" width="8.6640625" style="245" hidden="1"/>
    <col min="15874" max="15879" width="14.88671875" style="245" hidden="1"/>
    <col min="15880" max="15881" width="15.88671875" style="245" hidden="1"/>
    <col min="15882" max="15887" width="16.109375" style="245" hidden="1"/>
    <col min="15888" max="15888" width="6.109375" style="245" hidden="1"/>
    <col min="15889" max="15889" width="3" style="245" hidden="1"/>
    <col min="15890" max="16129" width="8.6640625" style="245" hidden="1"/>
    <col min="16130" max="16135" width="14.88671875" style="245" hidden="1"/>
    <col min="16136" max="16137" width="15.88671875" style="245" hidden="1"/>
    <col min="16138" max="16143" width="16.109375" style="245" hidden="1"/>
    <col min="16144" max="16144" width="6.109375" style="245" hidden="1"/>
    <col min="16145" max="16145" width="3" style="245" hidden="1"/>
    <col min="16146" max="16384" width="8.6640625" style="245" hidden="1"/>
  </cols>
  <sheetData>
    <row r="1" spans="1:51" ht="42.75" customHeight="1" x14ac:dyDescent="0.2">
      <c r="A1" s="344"/>
      <c r="B1" s="345"/>
      <c r="P1" s="246"/>
      <c r="Q1" s="246"/>
    </row>
    <row r="2" spans="1:51" ht="25.8" x14ac:dyDescent="0.3">
      <c r="A2" s="344"/>
      <c r="C2" s="346"/>
      <c r="P2" s="246"/>
      <c r="Q2" s="246"/>
    </row>
    <row r="3" spans="1:51" ht="25.8" x14ac:dyDescent="0.3">
      <c r="A3" s="344"/>
      <c r="C3" s="346"/>
      <c r="P3" s="246"/>
      <c r="Q3" s="246"/>
    </row>
    <row r="4" spans="1:51" s="347" customFormat="1" ht="13.2" x14ac:dyDescent="0.2">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ht="13.2" x14ac:dyDescent="0.2">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ht="13.2" x14ac:dyDescent="0.2">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ht="13.2" x14ac:dyDescent="0.2">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ht="13.2" x14ac:dyDescent="0.2">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ht="13.2" x14ac:dyDescent="0.2">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ht="13.2" x14ac:dyDescent="0.2">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559</v>
      </c>
    </row>
    <row r="11" spans="1:51" s="347" customFormat="1" ht="13.2" x14ac:dyDescent="0.2">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ht="13.2" x14ac:dyDescent="0.2">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559</v>
      </c>
    </row>
    <row r="13" spans="1:51" s="347" customFormat="1" ht="13.2" x14ac:dyDescent="0.2">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2">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ht="13.2" x14ac:dyDescent="0.2">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ht="13.2" x14ac:dyDescent="0.2">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ht="13.2" x14ac:dyDescent="0.2">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ht="13.2" x14ac:dyDescent="0.2">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ht="13.2" x14ac:dyDescent="0.2">
      <c r="P19" s="246"/>
      <c r="Q19" s="246"/>
    </row>
    <row r="20" spans="1:259" ht="13.2" x14ac:dyDescent="0.2">
      <c r="P20" s="246"/>
      <c r="Q20" s="246"/>
    </row>
    <row r="21" spans="1:259" ht="16.2" x14ac:dyDescent="0.2">
      <c r="B21" s="348"/>
      <c r="C21" s="248"/>
      <c r="D21" s="248"/>
      <c r="E21" s="248"/>
      <c r="F21" s="248"/>
      <c r="G21" s="248"/>
      <c r="H21" s="248"/>
      <c r="I21" s="248"/>
      <c r="J21" s="248"/>
      <c r="K21" s="248"/>
      <c r="L21" s="248"/>
      <c r="M21" s="248"/>
      <c r="N21" s="349"/>
      <c r="O21" s="248"/>
      <c r="P21" s="249"/>
      <c r="Q21" s="246"/>
      <c r="IY21" s="350"/>
    </row>
    <row r="22" spans="1:259" ht="16.2" x14ac:dyDescent="0.2">
      <c r="B22" s="250"/>
      <c r="IY22" s="351"/>
    </row>
    <row r="23" spans="1:259" ht="13.2" x14ac:dyDescent="0.2">
      <c r="B23" s="250"/>
    </row>
    <row r="24" spans="1:259" ht="13.2" x14ac:dyDescent="0.2">
      <c r="B24" s="250"/>
    </row>
    <row r="25" spans="1:259" ht="13.2" x14ac:dyDescent="0.2">
      <c r="B25" s="250"/>
    </row>
    <row r="26" spans="1:259" ht="13.2" x14ac:dyDescent="0.2">
      <c r="B26" s="250"/>
    </row>
    <row r="27" spans="1:259" ht="13.2" x14ac:dyDescent="0.2">
      <c r="B27" s="250"/>
    </row>
    <row r="28" spans="1:259" ht="13.2" x14ac:dyDescent="0.2">
      <c r="B28" s="250"/>
    </row>
    <row r="29" spans="1:259" ht="13.2" x14ac:dyDescent="0.2">
      <c r="B29" s="250"/>
    </row>
    <row r="30" spans="1:259" ht="13.2" x14ac:dyDescent="0.2">
      <c r="B30" s="250"/>
    </row>
    <row r="31" spans="1:259" ht="13.2" x14ac:dyDescent="0.2">
      <c r="B31" s="250"/>
    </row>
    <row r="32" spans="1:259" ht="13.2" x14ac:dyDescent="0.2">
      <c r="B32" s="250"/>
    </row>
    <row r="33" spans="2:17" ht="13.2" x14ac:dyDescent="0.2">
      <c r="B33" s="250"/>
    </row>
    <row r="34" spans="2:17" ht="13.2" x14ac:dyDescent="0.2">
      <c r="B34" s="250"/>
    </row>
    <row r="35" spans="2:17" ht="13.2" x14ac:dyDescent="0.2">
      <c r="B35" s="250"/>
    </row>
    <row r="36" spans="2:17" ht="13.2" x14ac:dyDescent="0.2">
      <c r="B36" s="250"/>
    </row>
    <row r="37" spans="2:17" ht="13.2" x14ac:dyDescent="0.2">
      <c r="B37" s="250"/>
    </row>
    <row r="38" spans="2:17" ht="13.2" x14ac:dyDescent="0.2">
      <c r="B38" s="250"/>
    </row>
    <row r="39" spans="2:17" ht="13.2" x14ac:dyDescent="0.2">
      <c r="B39" s="342"/>
      <c r="C39" s="308"/>
      <c r="D39" s="308"/>
      <c r="E39" s="308"/>
      <c r="F39" s="308"/>
      <c r="G39" s="308"/>
      <c r="H39" s="308"/>
      <c r="I39" s="308"/>
      <c r="J39" s="308"/>
      <c r="K39" s="308"/>
      <c r="L39" s="308"/>
      <c r="M39" s="308"/>
      <c r="N39" s="308"/>
      <c r="O39" s="308"/>
      <c r="P39" s="343"/>
    </row>
    <row r="40" spans="2:17" ht="13.2" x14ac:dyDescent="0.2">
      <c r="B40" s="352"/>
      <c r="C40" s="246"/>
      <c r="D40" s="246"/>
      <c r="E40" s="246"/>
      <c r="F40" s="246"/>
      <c r="G40" s="246"/>
      <c r="H40" s="246"/>
      <c r="I40" s="246"/>
      <c r="J40" s="246"/>
      <c r="K40" s="246"/>
      <c r="L40" s="246"/>
      <c r="M40" s="246"/>
      <c r="N40" s="246"/>
      <c r="O40" s="246"/>
      <c r="P40" s="352"/>
      <c r="Q40" s="246"/>
    </row>
    <row r="41" spans="2:17" ht="16.2" x14ac:dyDescent="0.2">
      <c r="B41" s="247" t="s">
        <v>560</v>
      </c>
      <c r="C41" s="248"/>
      <c r="D41" s="248"/>
      <c r="E41" s="248"/>
      <c r="F41" s="248"/>
      <c r="G41" s="248"/>
      <c r="H41" s="248"/>
      <c r="I41" s="248"/>
      <c r="J41" s="248"/>
      <c r="K41" s="248"/>
      <c r="L41" s="248"/>
      <c r="M41" s="248"/>
      <c r="N41" s="248"/>
      <c r="O41" s="248"/>
      <c r="P41" s="249"/>
    </row>
    <row r="42" spans="2:17" ht="13.2" x14ac:dyDescent="0.2">
      <c r="B42" s="250"/>
      <c r="C42" s="246"/>
      <c r="D42" s="246"/>
      <c r="E42" s="246"/>
      <c r="F42" s="246"/>
      <c r="G42" s="353" t="s">
        <v>561</v>
      </c>
      <c r="I42" s="354"/>
      <c r="J42" s="354"/>
      <c r="K42" s="354"/>
      <c r="L42" s="246"/>
      <c r="M42" s="246"/>
      <c r="N42" s="246"/>
      <c r="O42" s="246"/>
    </row>
    <row r="43" spans="2:17" ht="13.2" x14ac:dyDescent="0.2">
      <c r="B43" s="250"/>
      <c r="C43" s="246"/>
      <c r="D43" s="246"/>
      <c r="E43" s="246"/>
      <c r="F43" s="246"/>
      <c r="G43" s="1235"/>
      <c r="H43" s="1236"/>
      <c r="I43" s="1236"/>
      <c r="J43" s="1236"/>
      <c r="K43" s="1236"/>
      <c r="L43" s="1236"/>
      <c r="M43" s="1236"/>
      <c r="N43" s="1236"/>
      <c r="O43" s="1237"/>
    </row>
    <row r="44" spans="2:17" ht="13.2" x14ac:dyDescent="0.2">
      <c r="B44" s="250"/>
      <c r="C44" s="246"/>
      <c r="D44" s="246"/>
      <c r="E44" s="246"/>
      <c r="F44" s="246"/>
      <c r="G44" s="1238"/>
      <c r="H44" s="1239"/>
      <c r="I44" s="1239"/>
      <c r="J44" s="1239"/>
      <c r="K44" s="1239"/>
      <c r="L44" s="1239"/>
      <c r="M44" s="1239"/>
      <c r="N44" s="1239"/>
      <c r="O44" s="1240"/>
    </row>
    <row r="45" spans="2:17" ht="13.2" x14ac:dyDescent="0.2">
      <c r="B45" s="250"/>
      <c r="C45" s="246"/>
      <c r="D45" s="246"/>
      <c r="E45" s="246"/>
      <c r="F45" s="246"/>
      <c r="G45" s="1238"/>
      <c r="H45" s="1239"/>
      <c r="I45" s="1239"/>
      <c r="J45" s="1239"/>
      <c r="K45" s="1239"/>
      <c r="L45" s="1239"/>
      <c r="M45" s="1239"/>
      <c r="N45" s="1239"/>
      <c r="O45" s="1240"/>
    </row>
    <row r="46" spans="2:17" ht="13.2" x14ac:dyDescent="0.2">
      <c r="B46" s="250"/>
      <c r="C46" s="246"/>
      <c r="D46" s="246"/>
      <c r="E46" s="246"/>
      <c r="F46" s="246"/>
      <c r="G46" s="1238"/>
      <c r="H46" s="1239"/>
      <c r="I46" s="1239"/>
      <c r="J46" s="1239"/>
      <c r="K46" s="1239"/>
      <c r="L46" s="1239"/>
      <c r="M46" s="1239"/>
      <c r="N46" s="1239"/>
      <c r="O46" s="1240"/>
    </row>
    <row r="47" spans="2:17" ht="13.2" x14ac:dyDescent="0.2">
      <c r="B47" s="250"/>
      <c r="C47" s="246"/>
      <c r="D47" s="246"/>
      <c r="E47" s="246"/>
      <c r="F47" s="246"/>
      <c r="G47" s="1241"/>
      <c r="H47" s="1242"/>
      <c r="I47" s="1242"/>
      <c r="J47" s="1242"/>
      <c r="K47" s="1242"/>
      <c r="L47" s="1242"/>
      <c r="M47" s="1242"/>
      <c r="N47" s="1242"/>
      <c r="O47" s="1243"/>
    </row>
    <row r="48" spans="2:17" ht="13.2" x14ac:dyDescent="0.2">
      <c r="B48" s="250"/>
      <c r="C48" s="246"/>
      <c r="D48" s="246"/>
      <c r="E48" s="246"/>
      <c r="F48" s="246"/>
      <c r="G48" s="246"/>
      <c r="H48" s="355"/>
      <c r="I48" s="355"/>
      <c r="J48" s="355"/>
    </row>
    <row r="49" spans="1:17" ht="13.2" x14ac:dyDescent="0.2">
      <c r="B49" s="250"/>
      <c r="C49" s="246"/>
      <c r="D49" s="246"/>
      <c r="E49" s="246"/>
      <c r="F49" s="246"/>
      <c r="G49" s="245" t="s">
        <v>562</v>
      </c>
    </row>
    <row r="50" spans="1:17" ht="13.2" x14ac:dyDescent="0.2">
      <c r="B50" s="250"/>
      <c r="C50" s="246"/>
      <c r="D50" s="246"/>
      <c r="E50" s="246"/>
      <c r="F50" s="246"/>
      <c r="G50" s="1244"/>
      <c r="H50" s="1245"/>
      <c r="I50" s="1245"/>
      <c r="J50" s="1246"/>
      <c r="K50" s="356" t="s">
        <v>528</v>
      </c>
      <c r="L50" s="356" t="s">
        <v>529</v>
      </c>
      <c r="M50" s="356" t="s">
        <v>530</v>
      </c>
      <c r="N50" s="356" t="s">
        <v>531</v>
      </c>
      <c r="O50" s="356" t="s">
        <v>532</v>
      </c>
    </row>
    <row r="51" spans="1:17" ht="13.2" x14ac:dyDescent="0.2">
      <c r="B51" s="250"/>
      <c r="C51" s="246"/>
      <c r="D51" s="246"/>
      <c r="E51" s="246"/>
      <c r="F51" s="246"/>
      <c r="G51" s="1247" t="s">
        <v>563</v>
      </c>
      <c r="H51" s="1248"/>
      <c r="I51" s="1253" t="s">
        <v>564</v>
      </c>
      <c r="J51" s="1253"/>
      <c r="K51" s="1255"/>
      <c r="L51" s="1255"/>
      <c r="M51" s="1255"/>
      <c r="N51" s="1255"/>
      <c r="O51" s="1255"/>
    </row>
    <row r="52" spans="1:17" ht="13.2" x14ac:dyDescent="0.2">
      <c r="B52" s="250"/>
      <c r="C52" s="246"/>
      <c r="D52" s="246"/>
      <c r="E52" s="246"/>
      <c r="F52" s="246"/>
      <c r="G52" s="1249"/>
      <c r="H52" s="1250"/>
      <c r="I52" s="1254"/>
      <c r="J52" s="1254"/>
      <c r="K52" s="1221"/>
      <c r="L52" s="1221"/>
      <c r="M52" s="1221"/>
      <c r="N52" s="1221"/>
      <c r="O52" s="1221"/>
    </row>
    <row r="53" spans="1:17" ht="13.2" x14ac:dyDescent="0.2">
      <c r="A53" s="357"/>
      <c r="B53" s="250"/>
      <c r="C53" s="246"/>
      <c r="D53" s="246"/>
      <c r="E53" s="246"/>
      <c r="F53" s="246"/>
      <c r="G53" s="1249"/>
      <c r="H53" s="1250"/>
      <c r="I53" s="1233" t="s">
        <v>565</v>
      </c>
      <c r="J53" s="1233"/>
      <c r="K53" s="1256"/>
      <c r="L53" s="1256"/>
      <c r="M53" s="1256"/>
      <c r="N53" s="1256"/>
      <c r="O53" s="1256"/>
    </row>
    <row r="54" spans="1:17" ht="13.2" x14ac:dyDescent="0.2">
      <c r="A54" s="357"/>
      <c r="B54" s="250"/>
      <c r="C54" s="246"/>
      <c r="D54" s="246"/>
      <c r="E54" s="246"/>
      <c r="F54" s="246"/>
      <c r="G54" s="1251"/>
      <c r="H54" s="1252"/>
      <c r="I54" s="1233"/>
      <c r="J54" s="1233"/>
      <c r="K54" s="1226"/>
      <c r="L54" s="1226"/>
      <c r="M54" s="1226"/>
      <c r="N54" s="1226"/>
      <c r="O54" s="1226"/>
    </row>
    <row r="55" spans="1:17" ht="13.2" x14ac:dyDescent="0.2">
      <c r="A55" s="357"/>
      <c r="B55" s="250"/>
      <c r="C55" s="246"/>
      <c r="D55" s="246"/>
      <c r="E55" s="246"/>
      <c r="F55" s="246"/>
      <c r="G55" s="1227" t="s">
        <v>566</v>
      </c>
      <c r="H55" s="1228"/>
      <c r="I55" s="1233" t="s">
        <v>564</v>
      </c>
      <c r="J55" s="1233"/>
      <c r="K55" s="1255"/>
      <c r="L55" s="1255"/>
      <c r="M55" s="1255"/>
      <c r="N55" s="1255"/>
      <c r="O55" s="1255"/>
    </row>
    <row r="56" spans="1:17" ht="13.2" x14ac:dyDescent="0.2">
      <c r="A56" s="357"/>
      <c r="B56" s="250"/>
      <c r="C56" s="246"/>
      <c r="D56" s="246"/>
      <c r="E56" s="246"/>
      <c r="F56" s="246"/>
      <c r="G56" s="1229"/>
      <c r="H56" s="1230"/>
      <c r="I56" s="1233"/>
      <c r="J56" s="1233"/>
      <c r="K56" s="1221"/>
      <c r="L56" s="1221"/>
      <c r="M56" s="1221"/>
      <c r="N56" s="1221"/>
      <c r="O56" s="1221"/>
    </row>
    <row r="57" spans="1:17" s="357" customFormat="1" ht="13.2" x14ac:dyDescent="0.2">
      <c r="B57" s="358"/>
      <c r="C57" s="354"/>
      <c r="D57" s="354"/>
      <c r="E57" s="354"/>
      <c r="F57" s="354"/>
      <c r="G57" s="1229"/>
      <c r="H57" s="1230"/>
      <c r="I57" s="1223" t="s">
        <v>565</v>
      </c>
      <c r="J57" s="1223"/>
      <c r="K57" s="1256"/>
      <c r="L57" s="1256"/>
      <c r="M57" s="1256"/>
      <c r="N57" s="1256"/>
      <c r="O57" s="1256"/>
      <c r="P57" s="359"/>
      <c r="Q57" s="358"/>
    </row>
    <row r="58" spans="1:17" s="357" customFormat="1" ht="13.2" x14ac:dyDescent="0.2">
      <c r="A58" s="245"/>
      <c r="B58" s="358"/>
      <c r="C58" s="354"/>
      <c r="D58" s="354"/>
      <c r="E58" s="354"/>
      <c r="F58" s="354"/>
      <c r="G58" s="1231"/>
      <c r="H58" s="1232"/>
      <c r="I58" s="1223"/>
      <c r="J58" s="1223"/>
      <c r="K58" s="1226"/>
      <c r="L58" s="1226"/>
      <c r="M58" s="1226"/>
      <c r="N58" s="1226"/>
      <c r="O58" s="1226"/>
      <c r="P58" s="359"/>
      <c r="Q58" s="358"/>
    </row>
    <row r="59" spans="1:17" s="357" customFormat="1" ht="13.2" x14ac:dyDescent="0.2">
      <c r="A59" s="245"/>
      <c r="B59" s="358"/>
      <c r="C59" s="354"/>
      <c r="D59" s="354"/>
      <c r="E59" s="354"/>
      <c r="F59" s="354"/>
      <c r="G59" s="354"/>
      <c r="H59" s="354"/>
      <c r="I59" s="354"/>
      <c r="J59" s="354"/>
      <c r="K59" s="360"/>
      <c r="L59" s="360"/>
      <c r="M59" s="360"/>
      <c r="N59" s="360"/>
      <c r="O59" s="360"/>
      <c r="P59" s="359"/>
      <c r="Q59" s="358"/>
    </row>
    <row r="60" spans="1:17" s="357" customFormat="1" ht="13.2" x14ac:dyDescent="0.2">
      <c r="A60" s="245"/>
      <c r="B60" s="358"/>
      <c r="C60" s="354"/>
      <c r="D60" s="354"/>
      <c r="E60" s="354"/>
      <c r="F60" s="354"/>
      <c r="G60" s="354"/>
      <c r="H60" s="354"/>
      <c r="I60" s="354"/>
      <c r="J60" s="354"/>
      <c r="K60" s="360"/>
      <c r="L60" s="360"/>
      <c r="M60" s="360"/>
      <c r="N60" s="360"/>
      <c r="O60" s="360"/>
      <c r="P60" s="359"/>
      <c r="Q60" s="358"/>
    </row>
    <row r="61" spans="1:17" s="357" customFormat="1" ht="13.2" x14ac:dyDescent="0.2">
      <c r="A61" s="245"/>
      <c r="B61" s="361"/>
      <c r="C61" s="362"/>
      <c r="D61" s="362"/>
      <c r="E61" s="362"/>
      <c r="F61" s="362"/>
      <c r="G61" s="362"/>
      <c r="H61" s="362"/>
      <c r="I61" s="362"/>
      <c r="J61" s="362"/>
      <c r="K61" s="362"/>
      <c r="L61" s="362"/>
      <c r="M61" s="363"/>
      <c r="N61" s="363"/>
      <c r="O61" s="363"/>
      <c r="P61" s="364"/>
      <c r="Q61" s="358"/>
    </row>
    <row r="62" spans="1:17" ht="13.2" x14ac:dyDescent="0.2">
      <c r="B62" s="352"/>
      <c r="C62" s="352"/>
      <c r="D62" s="352"/>
      <c r="E62" s="352"/>
      <c r="F62" s="352"/>
      <c r="G62" s="352"/>
      <c r="H62" s="352"/>
      <c r="I62" s="352"/>
      <c r="J62" s="352"/>
      <c r="K62" s="352"/>
      <c r="L62" s="352"/>
      <c r="M62" s="352"/>
      <c r="N62" s="352"/>
      <c r="O62" s="352"/>
      <c r="P62" s="352"/>
      <c r="Q62" s="246"/>
    </row>
    <row r="63" spans="1:17" ht="16.2" x14ac:dyDescent="0.2">
      <c r="B63" s="309" t="s">
        <v>567</v>
      </c>
      <c r="C63" s="246"/>
      <c r="D63" s="246"/>
      <c r="E63" s="246"/>
      <c r="F63" s="246"/>
      <c r="G63" s="246"/>
      <c r="H63" s="246"/>
      <c r="I63" s="246"/>
      <c r="J63" s="246"/>
      <c r="K63" s="246"/>
      <c r="L63" s="246"/>
      <c r="M63" s="246"/>
      <c r="N63" s="246"/>
      <c r="O63" s="246"/>
    </row>
    <row r="64" spans="1:17" ht="13.2" x14ac:dyDescent="0.2">
      <c r="B64" s="250"/>
      <c r="C64" s="246"/>
      <c r="D64" s="246"/>
      <c r="E64" s="246"/>
      <c r="F64" s="246"/>
      <c r="G64" s="353" t="s">
        <v>561</v>
      </c>
      <c r="I64" s="354"/>
      <c r="J64" s="354"/>
      <c r="K64" s="354"/>
      <c r="L64" s="246"/>
      <c r="M64" s="246"/>
      <c r="N64" s="246"/>
      <c r="O64" s="246"/>
    </row>
    <row r="65" spans="2:30" ht="13.2" x14ac:dyDescent="0.2">
      <c r="B65" s="250"/>
      <c r="C65" s="246"/>
      <c r="D65" s="246"/>
      <c r="E65" s="246"/>
      <c r="F65" s="246"/>
      <c r="G65" s="1235" t="s">
        <v>570</v>
      </c>
      <c r="H65" s="1236"/>
      <c r="I65" s="1236"/>
      <c r="J65" s="1236"/>
      <c r="K65" s="1236"/>
      <c r="L65" s="1236"/>
      <c r="M65" s="1236"/>
      <c r="N65" s="1236"/>
      <c r="O65" s="1237"/>
    </row>
    <row r="66" spans="2:30" ht="13.2" x14ac:dyDescent="0.2">
      <c r="B66" s="250"/>
      <c r="C66" s="246"/>
      <c r="D66" s="246"/>
      <c r="E66" s="246"/>
      <c r="F66" s="246"/>
      <c r="G66" s="1238"/>
      <c r="H66" s="1239"/>
      <c r="I66" s="1239"/>
      <c r="J66" s="1239"/>
      <c r="K66" s="1239"/>
      <c r="L66" s="1239"/>
      <c r="M66" s="1239"/>
      <c r="N66" s="1239"/>
      <c r="O66" s="1240"/>
    </row>
    <row r="67" spans="2:30" ht="13.2" x14ac:dyDescent="0.2">
      <c r="B67" s="250"/>
      <c r="C67" s="246"/>
      <c r="D67" s="246"/>
      <c r="E67" s="246"/>
      <c r="F67" s="246"/>
      <c r="G67" s="1238"/>
      <c r="H67" s="1239"/>
      <c r="I67" s="1239"/>
      <c r="J67" s="1239"/>
      <c r="K67" s="1239"/>
      <c r="L67" s="1239"/>
      <c r="M67" s="1239"/>
      <c r="N67" s="1239"/>
      <c r="O67" s="1240"/>
    </row>
    <row r="68" spans="2:30" ht="13.2" x14ac:dyDescent="0.2">
      <c r="B68" s="250"/>
      <c r="C68" s="246"/>
      <c r="D68" s="246"/>
      <c r="E68" s="246"/>
      <c r="F68" s="246"/>
      <c r="G68" s="1238"/>
      <c r="H68" s="1239"/>
      <c r="I68" s="1239"/>
      <c r="J68" s="1239"/>
      <c r="K68" s="1239"/>
      <c r="L68" s="1239"/>
      <c r="M68" s="1239"/>
      <c r="N68" s="1239"/>
      <c r="O68" s="1240"/>
    </row>
    <row r="69" spans="2:30" ht="13.2" x14ac:dyDescent="0.2">
      <c r="B69" s="250"/>
      <c r="C69" s="246"/>
      <c r="D69" s="246"/>
      <c r="E69" s="246"/>
      <c r="F69" s="246"/>
      <c r="G69" s="1241"/>
      <c r="H69" s="1242"/>
      <c r="I69" s="1242"/>
      <c r="J69" s="1242"/>
      <c r="K69" s="1242"/>
      <c r="L69" s="1242"/>
      <c r="M69" s="1242"/>
      <c r="N69" s="1242"/>
      <c r="O69" s="1243"/>
    </row>
    <row r="70" spans="2:30" ht="13.2" x14ac:dyDescent="0.2">
      <c r="B70" s="250"/>
      <c r="C70" s="246"/>
      <c r="D70" s="246"/>
      <c r="E70" s="246"/>
      <c r="F70" s="246"/>
      <c r="G70" s="246"/>
      <c r="H70" s="365"/>
      <c r="I70" s="365"/>
      <c r="J70" s="366"/>
      <c r="K70" s="366"/>
      <c r="L70" s="367"/>
      <c r="M70" s="366"/>
      <c r="N70" s="367"/>
      <c r="O70" s="368"/>
    </row>
    <row r="71" spans="2:30" ht="13.2" x14ac:dyDescent="0.2">
      <c r="B71" s="250"/>
      <c r="C71" s="246"/>
      <c r="D71" s="246"/>
      <c r="E71" s="246"/>
      <c r="F71" s="246"/>
      <c r="G71" s="369" t="s">
        <v>568</v>
      </c>
      <c r="I71" s="370"/>
      <c r="J71" s="366"/>
      <c r="K71" s="366"/>
      <c r="L71" s="367"/>
      <c r="M71" s="366"/>
      <c r="N71" s="367"/>
      <c r="O71" s="368"/>
    </row>
    <row r="72" spans="2:30" ht="13.2" x14ac:dyDescent="0.2">
      <c r="B72" s="250"/>
      <c r="C72" s="246"/>
      <c r="D72" s="246"/>
      <c r="E72" s="246"/>
      <c r="F72" s="246"/>
      <c r="G72" s="1244"/>
      <c r="H72" s="1245"/>
      <c r="I72" s="1245"/>
      <c r="J72" s="1246"/>
      <c r="K72" s="356" t="s">
        <v>528</v>
      </c>
      <c r="L72" s="356" t="s">
        <v>529</v>
      </c>
      <c r="M72" s="356" t="s">
        <v>530</v>
      </c>
      <c r="N72" s="356" t="s">
        <v>531</v>
      </c>
      <c r="O72" s="356" t="s">
        <v>532</v>
      </c>
    </row>
    <row r="73" spans="2:30" ht="13.2" x14ac:dyDescent="0.2">
      <c r="B73" s="250"/>
      <c r="C73" s="246"/>
      <c r="D73" s="246"/>
      <c r="E73" s="246"/>
      <c r="F73" s="246"/>
      <c r="G73" s="1247" t="s">
        <v>563</v>
      </c>
      <c r="H73" s="1248"/>
      <c r="I73" s="1253" t="s">
        <v>564</v>
      </c>
      <c r="J73" s="1253"/>
      <c r="K73" s="1234">
        <v>127</v>
      </c>
      <c r="L73" s="1234">
        <v>111.3</v>
      </c>
      <c r="M73" s="1221">
        <v>104.4</v>
      </c>
      <c r="N73" s="1221">
        <v>92.1</v>
      </c>
      <c r="O73" s="1221">
        <v>89.5</v>
      </c>
      <c r="S73" s="245">
        <v>9.9</v>
      </c>
    </row>
    <row r="74" spans="2:30" ht="13.2" x14ac:dyDescent="0.2">
      <c r="B74" s="250"/>
      <c r="C74" s="246"/>
      <c r="D74" s="246"/>
      <c r="E74" s="246"/>
      <c r="F74" s="246"/>
      <c r="G74" s="1249"/>
      <c r="H74" s="1250"/>
      <c r="I74" s="1254"/>
      <c r="J74" s="1254"/>
      <c r="K74" s="1234"/>
      <c r="L74" s="1234"/>
      <c r="M74" s="1221"/>
      <c r="N74" s="1221"/>
      <c r="O74" s="1221"/>
    </row>
    <row r="75" spans="2:30" ht="13.2" x14ac:dyDescent="0.2">
      <c r="B75" s="250"/>
      <c r="C75" s="246"/>
      <c r="D75" s="246"/>
      <c r="E75" s="246"/>
      <c r="F75" s="246"/>
      <c r="G75" s="1249"/>
      <c r="H75" s="1250"/>
      <c r="I75" s="1233" t="s">
        <v>569</v>
      </c>
      <c r="J75" s="1233"/>
      <c r="K75" s="1225">
        <v>13.8</v>
      </c>
      <c r="L75" s="1225">
        <v>13</v>
      </c>
      <c r="M75" s="1225">
        <v>11.9</v>
      </c>
      <c r="N75" s="1225">
        <v>11.2</v>
      </c>
      <c r="O75" s="1225">
        <v>10.7</v>
      </c>
      <c r="U75" s="245">
        <v>81.2</v>
      </c>
      <c r="W75" s="245">
        <v>87.2</v>
      </c>
      <c r="Y75" s="245">
        <v>99.8</v>
      </c>
      <c r="AA75" s="245">
        <v>109.5</v>
      </c>
      <c r="AC75" s="245">
        <v>115.2</v>
      </c>
    </row>
    <row r="76" spans="2:30" ht="13.2" x14ac:dyDescent="0.2">
      <c r="B76" s="250"/>
      <c r="C76" s="246"/>
      <c r="D76" s="246"/>
      <c r="E76" s="246"/>
      <c r="F76" s="246"/>
      <c r="G76" s="1251"/>
      <c r="H76" s="1252"/>
      <c r="I76" s="1233"/>
      <c r="J76" s="1233"/>
      <c r="K76" s="1226"/>
      <c r="L76" s="1226"/>
      <c r="M76" s="1226"/>
      <c r="N76" s="1226"/>
      <c r="O76" s="1226"/>
    </row>
    <row r="77" spans="2:30" ht="13.2" x14ac:dyDescent="0.2">
      <c r="B77" s="250"/>
      <c r="C77" s="246"/>
      <c r="D77" s="246"/>
      <c r="E77" s="246"/>
      <c r="F77" s="246"/>
      <c r="G77" s="1227" t="s">
        <v>566</v>
      </c>
      <c r="H77" s="1228"/>
      <c r="I77" s="1233" t="s">
        <v>564</v>
      </c>
      <c r="J77" s="1233"/>
      <c r="K77" s="1234">
        <v>58.2</v>
      </c>
      <c r="L77" s="1234">
        <v>50.3</v>
      </c>
      <c r="M77" s="1221">
        <v>45.9</v>
      </c>
      <c r="N77" s="1221">
        <v>39</v>
      </c>
      <c r="O77" s="1221">
        <v>32.5</v>
      </c>
      <c r="R77" s="245">
        <v>12.3</v>
      </c>
      <c r="T77" s="245">
        <v>11.1</v>
      </c>
    </row>
    <row r="78" spans="2:30" ht="13.2" x14ac:dyDescent="0.2">
      <c r="B78" s="250"/>
      <c r="C78" s="246"/>
      <c r="D78" s="246"/>
      <c r="E78" s="246"/>
      <c r="F78" s="246"/>
      <c r="G78" s="1229"/>
      <c r="H78" s="1230"/>
      <c r="I78" s="1233"/>
      <c r="J78" s="1233"/>
      <c r="K78" s="1234"/>
      <c r="L78" s="1234"/>
      <c r="M78" s="1221"/>
      <c r="N78" s="1221"/>
      <c r="O78" s="1221"/>
    </row>
    <row r="79" spans="2:30" ht="13.2" x14ac:dyDescent="0.2">
      <c r="B79" s="250"/>
      <c r="C79" s="246"/>
      <c r="D79" s="246"/>
      <c r="E79" s="246"/>
      <c r="F79" s="246"/>
      <c r="G79" s="1229"/>
      <c r="H79" s="1230"/>
      <c r="I79" s="1222" t="s">
        <v>569</v>
      </c>
      <c r="J79" s="1223"/>
      <c r="K79" s="1224">
        <v>10.3</v>
      </c>
      <c r="L79" s="1224">
        <v>9.6</v>
      </c>
      <c r="M79" s="1224">
        <v>8.8000000000000007</v>
      </c>
      <c r="N79" s="1224">
        <v>9</v>
      </c>
      <c r="O79" s="1224">
        <v>8.1999999999999993</v>
      </c>
      <c r="V79" s="245">
        <v>53.5</v>
      </c>
      <c r="X79" s="245">
        <v>48.2</v>
      </c>
      <c r="Z79" s="245">
        <v>34.200000000000003</v>
      </c>
      <c r="AB79" s="245">
        <v>30.3</v>
      </c>
      <c r="AD79" s="245">
        <v>28.9</v>
      </c>
    </row>
    <row r="80" spans="2:30" ht="13.2" x14ac:dyDescent="0.2">
      <c r="B80" s="250"/>
      <c r="C80" s="246"/>
      <c r="D80" s="246"/>
      <c r="E80" s="246"/>
      <c r="F80" s="246"/>
      <c r="G80" s="1231"/>
      <c r="H80" s="1232"/>
      <c r="I80" s="1223"/>
      <c r="J80" s="1223"/>
      <c r="K80" s="1224"/>
      <c r="L80" s="1224"/>
      <c r="M80" s="1224"/>
      <c r="N80" s="1224"/>
      <c r="O80" s="1224"/>
    </row>
    <row r="81" spans="2:17" ht="13.2" x14ac:dyDescent="0.2">
      <c r="B81" s="250"/>
      <c r="C81" s="246"/>
      <c r="D81" s="246"/>
      <c r="E81" s="246"/>
      <c r="F81" s="246"/>
      <c r="G81" s="246"/>
      <c r="H81" s="246"/>
      <c r="I81" s="246"/>
      <c r="J81" s="246"/>
      <c r="K81" s="371"/>
      <c r="L81" s="246"/>
      <c r="M81" s="246"/>
      <c r="N81" s="246"/>
      <c r="O81" s="246"/>
    </row>
    <row r="82" spans="2:17" ht="16.2" x14ac:dyDescent="0.2">
      <c r="B82" s="250"/>
      <c r="C82" s="246"/>
      <c r="D82" s="246"/>
      <c r="E82" s="246"/>
      <c r="F82" s="246"/>
      <c r="G82" s="246"/>
      <c r="H82" s="246"/>
      <c r="I82" s="246"/>
      <c r="J82" s="246"/>
      <c r="K82" s="372"/>
      <c r="L82" s="372"/>
      <c r="M82" s="372"/>
      <c r="N82" s="372"/>
      <c r="O82" s="372"/>
    </row>
    <row r="83" spans="2:17" ht="13.2" x14ac:dyDescent="0.2">
      <c r="B83" s="342"/>
      <c r="C83" s="308"/>
      <c r="D83" s="308"/>
      <c r="E83" s="308"/>
      <c r="F83" s="308"/>
      <c r="G83" s="308"/>
      <c r="H83" s="308"/>
      <c r="I83" s="308"/>
      <c r="J83" s="308"/>
      <c r="K83" s="308"/>
      <c r="L83" s="308"/>
      <c r="M83" s="308"/>
      <c r="N83" s="308"/>
      <c r="O83" s="308"/>
      <c r="P83" s="343"/>
    </row>
    <row r="84" spans="2:17" ht="13.2" x14ac:dyDescent="0.2">
      <c r="H84" s="246"/>
      <c r="I84" s="246"/>
      <c r="J84" s="246"/>
      <c r="K84" s="246"/>
      <c r="L84" s="246"/>
      <c r="M84" s="246"/>
      <c r="N84" s="246"/>
      <c r="O84" s="246"/>
      <c r="P84" s="246"/>
      <c r="Q84" s="246"/>
    </row>
    <row r="85" spans="2:17" ht="13.2" x14ac:dyDescent="0.2">
      <c r="B85" s="246"/>
      <c r="C85" s="246"/>
      <c r="D85" s="246"/>
      <c r="E85" s="246"/>
      <c r="F85" s="246"/>
      <c r="G85" s="246"/>
      <c r="H85" s="246"/>
      <c r="I85" s="246"/>
      <c r="J85" s="246"/>
      <c r="K85" s="246"/>
      <c r="L85" s="246"/>
      <c r="M85" s="246"/>
      <c r="N85" s="246"/>
      <c r="O85" s="246"/>
      <c r="P85" s="246"/>
      <c r="Q85" s="246"/>
    </row>
    <row r="86" spans="2:17" ht="13.2" hidden="1" x14ac:dyDescent="0.2">
      <c r="B86" s="246"/>
      <c r="C86" s="246"/>
      <c r="D86" s="246"/>
      <c r="E86" s="246"/>
      <c r="F86" s="246"/>
      <c r="G86" s="246"/>
      <c r="H86" s="246"/>
      <c r="I86" s="246"/>
      <c r="J86" s="246"/>
      <c r="K86" s="246"/>
      <c r="L86" s="246"/>
      <c r="M86" s="246"/>
      <c r="N86" s="246"/>
      <c r="O86" s="246"/>
      <c r="P86" s="246"/>
      <c r="Q86" s="246"/>
    </row>
    <row r="87" spans="2:17" ht="13.2" hidden="1" x14ac:dyDescent="0.2">
      <c r="B87" s="246"/>
      <c r="C87" s="246"/>
      <c r="D87" s="246"/>
      <c r="E87" s="246"/>
      <c r="F87" s="246"/>
      <c r="G87" s="246"/>
      <c r="H87" s="246"/>
      <c r="I87" s="246"/>
      <c r="J87" s="246"/>
      <c r="K87" s="373"/>
      <c r="L87" s="246"/>
      <c r="M87" s="246"/>
      <c r="N87" s="246"/>
      <c r="O87" s="246"/>
      <c r="P87" s="246"/>
      <c r="Q87" s="246"/>
    </row>
    <row r="88" spans="2:17" ht="13.2" hidden="1" x14ac:dyDescent="0.2">
      <c r="B88" s="246"/>
      <c r="C88" s="246"/>
      <c r="D88" s="246"/>
      <c r="E88" s="246"/>
      <c r="F88" s="246"/>
      <c r="G88" s="246"/>
      <c r="H88" s="246"/>
      <c r="I88" s="246"/>
      <c r="J88" s="246"/>
      <c r="K88" s="246"/>
      <c r="L88" s="246"/>
      <c r="M88" s="246"/>
      <c r="N88" s="246"/>
      <c r="O88" s="246"/>
      <c r="P88" s="246"/>
      <c r="Q88" s="246"/>
    </row>
    <row r="89" spans="2:17" ht="13.2" hidden="1" x14ac:dyDescent="0.2">
      <c r="B89" s="246"/>
      <c r="C89" s="246"/>
      <c r="D89" s="246"/>
      <c r="E89" s="246"/>
      <c r="F89" s="246"/>
      <c r="G89" s="246"/>
      <c r="H89" s="246"/>
      <c r="I89" s="246"/>
      <c r="J89" s="246"/>
      <c r="K89" s="246"/>
      <c r="L89" s="246"/>
      <c r="M89" s="246"/>
      <c r="N89" s="246"/>
      <c r="O89" s="246"/>
      <c r="P89" s="246"/>
      <c r="Q89" s="246"/>
    </row>
    <row r="90" spans="2:17" ht="13.2" hidden="1" x14ac:dyDescent="0.2">
      <c r="B90" s="246"/>
      <c r="C90" s="246"/>
      <c r="D90" s="246"/>
      <c r="E90" s="246"/>
      <c r="F90" s="246"/>
      <c r="G90" s="246"/>
      <c r="H90" s="246"/>
      <c r="I90" s="246"/>
      <c r="J90" s="246"/>
      <c r="K90" s="246"/>
      <c r="L90" s="246"/>
      <c r="M90" s="246"/>
      <c r="N90" s="246"/>
      <c r="O90" s="246"/>
      <c r="P90" s="246"/>
      <c r="Q90" s="246"/>
    </row>
    <row r="91" spans="2:17" ht="13.2" hidden="1" x14ac:dyDescent="0.2">
      <c r="B91" s="246"/>
      <c r="C91" s="246"/>
      <c r="D91" s="246"/>
      <c r="E91" s="246"/>
      <c r="F91" s="246"/>
      <c r="G91" s="246"/>
      <c r="H91" s="246"/>
      <c r="I91" s="246"/>
      <c r="J91" s="246"/>
      <c r="K91" s="246"/>
      <c r="L91" s="246"/>
      <c r="M91" s="246"/>
      <c r="N91" s="246"/>
      <c r="O91" s="246"/>
      <c r="P91" s="246"/>
      <c r="Q91" s="246"/>
    </row>
    <row r="92" spans="2:17" ht="13.5" hidden="1" customHeight="1" x14ac:dyDescent="0.2">
      <c r="B92" s="246"/>
      <c r="C92" s="246"/>
      <c r="D92" s="246"/>
      <c r="E92" s="246"/>
      <c r="F92" s="246"/>
      <c r="G92" s="246"/>
      <c r="H92" s="246"/>
      <c r="I92" s="246"/>
      <c r="J92" s="246"/>
      <c r="K92" s="246"/>
      <c r="L92" s="246"/>
      <c r="M92" s="246"/>
      <c r="N92" s="246"/>
      <c r="O92" s="246"/>
      <c r="P92" s="246"/>
      <c r="Q92" s="246"/>
    </row>
    <row r="93" spans="2:17" ht="13.5" hidden="1" customHeight="1" x14ac:dyDescent="0.2">
      <c r="B93" s="246"/>
      <c r="C93" s="246"/>
      <c r="D93" s="246"/>
      <c r="E93" s="246"/>
      <c r="F93" s="246"/>
      <c r="G93" s="246"/>
      <c r="H93" s="246"/>
      <c r="I93" s="246"/>
      <c r="J93" s="246"/>
      <c r="K93" s="246"/>
      <c r="L93" s="246"/>
      <c r="M93" s="246"/>
      <c r="N93" s="246"/>
      <c r="O93" s="246"/>
      <c r="P93" s="246"/>
      <c r="Q93" s="246"/>
    </row>
    <row r="94" spans="2:17" ht="13.5" hidden="1" customHeight="1" x14ac:dyDescent="0.2">
      <c r="B94" s="246"/>
      <c r="C94" s="246"/>
      <c r="D94" s="246"/>
      <c r="E94" s="246"/>
      <c r="F94" s="246"/>
      <c r="G94" s="246"/>
      <c r="H94" s="246"/>
      <c r="I94" s="246"/>
      <c r="J94" s="246"/>
      <c r="K94" s="246"/>
      <c r="L94" s="246"/>
      <c r="M94" s="246"/>
      <c r="N94" s="246"/>
      <c r="O94" s="246"/>
      <c r="P94" s="246"/>
      <c r="Q94" s="246"/>
    </row>
    <row r="95" spans="2:17" ht="13.5" hidden="1" customHeight="1" x14ac:dyDescent="0.2">
      <c r="B95" s="246"/>
      <c r="C95" s="246"/>
      <c r="D95" s="246"/>
      <c r="E95" s="246"/>
      <c r="F95" s="246"/>
      <c r="G95" s="246"/>
      <c r="H95" s="246"/>
      <c r="I95" s="246"/>
      <c r="J95" s="246"/>
      <c r="K95" s="246"/>
      <c r="L95" s="246"/>
      <c r="M95" s="246"/>
      <c r="N95" s="246"/>
      <c r="O95" s="246"/>
      <c r="P95" s="246"/>
      <c r="Q95" s="246"/>
    </row>
    <row r="96" spans="2:17" ht="13.5" hidden="1" customHeight="1" x14ac:dyDescent="0.2">
      <c r="B96" s="246"/>
      <c r="C96" s="246"/>
      <c r="D96" s="246"/>
      <c r="E96" s="246"/>
      <c r="F96" s="246"/>
      <c r="G96" s="246"/>
      <c r="H96" s="246"/>
      <c r="I96" s="246"/>
      <c r="J96" s="246"/>
      <c r="K96" s="246"/>
      <c r="L96" s="246"/>
      <c r="M96" s="246"/>
      <c r="N96" s="246"/>
      <c r="O96" s="246"/>
      <c r="P96" s="246"/>
      <c r="Q96" s="246"/>
    </row>
    <row r="97" spans="2:17" ht="13.5" hidden="1" customHeight="1" x14ac:dyDescent="0.2">
      <c r="B97" s="246"/>
      <c r="C97" s="246"/>
      <c r="D97" s="246"/>
      <c r="E97" s="246"/>
      <c r="F97" s="246"/>
      <c r="G97" s="246"/>
      <c r="H97" s="246"/>
      <c r="I97" s="246"/>
      <c r="J97" s="246"/>
      <c r="K97" s="246"/>
      <c r="L97" s="246"/>
      <c r="M97" s="246"/>
      <c r="N97" s="246"/>
      <c r="O97" s="246"/>
      <c r="P97" s="246"/>
      <c r="Q97" s="246"/>
    </row>
    <row r="98" spans="2:17" ht="13.5" hidden="1" customHeight="1" x14ac:dyDescent="0.2">
      <c r="B98" s="246"/>
      <c r="C98" s="246"/>
      <c r="D98" s="246"/>
      <c r="E98" s="246"/>
      <c r="F98" s="246"/>
      <c r="G98" s="246"/>
      <c r="H98" s="246"/>
      <c r="I98" s="246"/>
      <c r="J98" s="246"/>
      <c r="K98" s="246"/>
      <c r="L98" s="246"/>
      <c r="M98" s="246"/>
      <c r="N98" s="246"/>
      <c r="O98" s="246"/>
      <c r="P98" s="246"/>
      <c r="Q98" s="246"/>
    </row>
    <row r="99" spans="2:17" ht="13.5" hidden="1" customHeight="1" x14ac:dyDescent="0.2">
      <c r="B99" s="246"/>
      <c r="C99" s="246"/>
      <c r="D99" s="246"/>
      <c r="E99" s="246"/>
      <c r="F99" s="246"/>
      <c r="G99" s="246"/>
      <c r="H99" s="246"/>
      <c r="I99" s="246"/>
      <c r="J99" s="246"/>
      <c r="K99" s="246"/>
      <c r="L99" s="246"/>
      <c r="M99" s="246"/>
      <c r="N99" s="246"/>
      <c r="O99" s="246"/>
      <c r="P99" s="246"/>
      <c r="Q99" s="246"/>
    </row>
    <row r="100" spans="2:17" ht="13.5" hidden="1" customHeight="1" x14ac:dyDescent="0.2">
      <c r="B100" s="246"/>
      <c r="C100" s="246"/>
      <c r="D100" s="246"/>
      <c r="E100" s="246"/>
      <c r="F100" s="246"/>
      <c r="G100" s="246"/>
      <c r="H100" s="246"/>
      <c r="I100" s="246"/>
      <c r="J100" s="246"/>
      <c r="K100" s="246"/>
      <c r="L100" s="246"/>
      <c r="M100" s="246"/>
      <c r="N100" s="246"/>
      <c r="O100" s="246"/>
      <c r="P100" s="246"/>
      <c r="Q100" s="246"/>
    </row>
    <row r="101" spans="2:17" ht="13.5" hidden="1" customHeight="1" x14ac:dyDescent="0.2">
      <c r="B101" s="246"/>
      <c r="C101" s="246"/>
      <c r="D101" s="246"/>
      <c r="E101" s="246"/>
      <c r="F101" s="246"/>
      <c r="G101" s="246"/>
      <c r="H101" s="246"/>
      <c r="I101" s="246"/>
      <c r="J101" s="246"/>
      <c r="K101" s="246"/>
      <c r="L101" s="246"/>
      <c r="M101" s="246"/>
      <c r="N101" s="246"/>
      <c r="O101" s="246"/>
      <c r="P101" s="246"/>
      <c r="Q101" s="246"/>
    </row>
    <row r="102" spans="2:17" ht="13.5" hidden="1" customHeight="1" x14ac:dyDescent="0.2">
      <c r="B102" s="246"/>
      <c r="C102" s="246"/>
      <c r="D102" s="246"/>
      <c r="E102" s="246"/>
      <c r="F102" s="246"/>
      <c r="G102" s="246"/>
      <c r="H102" s="246"/>
      <c r="I102" s="246"/>
      <c r="J102" s="246"/>
      <c r="K102" s="246"/>
      <c r="L102" s="246"/>
      <c r="M102" s="246"/>
      <c r="N102" s="246"/>
      <c r="O102" s="246"/>
      <c r="P102" s="246"/>
      <c r="Q102" s="246"/>
    </row>
    <row r="103" spans="2:17" ht="13.5" hidden="1" customHeight="1" x14ac:dyDescent="0.2">
      <c r="B103" s="246"/>
      <c r="C103" s="246"/>
      <c r="D103" s="246"/>
      <c r="E103" s="246"/>
      <c r="F103" s="246"/>
      <c r="G103" s="246"/>
      <c r="H103" s="246"/>
      <c r="I103" s="246"/>
      <c r="J103" s="246"/>
      <c r="K103" s="246"/>
      <c r="L103" s="246"/>
      <c r="M103" s="246"/>
      <c r="N103" s="246"/>
      <c r="O103" s="246"/>
      <c r="P103" s="246"/>
      <c r="Q103" s="246"/>
    </row>
    <row r="104" spans="2:17" ht="13.5" hidden="1" customHeight="1" x14ac:dyDescent="0.2">
      <c r="B104" s="246"/>
      <c r="C104" s="246"/>
      <c r="D104" s="246"/>
      <c r="E104" s="246"/>
      <c r="F104" s="246"/>
      <c r="G104" s="246"/>
      <c r="H104" s="246"/>
      <c r="I104" s="246"/>
      <c r="J104" s="246"/>
      <c r="K104" s="246"/>
      <c r="L104" s="246"/>
      <c r="M104" s="246"/>
      <c r="N104" s="246"/>
      <c r="O104" s="246"/>
      <c r="P104" s="246"/>
      <c r="Q104" s="246"/>
    </row>
    <row r="105" spans="2:17" ht="13.5" hidden="1" customHeight="1" x14ac:dyDescent="0.2">
      <c r="B105" s="246"/>
      <c r="C105" s="246"/>
      <c r="D105" s="246"/>
      <c r="E105" s="246"/>
      <c r="F105" s="246"/>
      <c r="G105" s="246"/>
      <c r="H105" s="246"/>
      <c r="I105" s="246"/>
      <c r="J105" s="246"/>
      <c r="K105" s="246"/>
      <c r="L105" s="246"/>
      <c r="M105" s="246"/>
      <c r="N105" s="246"/>
      <c r="O105" s="246"/>
      <c r="P105" s="246"/>
      <c r="Q105" s="246"/>
    </row>
    <row r="106" spans="2:17" ht="13.5" hidden="1" customHeight="1" x14ac:dyDescent="0.2">
      <c r="B106" s="246"/>
      <c r="C106" s="246"/>
      <c r="D106" s="246"/>
      <c r="E106" s="246"/>
      <c r="F106" s="246"/>
      <c r="G106" s="246"/>
      <c r="H106" s="246"/>
      <c r="I106" s="246"/>
      <c r="J106" s="246"/>
      <c r="K106" s="246"/>
      <c r="L106" s="246"/>
      <c r="M106" s="246"/>
      <c r="N106" s="246"/>
      <c r="O106" s="246"/>
      <c r="P106" s="246"/>
      <c r="Q106" s="246"/>
    </row>
    <row r="107" spans="2:17" ht="13.5" hidden="1" customHeight="1" x14ac:dyDescent="0.2">
      <c r="B107" s="246"/>
      <c r="C107" s="246"/>
      <c r="D107" s="246"/>
      <c r="E107" s="246"/>
      <c r="F107" s="246"/>
      <c r="G107" s="246"/>
      <c r="H107" s="246"/>
      <c r="I107" s="246"/>
      <c r="J107" s="246"/>
      <c r="K107" s="246"/>
      <c r="L107" s="246"/>
      <c r="M107" s="246"/>
      <c r="N107" s="246"/>
      <c r="O107" s="246"/>
      <c r="P107" s="246"/>
      <c r="Q107" s="246"/>
    </row>
    <row r="108" spans="2:17" ht="13.5" hidden="1" customHeight="1" x14ac:dyDescent="0.2">
      <c r="B108" s="246"/>
      <c r="C108" s="246"/>
      <c r="D108" s="246"/>
      <c r="E108" s="246"/>
      <c r="F108" s="246"/>
      <c r="G108" s="246"/>
      <c r="H108" s="246"/>
      <c r="I108" s="246"/>
      <c r="J108" s="246"/>
      <c r="K108" s="246"/>
      <c r="L108" s="246"/>
      <c r="M108" s="246"/>
      <c r="N108" s="246"/>
      <c r="O108" s="246"/>
      <c r="P108" s="246"/>
      <c r="Q108" s="246"/>
    </row>
    <row r="109" spans="2:17" ht="13.5" hidden="1" customHeight="1" x14ac:dyDescent="0.2">
      <c r="B109" s="246"/>
      <c r="C109" s="246"/>
      <c r="D109" s="246"/>
      <c r="E109" s="246"/>
      <c r="F109" s="246"/>
      <c r="G109" s="246"/>
      <c r="H109" s="246"/>
      <c r="I109" s="246"/>
      <c r="J109" s="246"/>
      <c r="K109" s="246"/>
      <c r="L109" s="246"/>
      <c r="M109" s="246"/>
      <c r="N109" s="246"/>
      <c r="O109" s="246"/>
      <c r="P109" s="246"/>
      <c r="Q109" s="246"/>
    </row>
    <row r="110" spans="2:17" ht="13.5" hidden="1" customHeight="1" x14ac:dyDescent="0.2">
      <c r="B110" s="246"/>
      <c r="C110" s="246"/>
      <c r="D110" s="246"/>
      <c r="E110" s="246"/>
      <c r="F110" s="246"/>
      <c r="G110" s="246"/>
      <c r="H110" s="246"/>
      <c r="I110" s="246"/>
      <c r="J110" s="246"/>
      <c r="K110" s="246"/>
      <c r="L110" s="246"/>
      <c r="M110" s="246"/>
      <c r="N110" s="246"/>
      <c r="O110" s="246"/>
      <c r="P110" s="246"/>
      <c r="Q110" s="246"/>
    </row>
    <row r="111" spans="2:17" ht="13.5" hidden="1" customHeight="1" x14ac:dyDescent="0.2">
      <c r="B111" s="246"/>
      <c r="C111" s="246"/>
      <c r="D111" s="246"/>
      <c r="E111" s="246"/>
      <c r="F111" s="246"/>
      <c r="G111" s="246"/>
      <c r="H111" s="246"/>
      <c r="I111" s="246"/>
      <c r="J111" s="246"/>
      <c r="K111" s="246"/>
      <c r="L111" s="246"/>
      <c r="M111" s="246"/>
      <c r="N111" s="246"/>
      <c r="O111" s="246"/>
      <c r="P111" s="246"/>
      <c r="Q111" s="246"/>
    </row>
    <row r="112" spans="2:17" ht="13.5" hidden="1" customHeight="1" x14ac:dyDescent="0.2">
      <c r="B112" s="246"/>
      <c r="C112" s="246"/>
      <c r="D112" s="246"/>
      <c r="E112" s="246"/>
      <c r="F112" s="246"/>
      <c r="G112" s="246"/>
      <c r="H112" s="246"/>
      <c r="I112" s="246"/>
      <c r="J112" s="246"/>
      <c r="K112" s="246"/>
      <c r="L112" s="246"/>
      <c r="M112" s="246"/>
      <c r="N112" s="246"/>
      <c r="O112" s="246"/>
      <c r="P112" s="246"/>
      <c r="Q112" s="246"/>
    </row>
    <row r="113" spans="2:17" ht="13.5" hidden="1" customHeight="1" x14ac:dyDescent="0.2">
      <c r="B113" s="246"/>
      <c r="C113" s="246"/>
      <c r="D113" s="246"/>
      <c r="E113" s="246"/>
      <c r="F113" s="246"/>
      <c r="G113" s="246"/>
      <c r="H113" s="246"/>
      <c r="I113" s="246"/>
      <c r="J113" s="246"/>
      <c r="K113" s="246"/>
      <c r="L113" s="246"/>
      <c r="M113" s="246"/>
      <c r="N113" s="246"/>
      <c r="O113" s="246"/>
      <c r="P113" s="246"/>
      <c r="Q113" s="246"/>
    </row>
    <row r="114" spans="2:17" ht="13.5" hidden="1" customHeight="1" x14ac:dyDescent="0.2">
      <c r="B114" s="246"/>
      <c r="C114" s="246"/>
      <c r="D114" s="246"/>
      <c r="E114" s="246"/>
      <c r="F114" s="246"/>
      <c r="G114" s="246"/>
      <c r="H114" s="246"/>
      <c r="I114" s="246"/>
      <c r="J114" s="246"/>
      <c r="K114" s="246"/>
      <c r="L114" s="246"/>
      <c r="M114" s="246"/>
      <c r="N114" s="246"/>
      <c r="O114" s="246"/>
      <c r="P114" s="246"/>
      <c r="Q114" s="246"/>
    </row>
    <row r="115" spans="2:17" ht="13.5" hidden="1" customHeight="1" x14ac:dyDescent="0.2">
      <c r="B115" s="246"/>
      <c r="C115" s="246"/>
      <c r="D115" s="246"/>
      <c r="E115" s="246"/>
      <c r="F115" s="246"/>
      <c r="G115" s="246"/>
      <c r="H115" s="246"/>
      <c r="I115" s="246"/>
      <c r="J115" s="246"/>
      <c r="K115" s="246"/>
      <c r="L115" s="246"/>
      <c r="M115" s="246"/>
      <c r="N115" s="246"/>
      <c r="O115" s="246"/>
      <c r="P115" s="246"/>
      <c r="Q115" s="246"/>
    </row>
    <row r="116" spans="2:17" ht="13.5" hidden="1" customHeight="1" x14ac:dyDescent="0.2">
      <c r="B116" s="246"/>
      <c r="C116" s="246"/>
      <c r="D116" s="246"/>
      <c r="E116" s="246"/>
      <c r="F116" s="246"/>
      <c r="G116" s="246"/>
      <c r="H116" s="246"/>
      <c r="I116" s="246"/>
      <c r="J116" s="246"/>
      <c r="K116" s="246"/>
      <c r="L116" s="246"/>
      <c r="M116" s="246"/>
      <c r="N116" s="246"/>
      <c r="O116" s="246"/>
      <c r="P116" s="246"/>
      <c r="Q116" s="246"/>
    </row>
    <row r="117" spans="2:17" ht="13.5" hidden="1" customHeight="1" x14ac:dyDescent="0.2">
      <c r="B117" s="246"/>
      <c r="C117" s="246"/>
      <c r="D117" s="246"/>
      <c r="E117" s="246"/>
      <c r="F117" s="246"/>
      <c r="G117" s="246"/>
      <c r="H117" s="246"/>
      <c r="I117" s="246"/>
      <c r="J117" s="246"/>
      <c r="K117" s="246"/>
      <c r="L117" s="246"/>
      <c r="M117" s="246"/>
      <c r="N117" s="246"/>
      <c r="O117" s="246"/>
      <c r="P117" s="246"/>
      <c r="Q117" s="246"/>
    </row>
    <row r="118" spans="2:17" ht="13.5" hidden="1" customHeight="1" x14ac:dyDescent="0.2">
      <c r="B118" s="246"/>
      <c r="C118" s="246"/>
      <c r="D118" s="246"/>
      <c r="E118" s="246"/>
      <c r="F118" s="246"/>
      <c r="G118" s="246"/>
      <c r="H118" s="246"/>
      <c r="I118" s="246"/>
      <c r="J118" s="246"/>
      <c r="K118" s="246"/>
      <c r="L118" s="246"/>
      <c r="M118" s="246"/>
      <c r="N118" s="246"/>
      <c r="O118" s="246"/>
      <c r="P118" s="246"/>
      <c r="Q118" s="246"/>
    </row>
    <row r="119" spans="2:17" ht="13.5" hidden="1" customHeight="1" x14ac:dyDescent="0.2">
      <c r="B119" s="246"/>
      <c r="C119" s="246"/>
      <c r="D119" s="246"/>
      <c r="E119" s="246"/>
      <c r="F119" s="246"/>
      <c r="G119" s="246"/>
      <c r="H119" s="246"/>
      <c r="I119" s="246"/>
      <c r="J119" s="246"/>
      <c r="K119" s="246"/>
      <c r="L119" s="246"/>
      <c r="M119" s="246"/>
      <c r="N119" s="246"/>
      <c r="O119" s="246"/>
      <c r="P119" s="246"/>
      <c r="Q119" s="246"/>
    </row>
    <row r="120" spans="2:17" ht="13.5" hidden="1" customHeight="1" x14ac:dyDescent="0.2">
      <c r="B120" s="246"/>
      <c r="C120" s="246"/>
      <c r="D120" s="246"/>
      <c r="E120" s="246"/>
      <c r="F120" s="246"/>
      <c r="G120" s="246"/>
      <c r="H120" s="246"/>
      <c r="I120" s="246"/>
      <c r="J120" s="246"/>
      <c r="K120" s="246"/>
      <c r="L120" s="246"/>
      <c r="M120" s="246"/>
      <c r="N120" s="246"/>
      <c r="O120" s="246"/>
      <c r="P120" s="246"/>
      <c r="Q120" s="246"/>
    </row>
    <row r="121" spans="2:17" ht="13.5" hidden="1" customHeight="1" x14ac:dyDescent="0.2">
      <c r="B121" s="246"/>
      <c r="C121" s="246"/>
      <c r="D121" s="246"/>
      <c r="E121" s="246"/>
      <c r="F121" s="246"/>
      <c r="G121" s="246"/>
      <c r="H121" s="246"/>
      <c r="I121" s="246"/>
      <c r="J121" s="246"/>
      <c r="K121" s="246"/>
      <c r="L121" s="246"/>
      <c r="M121" s="246"/>
      <c r="N121" s="246"/>
      <c r="O121" s="246"/>
      <c r="P121" s="246"/>
      <c r="Q121" s="246"/>
    </row>
    <row r="122" spans="2:17" ht="13.5" hidden="1" customHeight="1" x14ac:dyDescent="0.2">
      <c r="B122" s="246"/>
      <c r="C122" s="246"/>
      <c r="D122" s="246"/>
      <c r="E122" s="246"/>
      <c r="F122" s="246"/>
      <c r="G122" s="246"/>
      <c r="H122" s="246"/>
      <c r="I122" s="246"/>
      <c r="J122" s="246"/>
      <c r="K122" s="246"/>
      <c r="L122" s="246"/>
      <c r="M122" s="246"/>
      <c r="N122" s="246"/>
      <c r="O122" s="246"/>
      <c r="P122" s="246"/>
      <c r="Q122" s="246"/>
    </row>
    <row r="123" spans="2:17" ht="13.5" hidden="1" customHeight="1" x14ac:dyDescent="0.2">
      <c r="B123" s="246"/>
      <c r="C123" s="246"/>
      <c r="D123" s="246"/>
      <c r="E123" s="246"/>
      <c r="F123" s="246"/>
      <c r="G123" s="246"/>
      <c r="H123" s="246"/>
      <c r="I123" s="246"/>
      <c r="J123" s="246"/>
      <c r="K123" s="246"/>
      <c r="L123" s="246"/>
      <c r="M123" s="246"/>
      <c r="N123" s="246"/>
      <c r="O123" s="246"/>
      <c r="P123" s="246"/>
      <c r="Q123" s="246"/>
    </row>
    <row r="124" spans="2:17" ht="13.5" hidden="1" customHeight="1" x14ac:dyDescent="0.2">
      <c r="B124" s="246"/>
      <c r="C124" s="246"/>
      <c r="D124" s="246"/>
      <c r="E124" s="246"/>
      <c r="F124" s="246"/>
      <c r="G124" s="246"/>
      <c r="H124" s="246"/>
      <c r="I124" s="246"/>
      <c r="J124" s="246"/>
      <c r="K124" s="246"/>
      <c r="L124" s="246"/>
      <c r="M124" s="246"/>
      <c r="N124" s="246"/>
      <c r="O124" s="246"/>
      <c r="P124" s="246"/>
      <c r="Q124" s="246"/>
    </row>
    <row r="125" spans="2:17" ht="13.5" hidden="1" customHeight="1" x14ac:dyDescent="0.2">
      <c r="B125" s="246"/>
      <c r="C125" s="246"/>
      <c r="D125" s="246"/>
      <c r="E125" s="246"/>
      <c r="F125" s="246"/>
      <c r="G125" s="246"/>
      <c r="H125" s="246"/>
      <c r="I125" s="246"/>
      <c r="J125" s="246"/>
      <c r="K125" s="246"/>
      <c r="L125" s="246"/>
      <c r="M125" s="246"/>
      <c r="N125" s="246"/>
      <c r="O125" s="246"/>
      <c r="P125" s="246"/>
      <c r="Q125" s="246"/>
    </row>
    <row r="126" spans="2:17" ht="13.5" hidden="1" customHeight="1" x14ac:dyDescent="0.2">
      <c r="B126" s="246"/>
      <c r="C126" s="246"/>
      <c r="D126" s="246"/>
      <c r="E126" s="246"/>
      <c r="F126" s="246"/>
      <c r="G126" s="246"/>
      <c r="H126" s="246"/>
      <c r="I126" s="246"/>
      <c r="J126" s="246"/>
      <c r="K126" s="246"/>
      <c r="L126" s="246"/>
      <c r="M126" s="246"/>
      <c r="N126" s="246"/>
      <c r="O126" s="246"/>
      <c r="P126" s="246"/>
      <c r="Q126" s="246"/>
    </row>
    <row r="127" spans="2:17" ht="13.5" hidden="1" customHeight="1" x14ac:dyDescent="0.2">
      <c r="B127" s="246"/>
      <c r="C127" s="246"/>
      <c r="D127" s="246"/>
      <c r="E127" s="246"/>
      <c r="F127" s="246"/>
      <c r="G127" s="246"/>
      <c r="H127" s="246"/>
      <c r="I127" s="246"/>
      <c r="J127" s="246"/>
      <c r="K127" s="246"/>
      <c r="L127" s="246"/>
      <c r="M127" s="246"/>
      <c r="N127" s="246"/>
      <c r="O127" s="246"/>
      <c r="P127" s="246"/>
      <c r="Q127" s="246"/>
    </row>
    <row r="128" spans="2:17" ht="13.5" hidden="1" customHeight="1" x14ac:dyDescent="0.2">
      <c r="B128" s="246"/>
      <c r="C128" s="246"/>
      <c r="D128" s="246"/>
      <c r="E128" s="246"/>
      <c r="F128" s="246"/>
      <c r="G128" s="246"/>
      <c r="H128" s="246"/>
      <c r="I128" s="246"/>
      <c r="J128" s="246"/>
      <c r="K128" s="246"/>
      <c r="L128" s="246"/>
      <c r="M128" s="246"/>
      <c r="N128" s="246"/>
      <c r="O128" s="246"/>
      <c r="P128" s="246"/>
      <c r="Q128" s="246"/>
    </row>
    <row r="129" spans="2:17" ht="13.5" hidden="1" customHeight="1" x14ac:dyDescent="0.2">
      <c r="B129" s="246"/>
      <c r="C129" s="246"/>
      <c r="D129" s="246"/>
      <c r="E129" s="246"/>
      <c r="F129" s="246"/>
      <c r="G129" s="246"/>
      <c r="H129" s="246"/>
      <c r="I129" s="246"/>
      <c r="J129" s="246"/>
      <c r="K129" s="246"/>
      <c r="L129" s="246"/>
      <c r="M129" s="246"/>
      <c r="N129" s="246"/>
      <c r="O129" s="246"/>
      <c r="P129" s="246"/>
      <c r="Q129" s="246"/>
    </row>
    <row r="130" spans="2:17" ht="13.5" hidden="1" customHeight="1" x14ac:dyDescent="0.2">
      <c r="B130" s="246"/>
      <c r="C130" s="246"/>
      <c r="D130" s="246"/>
      <c r="E130" s="246"/>
      <c r="F130" s="246"/>
      <c r="G130" s="246"/>
      <c r="H130" s="246"/>
      <c r="I130" s="246"/>
      <c r="J130" s="246"/>
      <c r="K130" s="246"/>
      <c r="L130" s="246"/>
      <c r="M130" s="246"/>
      <c r="N130" s="246"/>
      <c r="O130" s="246"/>
      <c r="P130" s="246"/>
      <c r="Q130" s="246"/>
    </row>
    <row r="131" spans="2:17" ht="13.5" hidden="1" customHeight="1" x14ac:dyDescent="0.2">
      <c r="B131" s="246"/>
      <c r="C131" s="246"/>
      <c r="D131" s="246"/>
      <c r="E131" s="246"/>
      <c r="F131" s="246"/>
      <c r="G131" s="246"/>
      <c r="H131" s="246"/>
      <c r="I131" s="246"/>
      <c r="J131" s="246"/>
      <c r="K131" s="246"/>
      <c r="L131" s="246"/>
      <c r="M131" s="246"/>
      <c r="N131" s="246"/>
      <c r="O131" s="246"/>
      <c r="P131" s="246"/>
      <c r="Q131" s="246"/>
    </row>
    <row r="132" spans="2:17" ht="13.5" hidden="1" customHeight="1" x14ac:dyDescent="0.2">
      <c r="B132" s="246"/>
      <c r="C132" s="246"/>
      <c r="D132" s="246"/>
      <c r="E132" s="246"/>
      <c r="F132" s="246"/>
      <c r="G132" s="246"/>
      <c r="H132" s="246"/>
      <c r="I132" s="246"/>
      <c r="J132" s="246"/>
      <c r="K132" s="246"/>
      <c r="L132" s="246"/>
      <c r="M132" s="246"/>
      <c r="N132" s="246"/>
      <c r="O132" s="246"/>
      <c r="P132" s="246"/>
      <c r="Q132" s="246"/>
    </row>
    <row r="133" spans="2:17" ht="13.5" hidden="1" customHeight="1" x14ac:dyDescent="0.2">
      <c r="B133" s="246"/>
      <c r="C133" s="246"/>
      <c r="D133" s="246"/>
      <c r="E133" s="246"/>
      <c r="F133" s="246"/>
      <c r="G133" s="246"/>
      <c r="H133" s="246"/>
      <c r="I133" s="246"/>
      <c r="J133" s="246"/>
      <c r="K133" s="246"/>
      <c r="L133" s="246"/>
      <c r="M133" s="246"/>
      <c r="N133" s="246"/>
      <c r="O133" s="246"/>
      <c r="P133" s="246"/>
      <c r="Q133" s="246"/>
    </row>
    <row r="134" spans="2:17" ht="13.5" hidden="1" customHeight="1" x14ac:dyDescent="0.2">
      <c r="B134" s="246"/>
      <c r="C134" s="246"/>
      <c r="D134" s="246"/>
      <c r="E134" s="246"/>
      <c r="F134" s="246"/>
      <c r="G134" s="246"/>
      <c r="H134" s="246"/>
      <c r="I134" s="246"/>
      <c r="J134" s="246"/>
      <c r="K134" s="246"/>
      <c r="L134" s="246"/>
      <c r="M134" s="246"/>
      <c r="N134" s="246"/>
      <c r="O134" s="246"/>
      <c r="P134" s="246"/>
      <c r="Q134" s="246"/>
    </row>
    <row r="135" spans="2:17" ht="13.5" hidden="1" customHeight="1" x14ac:dyDescent="0.2">
      <c r="B135" s="246"/>
      <c r="C135" s="246"/>
      <c r="D135" s="246"/>
      <c r="E135" s="246"/>
      <c r="F135" s="246"/>
      <c r="G135" s="246"/>
      <c r="H135" s="246"/>
      <c r="I135" s="246"/>
      <c r="J135" s="246"/>
      <c r="K135" s="246"/>
      <c r="L135" s="246"/>
      <c r="M135" s="246"/>
      <c r="N135" s="246"/>
      <c r="O135" s="246"/>
      <c r="P135" s="246"/>
      <c r="Q135" s="246"/>
    </row>
    <row r="136" spans="2:17" ht="13.5" hidden="1" customHeight="1" x14ac:dyDescent="0.2">
      <c r="B136" s="246"/>
      <c r="C136" s="246"/>
      <c r="D136" s="246"/>
      <c r="E136" s="246"/>
      <c r="F136" s="246"/>
      <c r="G136" s="246"/>
      <c r="H136" s="246"/>
      <c r="I136" s="246"/>
      <c r="J136" s="246"/>
      <c r="K136" s="246"/>
      <c r="L136" s="246"/>
      <c r="M136" s="246"/>
      <c r="N136" s="246"/>
      <c r="O136" s="246"/>
      <c r="P136" s="246"/>
      <c r="Q136" s="246"/>
    </row>
    <row r="137" spans="2:17" ht="13.5" hidden="1" customHeight="1" x14ac:dyDescent="0.2">
      <c r="B137" s="246"/>
      <c r="C137" s="246"/>
      <c r="D137" s="246"/>
      <c r="E137" s="246"/>
      <c r="F137" s="246"/>
      <c r="G137" s="246"/>
      <c r="H137" s="246"/>
      <c r="I137" s="246"/>
      <c r="J137" s="246"/>
      <c r="K137" s="246"/>
      <c r="L137" s="246"/>
      <c r="M137" s="246"/>
      <c r="N137" s="246"/>
      <c r="O137" s="246"/>
      <c r="P137" s="246"/>
      <c r="Q137" s="246"/>
    </row>
    <row r="138" spans="2:17" ht="13.5" hidden="1" customHeight="1" x14ac:dyDescent="0.2">
      <c r="B138" s="246"/>
      <c r="C138" s="246"/>
      <c r="D138" s="246"/>
      <c r="E138" s="246"/>
      <c r="F138" s="246"/>
      <c r="G138" s="246"/>
      <c r="H138" s="246"/>
      <c r="I138" s="246"/>
      <c r="J138" s="246"/>
      <c r="K138" s="246"/>
      <c r="L138" s="246"/>
      <c r="M138" s="246"/>
      <c r="N138" s="246"/>
      <c r="O138" s="246"/>
      <c r="P138" s="246"/>
      <c r="Q138" s="246"/>
    </row>
    <row r="139" spans="2:17" ht="13.5" hidden="1" customHeight="1" x14ac:dyDescent="0.2">
      <c r="B139" s="246"/>
      <c r="C139" s="246"/>
      <c r="D139" s="246"/>
      <c r="E139" s="246"/>
      <c r="F139" s="246"/>
      <c r="G139" s="246"/>
      <c r="H139" s="246"/>
      <c r="I139" s="246"/>
      <c r="J139" s="246"/>
      <c r="K139" s="246"/>
      <c r="L139" s="246"/>
      <c r="M139" s="246"/>
      <c r="N139" s="246"/>
      <c r="O139" s="246"/>
      <c r="P139" s="246"/>
      <c r="Q139" s="246"/>
    </row>
    <row r="140" spans="2:17" ht="13.5" hidden="1" customHeight="1" x14ac:dyDescent="0.2">
      <c r="B140" s="246"/>
      <c r="C140" s="246"/>
      <c r="D140" s="246"/>
      <c r="E140" s="246"/>
      <c r="F140" s="246"/>
      <c r="G140" s="246"/>
      <c r="H140" s="246"/>
      <c r="I140" s="246"/>
      <c r="J140" s="246"/>
      <c r="K140" s="246"/>
      <c r="L140" s="246"/>
      <c r="M140" s="246"/>
      <c r="N140" s="246"/>
      <c r="O140" s="246"/>
      <c r="P140" s="246"/>
      <c r="Q140" s="246"/>
    </row>
    <row r="141" spans="2:17" ht="13.5" hidden="1" customHeight="1" x14ac:dyDescent="0.2">
      <c r="B141" s="246"/>
      <c r="C141" s="246"/>
      <c r="D141" s="246"/>
      <c r="E141" s="246"/>
      <c r="F141" s="246"/>
      <c r="G141" s="246"/>
      <c r="H141" s="246"/>
      <c r="I141" s="246"/>
      <c r="J141" s="246"/>
      <c r="K141" s="246"/>
      <c r="L141" s="246"/>
      <c r="M141" s="246"/>
      <c r="N141" s="246"/>
      <c r="O141" s="246"/>
      <c r="P141" s="246"/>
      <c r="Q141" s="246"/>
    </row>
    <row r="142" spans="2:17" ht="13.5" hidden="1" customHeight="1" x14ac:dyDescent="0.2">
      <c r="B142" s="246"/>
      <c r="C142" s="246"/>
      <c r="D142" s="246"/>
      <c r="E142" s="246"/>
      <c r="F142" s="246"/>
      <c r="G142" s="246"/>
      <c r="H142" s="246"/>
      <c r="I142" s="246"/>
      <c r="J142" s="246"/>
      <c r="K142" s="246"/>
      <c r="L142" s="246"/>
      <c r="M142" s="246"/>
      <c r="N142" s="246"/>
      <c r="O142" s="246"/>
      <c r="P142" s="246"/>
      <c r="Q142" s="246"/>
    </row>
    <row r="143" spans="2:17" ht="13.5" hidden="1" customHeight="1" x14ac:dyDescent="0.2">
      <c r="B143" s="246"/>
      <c r="C143" s="246"/>
      <c r="D143" s="246"/>
      <c r="E143" s="246"/>
      <c r="F143" s="246"/>
      <c r="G143" s="246"/>
      <c r="H143" s="246"/>
      <c r="I143" s="246"/>
      <c r="J143" s="246"/>
      <c r="K143" s="246"/>
      <c r="L143" s="246"/>
      <c r="M143" s="246"/>
      <c r="N143" s="246"/>
      <c r="O143" s="246"/>
      <c r="P143" s="246"/>
      <c r="Q143" s="246"/>
    </row>
    <row r="144" spans="2:17" ht="13.5" hidden="1" customHeight="1" x14ac:dyDescent="0.2">
      <c r="B144" s="246"/>
      <c r="C144" s="246"/>
      <c r="D144" s="246"/>
      <c r="E144" s="246"/>
      <c r="F144" s="246"/>
      <c r="G144" s="246"/>
      <c r="H144" s="246"/>
      <c r="I144" s="246"/>
      <c r="J144" s="246"/>
      <c r="K144" s="246"/>
      <c r="L144" s="246"/>
      <c r="M144" s="246"/>
      <c r="N144" s="246"/>
      <c r="O144" s="246"/>
      <c r="P144" s="246"/>
      <c r="Q144" s="246"/>
    </row>
    <row r="145" spans="2:17" ht="13.5" hidden="1" customHeight="1" x14ac:dyDescent="0.2">
      <c r="B145" s="246"/>
      <c r="C145" s="246"/>
      <c r="D145" s="246"/>
      <c r="E145" s="246"/>
      <c r="F145" s="246"/>
      <c r="G145" s="246"/>
      <c r="H145" s="246"/>
      <c r="I145" s="246"/>
      <c r="J145" s="246"/>
      <c r="K145" s="246"/>
      <c r="L145" s="246"/>
      <c r="M145" s="246"/>
      <c r="N145" s="246"/>
      <c r="O145" s="246"/>
      <c r="P145" s="246"/>
      <c r="Q145" s="246"/>
    </row>
    <row r="146" spans="2:17" ht="13.5" hidden="1" customHeight="1" x14ac:dyDescent="0.2">
      <c r="B146" s="246"/>
      <c r="C146" s="246"/>
      <c r="D146" s="246"/>
      <c r="E146" s="246"/>
      <c r="F146" s="246"/>
      <c r="G146" s="246"/>
      <c r="H146" s="246"/>
      <c r="I146" s="246"/>
      <c r="J146" s="246"/>
      <c r="K146" s="246"/>
      <c r="L146" s="246"/>
      <c r="M146" s="246"/>
      <c r="N146" s="246"/>
      <c r="O146" s="246"/>
      <c r="P146" s="246"/>
      <c r="Q146" s="246"/>
    </row>
    <row r="147" spans="2:17" ht="13.5" hidden="1" customHeight="1" x14ac:dyDescent="0.2">
      <c r="B147" s="246"/>
      <c r="C147" s="246"/>
      <c r="D147" s="246"/>
      <c r="E147" s="246"/>
      <c r="F147" s="246"/>
      <c r="G147" s="246"/>
      <c r="H147" s="246"/>
      <c r="I147" s="246"/>
      <c r="J147" s="246"/>
      <c r="K147" s="246"/>
      <c r="L147" s="246"/>
      <c r="M147" s="246"/>
      <c r="N147" s="246"/>
      <c r="O147" s="246"/>
      <c r="P147" s="246"/>
      <c r="Q147" s="246"/>
    </row>
    <row r="148" spans="2:17" ht="13.5" hidden="1" customHeight="1" x14ac:dyDescent="0.2">
      <c r="B148" s="246"/>
      <c r="C148" s="246"/>
      <c r="D148" s="246"/>
      <c r="E148" s="246"/>
      <c r="F148" s="246"/>
      <c r="G148" s="246"/>
      <c r="H148" s="246"/>
      <c r="I148" s="246"/>
      <c r="J148" s="246"/>
      <c r="K148" s="246"/>
      <c r="L148" s="246"/>
      <c r="M148" s="246"/>
      <c r="N148" s="246"/>
      <c r="O148" s="246"/>
      <c r="P148" s="246"/>
      <c r="Q148" s="246"/>
    </row>
    <row r="149" spans="2:17" ht="13.5" hidden="1" customHeight="1" x14ac:dyDescent="0.2">
      <c r="B149" s="246"/>
      <c r="C149" s="246"/>
      <c r="D149" s="246"/>
      <c r="E149" s="246"/>
      <c r="F149" s="246"/>
      <c r="G149" s="246"/>
      <c r="H149" s="246"/>
      <c r="I149" s="246"/>
      <c r="J149" s="246"/>
      <c r="K149" s="246"/>
      <c r="L149" s="246"/>
      <c r="M149" s="246"/>
      <c r="N149" s="246"/>
      <c r="O149" s="246"/>
      <c r="P149" s="246"/>
      <c r="Q149" s="246"/>
    </row>
    <row r="150" spans="2:17" ht="13.5" hidden="1" customHeight="1" x14ac:dyDescent="0.2">
      <c r="B150" s="246"/>
      <c r="C150" s="246"/>
      <c r="D150" s="246"/>
      <c r="E150" s="246"/>
      <c r="F150" s="246"/>
      <c r="G150" s="246"/>
      <c r="H150" s="246"/>
      <c r="I150" s="246"/>
      <c r="J150" s="246"/>
      <c r="K150" s="246"/>
      <c r="L150" s="246"/>
      <c r="M150" s="246"/>
      <c r="N150" s="246"/>
      <c r="O150" s="246"/>
      <c r="P150" s="246"/>
      <c r="Q150" s="246"/>
    </row>
    <row r="151" spans="2:17" ht="13.5" hidden="1" customHeight="1" x14ac:dyDescent="0.2">
      <c r="B151" s="246"/>
      <c r="C151" s="246"/>
      <c r="D151" s="246"/>
      <c r="E151" s="246"/>
      <c r="F151" s="246"/>
      <c r="G151" s="246"/>
      <c r="H151" s="246"/>
      <c r="I151" s="246"/>
      <c r="J151" s="246"/>
      <c r="K151" s="246"/>
      <c r="L151" s="246"/>
      <c r="M151" s="246"/>
      <c r="N151" s="246"/>
      <c r="O151" s="246"/>
      <c r="P151" s="246"/>
      <c r="Q151" s="246"/>
    </row>
    <row r="152" spans="2:17" ht="13.5" hidden="1" customHeight="1" x14ac:dyDescent="0.2">
      <c r="B152" s="246"/>
      <c r="C152" s="246"/>
      <c r="D152" s="246"/>
      <c r="E152" s="246"/>
      <c r="F152" s="246"/>
      <c r="G152" s="246"/>
      <c r="H152" s="246"/>
      <c r="I152" s="246"/>
      <c r="J152" s="246"/>
      <c r="K152" s="246"/>
      <c r="L152" s="246"/>
      <c r="M152" s="246"/>
      <c r="N152" s="246"/>
      <c r="O152" s="246"/>
      <c r="P152" s="246"/>
      <c r="Q152" s="246"/>
    </row>
    <row r="153" spans="2:17" ht="13.5" hidden="1" customHeight="1" x14ac:dyDescent="0.2">
      <c r="B153" s="246"/>
      <c r="C153" s="246"/>
      <c r="D153" s="246"/>
      <c r="E153" s="246"/>
      <c r="F153" s="246"/>
      <c r="G153" s="246"/>
      <c r="H153" s="246"/>
      <c r="I153" s="246"/>
      <c r="J153" s="246"/>
      <c r="K153" s="246"/>
      <c r="L153" s="246"/>
      <c r="M153" s="246"/>
      <c r="N153" s="246"/>
      <c r="O153" s="246"/>
      <c r="P153" s="246"/>
      <c r="Q153" s="246"/>
    </row>
    <row r="154" spans="2:17" ht="13.5" hidden="1" customHeight="1" x14ac:dyDescent="0.2">
      <c r="B154" s="246"/>
      <c r="C154" s="246"/>
      <c r="D154" s="246"/>
      <c r="E154" s="246"/>
      <c r="F154" s="246"/>
      <c r="G154" s="246"/>
      <c r="H154" s="246"/>
      <c r="I154" s="246"/>
      <c r="J154" s="246"/>
      <c r="K154" s="246"/>
      <c r="L154" s="246"/>
      <c r="M154" s="246"/>
      <c r="N154" s="246"/>
      <c r="O154" s="246"/>
      <c r="P154" s="246"/>
      <c r="Q154" s="246"/>
    </row>
    <row r="155" spans="2:17" ht="13.5" hidden="1" customHeight="1" x14ac:dyDescent="0.2">
      <c r="B155" s="246"/>
      <c r="C155" s="246"/>
      <c r="D155" s="246"/>
      <c r="E155" s="246"/>
      <c r="F155" s="246"/>
      <c r="G155" s="246"/>
      <c r="H155" s="246"/>
      <c r="I155" s="246"/>
      <c r="J155" s="246"/>
      <c r="K155" s="246"/>
      <c r="L155" s="246"/>
      <c r="M155" s="246"/>
      <c r="N155" s="246"/>
      <c r="O155" s="246"/>
      <c r="P155" s="246"/>
      <c r="Q155" s="246"/>
    </row>
    <row r="156" spans="2:17" ht="13.5" hidden="1" customHeight="1" x14ac:dyDescent="0.2">
      <c r="B156" s="246"/>
      <c r="C156" s="246"/>
      <c r="D156" s="246"/>
      <c r="E156" s="246"/>
      <c r="F156" s="246"/>
      <c r="G156" s="246"/>
      <c r="H156" s="246"/>
      <c r="I156" s="246"/>
      <c r="J156" s="246"/>
      <c r="K156" s="246"/>
      <c r="L156" s="246"/>
      <c r="M156" s="246"/>
      <c r="N156" s="246"/>
      <c r="O156" s="246"/>
      <c r="P156" s="246"/>
      <c r="Q156" s="246"/>
    </row>
    <row r="157" spans="2:17" ht="13.5" hidden="1" customHeight="1" x14ac:dyDescent="0.2">
      <c r="B157" s="246"/>
      <c r="C157" s="246"/>
      <c r="D157" s="246"/>
      <c r="E157" s="246"/>
      <c r="F157" s="246"/>
      <c r="G157" s="246"/>
      <c r="H157" s="246"/>
      <c r="I157" s="246"/>
      <c r="J157" s="246"/>
      <c r="K157" s="246"/>
      <c r="L157" s="246"/>
      <c r="M157" s="246"/>
      <c r="N157" s="246"/>
      <c r="O157" s="246"/>
      <c r="P157" s="246"/>
      <c r="Q157" s="246"/>
    </row>
    <row r="158" spans="2:17" ht="13.5" hidden="1" customHeight="1" x14ac:dyDescent="0.2">
      <c r="B158" s="246"/>
      <c r="C158" s="246"/>
      <c r="D158" s="246"/>
      <c r="E158" s="246"/>
      <c r="F158" s="246"/>
      <c r="G158" s="246"/>
      <c r="H158" s="246"/>
      <c r="I158" s="246"/>
      <c r="J158" s="246"/>
      <c r="K158" s="246"/>
      <c r="L158" s="246"/>
      <c r="M158" s="246"/>
      <c r="N158" s="246"/>
      <c r="O158" s="246"/>
      <c r="P158" s="246"/>
      <c r="Q158" s="246"/>
    </row>
    <row r="159" spans="2:17" ht="13.5" hidden="1" customHeight="1" x14ac:dyDescent="0.2">
      <c r="B159" s="246"/>
      <c r="C159" s="246"/>
      <c r="D159" s="246"/>
      <c r="E159" s="246"/>
      <c r="F159" s="246"/>
      <c r="G159" s="246"/>
      <c r="H159" s="246"/>
      <c r="I159" s="246"/>
      <c r="J159" s="246"/>
      <c r="K159" s="246"/>
      <c r="L159" s="246"/>
      <c r="M159" s="246"/>
      <c r="N159" s="246"/>
      <c r="O159" s="246"/>
      <c r="P159" s="246"/>
      <c r="Q159" s="246"/>
    </row>
    <row r="160" spans="2:17" ht="13.5" hidden="1" customHeight="1" x14ac:dyDescent="0.2">
      <c r="B160" s="246"/>
      <c r="C160" s="246"/>
      <c r="D160" s="246"/>
      <c r="E160" s="246"/>
      <c r="F160" s="246"/>
      <c r="G160" s="246"/>
      <c r="H160" s="246"/>
      <c r="I160" s="246"/>
      <c r="J160" s="246"/>
      <c r="K160" s="246"/>
      <c r="L160" s="246"/>
      <c r="M160" s="246"/>
      <c r="N160" s="246"/>
      <c r="O160" s="246"/>
      <c r="P160" s="246"/>
      <c r="Q160" s="246"/>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H135"/>
  <sheetViews>
    <sheetView showGridLines="0" zoomScale="80" zoomScaleNormal="80" zoomScaleSheetLayoutView="70"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H135"/>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S2" s="243"/>
      <c r="AH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43"/>
    </row>
    <row r="18" spans="12:34" ht="13.2" x14ac:dyDescent="0.2"/>
    <row r="19" spans="12:34" ht="13.2" x14ac:dyDescent="0.2"/>
    <row r="20" spans="12:34" ht="13.2" x14ac:dyDescent="0.2">
      <c r="AH20" s="243"/>
    </row>
    <row r="21" spans="12:34" ht="13.2" x14ac:dyDescent="0.2">
      <c r="AH21" s="243"/>
    </row>
    <row r="22" spans="12:34" ht="13.2" x14ac:dyDescent="0.2"/>
    <row r="23" spans="12:34" ht="13.2" x14ac:dyDescent="0.2"/>
    <row r="24" spans="12:34" ht="13.2" x14ac:dyDescent="0.2">
      <c r="Q24" s="243"/>
    </row>
    <row r="25" spans="12:34" ht="13.2" x14ac:dyDescent="0.2"/>
    <row r="26" spans="12:34" ht="13.2" x14ac:dyDescent="0.2"/>
    <row r="27" spans="12:34" ht="13.2" x14ac:dyDescent="0.2"/>
    <row r="28" spans="12:34" ht="13.2" x14ac:dyDescent="0.2">
      <c r="O28" s="243"/>
      <c r="T28" s="243"/>
      <c r="AH28" s="243"/>
    </row>
    <row r="29" spans="12:34" ht="13.2" x14ac:dyDescent="0.2"/>
    <row r="30" spans="12:34" ht="13.2" x14ac:dyDescent="0.2"/>
    <row r="31" spans="12:34" ht="13.2" x14ac:dyDescent="0.2">
      <c r="Q31" s="243"/>
    </row>
    <row r="32" spans="12:34" ht="13.2" x14ac:dyDescent="0.2">
      <c r="L32" s="243"/>
    </row>
    <row r="33" spans="2:34" ht="13.2" x14ac:dyDescent="0.2">
      <c r="C33" s="243"/>
      <c r="E33" s="243"/>
      <c r="G33" s="243"/>
      <c r="I33" s="243"/>
      <c r="X33" s="243"/>
    </row>
    <row r="34" spans="2:34" ht="13.2" x14ac:dyDescent="0.2">
      <c r="B34" s="243"/>
      <c r="P34" s="243"/>
      <c r="R34" s="243"/>
      <c r="T34" s="243"/>
    </row>
    <row r="35" spans="2:34" ht="13.2" x14ac:dyDescent="0.2">
      <c r="D35" s="243"/>
      <c r="W35" s="243"/>
      <c r="AC35" s="243"/>
      <c r="AD35" s="243"/>
      <c r="AE35" s="243"/>
      <c r="AF35" s="243"/>
      <c r="AG35" s="243"/>
      <c r="AH35" s="243"/>
    </row>
    <row r="36" spans="2:34" ht="13.2" x14ac:dyDescent="0.2">
      <c r="H36" s="243"/>
      <c r="J36" s="243"/>
      <c r="K36" s="243"/>
      <c r="M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X40" s="243"/>
    </row>
    <row r="41" spans="2:34" ht="13.2" x14ac:dyDescent="0.2">
      <c r="R41" s="243"/>
    </row>
    <row r="42" spans="2:34" ht="13.2" x14ac:dyDescent="0.2">
      <c r="W42" s="243"/>
    </row>
    <row r="43" spans="2:34" ht="13.2" x14ac:dyDescent="0.2">
      <c r="Y43" s="243"/>
      <c r="Z43" s="243"/>
      <c r="AA43" s="243"/>
      <c r="AB43" s="243"/>
      <c r="AC43" s="243"/>
      <c r="AD43" s="243"/>
      <c r="AE43" s="243"/>
      <c r="AF43" s="243"/>
      <c r="AG43" s="243"/>
      <c r="AH43" s="243"/>
    </row>
    <row r="44" spans="2:34" ht="13.2" x14ac:dyDescent="0.2">
      <c r="AH44" s="243"/>
    </row>
    <row r="45" spans="2:34" ht="13.2" x14ac:dyDescent="0.2">
      <c r="X45" s="243"/>
    </row>
    <row r="46" spans="2:34" ht="13.2" x14ac:dyDescent="0.2"/>
    <row r="47" spans="2:34" ht="13.2" x14ac:dyDescent="0.2"/>
    <row r="48" spans="2:34" ht="13.2" x14ac:dyDescent="0.2">
      <c r="W48" s="243"/>
      <c r="Y48" s="243"/>
      <c r="Z48" s="243"/>
      <c r="AA48" s="243"/>
      <c r="AB48" s="243"/>
      <c r="AC48" s="243"/>
      <c r="AD48" s="243"/>
      <c r="AE48" s="243"/>
      <c r="AF48" s="243"/>
      <c r="AG48" s="243"/>
      <c r="AH48" s="243"/>
    </row>
    <row r="49" spans="28:34" ht="13.2" x14ac:dyDescent="0.2"/>
    <row r="50" spans="28:34" ht="13.2" x14ac:dyDescent="0.2">
      <c r="AE50" s="243"/>
      <c r="AF50" s="243"/>
      <c r="AG50" s="243"/>
      <c r="AH50" s="243"/>
    </row>
    <row r="51" spans="28:34" ht="13.2" x14ac:dyDescent="0.2">
      <c r="AC51" s="243"/>
      <c r="AD51" s="243"/>
      <c r="AE51" s="243"/>
      <c r="AF51" s="243"/>
      <c r="AG51" s="243"/>
      <c r="AH51" s="243"/>
    </row>
    <row r="52" spans="28:34" ht="13.2" x14ac:dyDescent="0.2"/>
    <row r="53" spans="28:34" ht="13.2" x14ac:dyDescent="0.2">
      <c r="AF53" s="243"/>
      <c r="AG53" s="243"/>
      <c r="AH53" s="243"/>
    </row>
    <row r="54" spans="28:34" ht="13.2" x14ac:dyDescent="0.2">
      <c r="AH54" s="243"/>
    </row>
    <row r="55" spans="28:34" ht="13.2" x14ac:dyDescent="0.2"/>
    <row r="56" spans="28:34" ht="13.2" x14ac:dyDescent="0.2">
      <c r="AB56" s="243"/>
      <c r="AC56" s="243"/>
      <c r="AD56" s="243"/>
      <c r="AE56" s="243"/>
      <c r="AF56" s="243"/>
      <c r="AG56" s="243"/>
      <c r="AH56" s="243"/>
    </row>
    <row r="57" spans="28:34" ht="13.2" x14ac:dyDescent="0.2">
      <c r="AH57" s="243"/>
    </row>
    <row r="58" spans="28:34" ht="13.2" x14ac:dyDescent="0.2">
      <c r="AH58" s="243"/>
    </row>
    <row r="59" spans="28:34" ht="13.2" x14ac:dyDescent="0.2">
      <c r="AG59" s="243"/>
      <c r="AH59" s="243"/>
    </row>
    <row r="60" spans="28:34" ht="13.2" x14ac:dyDescent="0.2"/>
    <row r="61" spans="28:34" ht="13.2" x14ac:dyDescent="0.2"/>
    <row r="62" spans="28:34" ht="13.2" x14ac:dyDescent="0.2"/>
    <row r="63" spans="28:34" ht="13.2" x14ac:dyDescent="0.2">
      <c r="AH63" s="243"/>
    </row>
    <row r="64" spans="28:34" ht="13.2" x14ac:dyDescent="0.2">
      <c r="AG64" s="243"/>
      <c r="AH64" s="243"/>
    </row>
    <row r="65" spans="28:34" ht="13.2" x14ac:dyDescent="0.2"/>
    <row r="66" spans="28:34" ht="13.2" x14ac:dyDescent="0.2"/>
    <row r="67" spans="28:34" ht="13.2" x14ac:dyDescent="0.2"/>
    <row r="68" spans="28:34" ht="13.2" x14ac:dyDescent="0.2">
      <c r="AB68" s="243"/>
      <c r="AC68" s="243"/>
      <c r="AD68" s="243"/>
      <c r="AE68" s="243"/>
      <c r="AF68" s="243"/>
      <c r="AG68" s="243"/>
      <c r="AH68" s="243"/>
    </row>
    <row r="69" spans="28:34" ht="13.2" x14ac:dyDescent="0.2">
      <c r="AF69" s="243"/>
      <c r="AG69" s="243"/>
      <c r="AH69" s="243"/>
    </row>
    <row r="70" spans="28:34" ht="13.2" x14ac:dyDescent="0.2"/>
    <row r="71" spans="28:34" ht="13.2" x14ac:dyDescent="0.2"/>
    <row r="72" spans="28:34" ht="13.2" x14ac:dyDescent="0.2"/>
    <row r="73" spans="28:34" ht="13.2" x14ac:dyDescent="0.2"/>
    <row r="74" spans="28:34" ht="13.2" x14ac:dyDescent="0.2"/>
    <row r="75" spans="28:34" ht="13.2" x14ac:dyDescent="0.2">
      <c r="AH75" s="243"/>
    </row>
    <row r="76" spans="28:34" ht="13.2" x14ac:dyDescent="0.2">
      <c r="AF76" s="243"/>
      <c r="AG76" s="243"/>
      <c r="AH76" s="243"/>
    </row>
    <row r="77" spans="28:34" ht="13.2" x14ac:dyDescent="0.2">
      <c r="AG77" s="243"/>
      <c r="AH77" s="243"/>
    </row>
    <row r="78" spans="28:34" ht="13.2" x14ac:dyDescent="0.2"/>
    <row r="79" spans="28:34" ht="13.2" x14ac:dyDescent="0.2"/>
    <row r="80" spans="28:34" ht="13.2" x14ac:dyDescent="0.2"/>
    <row r="81" spans="25:34" ht="13.2" x14ac:dyDescent="0.2"/>
    <row r="82" spans="25:34" ht="13.2" x14ac:dyDescent="0.2">
      <c r="Y82" s="243"/>
    </row>
    <row r="83" spans="25:34" ht="13.2" x14ac:dyDescent="0.2">
      <c r="Y83" s="243"/>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customHeight="1" x14ac:dyDescent="0.2"/>
    <row r="118" spans="34:34" ht="13.5" customHeight="1" x14ac:dyDescent="0.2"/>
    <row r="119" spans="34:34" ht="13.5" customHeight="1" x14ac:dyDescent="0.2"/>
    <row r="120" spans="34:34" ht="13.5" customHeight="1" x14ac:dyDescent="0.2">
      <c r="AH120" s="243"/>
    </row>
    <row r="121" spans="34:34" ht="13.5" customHeight="1" x14ac:dyDescent="0.2">
      <c r="AH121" s="243"/>
    </row>
    <row r="122" spans="34:34" ht="13.5" customHeight="1" x14ac:dyDescent="0.2"/>
    <row r="123" spans="34:34" ht="13.5" customHeight="1" x14ac:dyDescent="0.2"/>
    <row r="124" spans="34:34" ht="13.5" customHeight="1" x14ac:dyDescent="0.2"/>
    <row r="125" spans="34:34" ht="13.5"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DataSheet"/>
  <dimension ref="A1:P67"/>
  <sheetViews>
    <sheetView workbookViewId="0"/>
  </sheetViews>
  <sheetFormatPr defaultColWidth="11.109375" defaultRowHeight="13.2" x14ac:dyDescent="0.2"/>
  <cols>
    <col min="1" max="1" width="45.88671875" style="106" customWidth="1"/>
    <col min="2" max="8" width="13.33203125" style="106" customWidth="1"/>
    <col min="9" max="16384" width="11.109375" style="106"/>
  </cols>
  <sheetData>
    <row r="1" spans="1:8" x14ac:dyDescent="0.2">
      <c r="A1" s="100"/>
      <c r="B1" s="101"/>
      <c r="C1" s="102"/>
      <c r="D1" s="103"/>
      <c r="E1" s="104"/>
      <c r="F1" s="104"/>
      <c r="G1" s="104"/>
      <c r="H1" s="105"/>
    </row>
    <row r="2" spans="1:8" x14ac:dyDescent="0.2">
      <c r="A2" s="107"/>
      <c r="B2" s="108"/>
      <c r="C2" s="109"/>
      <c r="D2" s="110" t="s">
        <v>40</v>
      </c>
      <c r="E2" s="111"/>
      <c r="F2" s="112" t="s">
        <v>527</v>
      </c>
      <c r="G2" s="113"/>
      <c r="H2" s="114"/>
    </row>
    <row r="3" spans="1:8" x14ac:dyDescent="0.2">
      <c r="A3" s="110" t="s">
        <v>520</v>
      </c>
      <c r="B3" s="115"/>
      <c r="C3" s="116"/>
      <c r="D3" s="117">
        <v>57058</v>
      </c>
      <c r="E3" s="118"/>
      <c r="F3" s="119">
        <v>50880</v>
      </c>
      <c r="G3" s="120"/>
      <c r="H3" s="121"/>
    </row>
    <row r="4" spans="1:8" x14ac:dyDescent="0.2">
      <c r="A4" s="122"/>
      <c r="B4" s="123"/>
      <c r="C4" s="124"/>
      <c r="D4" s="125">
        <v>30774</v>
      </c>
      <c r="E4" s="126"/>
      <c r="F4" s="127">
        <v>26879</v>
      </c>
      <c r="G4" s="128"/>
      <c r="H4" s="129"/>
    </row>
    <row r="5" spans="1:8" x14ac:dyDescent="0.2">
      <c r="A5" s="110" t="s">
        <v>522</v>
      </c>
      <c r="B5" s="115"/>
      <c r="C5" s="116"/>
      <c r="D5" s="117">
        <v>68982</v>
      </c>
      <c r="E5" s="118"/>
      <c r="F5" s="119">
        <v>63956</v>
      </c>
      <c r="G5" s="120"/>
      <c r="H5" s="121"/>
    </row>
    <row r="6" spans="1:8" x14ac:dyDescent="0.2">
      <c r="A6" s="122"/>
      <c r="B6" s="123"/>
      <c r="C6" s="124"/>
      <c r="D6" s="125">
        <v>46448</v>
      </c>
      <c r="E6" s="126"/>
      <c r="F6" s="127">
        <v>29239</v>
      </c>
      <c r="G6" s="128"/>
      <c r="H6" s="129"/>
    </row>
    <row r="7" spans="1:8" x14ac:dyDescent="0.2">
      <c r="A7" s="110" t="s">
        <v>523</v>
      </c>
      <c r="B7" s="115"/>
      <c r="C7" s="116"/>
      <c r="D7" s="117">
        <v>63390</v>
      </c>
      <c r="E7" s="118"/>
      <c r="F7" s="119">
        <v>66255</v>
      </c>
      <c r="G7" s="120"/>
      <c r="H7" s="121"/>
    </row>
    <row r="8" spans="1:8" x14ac:dyDescent="0.2">
      <c r="A8" s="122"/>
      <c r="B8" s="123"/>
      <c r="C8" s="124"/>
      <c r="D8" s="125">
        <v>22746</v>
      </c>
      <c r="E8" s="126"/>
      <c r="F8" s="127">
        <v>31822</v>
      </c>
      <c r="G8" s="128"/>
      <c r="H8" s="129"/>
    </row>
    <row r="9" spans="1:8" x14ac:dyDescent="0.2">
      <c r="A9" s="110" t="s">
        <v>524</v>
      </c>
      <c r="B9" s="115"/>
      <c r="C9" s="116"/>
      <c r="D9" s="117">
        <v>52538</v>
      </c>
      <c r="E9" s="118"/>
      <c r="F9" s="119">
        <v>92247</v>
      </c>
      <c r="G9" s="120"/>
      <c r="H9" s="121"/>
    </row>
    <row r="10" spans="1:8" x14ac:dyDescent="0.2">
      <c r="A10" s="122"/>
      <c r="B10" s="123"/>
      <c r="C10" s="124"/>
      <c r="D10" s="125">
        <v>13830</v>
      </c>
      <c r="E10" s="126"/>
      <c r="F10" s="127">
        <v>37204</v>
      </c>
      <c r="G10" s="128"/>
      <c r="H10" s="129"/>
    </row>
    <row r="11" spans="1:8" x14ac:dyDescent="0.2">
      <c r="A11" s="110" t="s">
        <v>525</v>
      </c>
      <c r="B11" s="115"/>
      <c r="C11" s="116"/>
      <c r="D11" s="117">
        <v>66627</v>
      </c>
      <c r="E11" s="118"/>
      <c r="F11" s="119">
        <v>67319</v>
      </c>
      <c r="G11" s="120"/>
      <c r="H11" s="121"/>
    </row>
    <row r="12" spans="1:8" x14ac:dyDescent="0.2">
      <c r="A12" s="122"/>
      <c r="B12" s="123"/>
      <c r="C12" s="130"/>
      <c r="D12" s="125">
        <v>18030</v>
      </c>
      <c r="E12" s="126"/>
      <c r="F12" s="127">
        <v>38101</v>
      </c>
      <c r="G12" s="128"/>
      <c r="H12" s="129"/>
    </row>
    <row r="13" spans="1:8" x14ac:dyDescent="0.2">
      <c r="A13" s="110"/>
      <c r="B13" s="115"/>
      <c r="C13" s="131"/>
      <c r="D13" s="132">
        <v>61719</v>
      </c>
      <c r="E13" s="133"/>
      <c r="F13" s="134">
        <v>68131</v>
      </c>
      <c r="G13" s="135"/>
      <c r="H13" s="121"/>
    </row>
    <row r="14" spans="1:8" x14ac:dyDescent="0.2">
      <c r="A14" s="122"/>
      <c r="B14" s="123"/>
      <c r="C14" s="124"/>
      <c r="D14" s="125">
        <v>26366</v>
      </c>
      <c r="E14" s="126"/>
      <c r="F14" s="127">
        <v>32649</v>
      </c>
      <c r="G14" s="128"/>
      <c r="H14" s="129"/>
    </row>
    <row r="17" spans="1:11" x14ac:dyDescent="0.2">
      <c r="A17" s="106" t="s">
        <v>41</v>
      </c>
    </row>
    <row r="18" spans="1:11" x14ac:dyDescent="0.2">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2">
      <c r="A19" s="136" t="s">
        <v>42</v>
      </c>
      <c r="B19" s="136">
        <f>ROUND(VALUE(SUBSTITUTE(実質収支比率等に係る経年分析!F$48,"▲","-")),2)</f>
        <v>3.74</v>
      </c>
      <c r="C19" s="136">
        <f>ROUND(VALUE(SUBSTITUTE(実質収支比率等に係る経年分析!G$48,"▲","-")),2)</f>
        <v>4.62</v>
      </c>
      <c r="D19" s="136">
        <f>ROUND(VALUE(SUBSTITUTE(実質収支比率等に係る経年分析!H$48,"▲","-")),2)</f>
        <v>4.6500000000000004</v>
      </c>
      <c r="E19" s="136">
        <f>ROUND(VALUE(SUBSTITUTE(実質収支比率等に係る経年分析!I$48,"▲","-")),2)</f>
        <v>4.82</v>
      </c>
      <c r="F19" s="136">
        <f>ROUND(VALUE(SUBSTITUTE(実質収支比率等に係る経年分析!J$48,"▲","-")),2)</f>
        <v>4.92</v>
      </c>
    </row>
    <row r="20" spans="1:11" x14ac:dyDescent="0.2">
      <c r="A20" s="136" t="s">
        <v>43</v>
      </c>
      <c r="B20" s="136">
        <f>ROUND(VALUE(SUBSTITUTE(実質収支比率等に係る経年分析!F$47,"▲","-")),2)</f>
        <v>12.3</v>
      </c>
      <c r="C20" s="136">
        <f>ROUND(VALUE(SUBSTITUTE(実質収支比率等に係る経年分析!G$47,"▲","-")),2)</f>
        <v>13.34</v>
      </c>
      <c r="D20" s="136">
        <f>ROUND(VALUE(SUBSTITUTE(実質収支比率等に係る経年分析!H$47,"▲","-")),2)</f>
        <v>13.67</v>
      </c>
      <c r="E20" s="136">
        <f>ROUND(VALUE(SUBSTITUTE(実質収支比率等に係る経年分析!I$47,"▲","-")),2)</f>
        <v>14.52</v>
      </c>
      <c r="F20" s="136">
        <f>ROUND(VALUE(SUBSTITUTE(実質収支比率等に係る経年分析!J$47,"▲","-")),2)</f>
        <v>15.55</v>
      </c>
    </row>
    <row r="21" spans="1:11" x14ac:dyDescent="0.2">
      <c r="A21" s="136" t="s">
        <v>44</v>
      </c>
      <c r="B21" s="136">
        <f>IF(ISNUMBER(VALUE(SUBSTITUTE(実質収支比率等に係る経年分析!F$49,"▲","-"))),ROUND(VALUE(SUBSTITUTE(実質収支比率等に係る経年分析!F$49,"▲","-")),2),NA())</f>
        <v>-0.64</v>
      </c>
      <c r="C21" s="136">
        <f>IF(ISNUMBER(VALUE(SUBSTITUTE(実質収支比率等に係る経年分析!G$49,"▲","-"))),ROUND(VALUE(SUBSTITUTE(実質収支比率等に係る経年分析!G$49,"▲","-")),2),NA())</f>
        <v>1.82</v>
      </c>
      <c r="D21" s="136">
        <f>IF(ISNUMBER(VALUE(SUBSTITUTE(実質収支比率等に係る経年分析!H$49,"▲","-"))),ROUND(VALUE(SUBSTITUTE(実質収支比率等に係る経年分析!H$49,"▲","-")),2),NA())</f>
        <v>-0.08</v>
      </c>
      <c r="E21" s="136">
        <f>IF(ISNUMBER(VALUE(SUBSTITUTE(実質収支比率等に係る経年分析!I$49,"▲","-"))),ROUND(VALUE(SUBSTITUTE(実質収支比率等に係る経年分析!I$49,"▲","-")),2),NA())</f>
        <v>1.3</v>
      </c>
      <c r="F21" s="136">
        <f>IF(ISNUMBER(VALUE(SUBSTITUTE(実質収支比率等に係る経年分析!J$49,"▲","-"))),ROUND(VALUE(SUBSTITUTE(実質収支比率等に係る経年分析!J$49,"▲","-")),2),NA())</f>
        <v>0.92</v>
      </c>
    </row>
    <row r="24" spans="1:11" x14ac:dyDescent="0.2">
      <c r="A24" s="106" t="s">
        <v>45</v>
      </c>
    </row>
    <row r="25" spans="1:11" x14ac:dyDescent="0.2">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2">
      <c r="A26" s="137"/>
      <c r="B26" s="137" t="s">
        <v>46</v>
      </c>
      <c r="C26" s="137" t="s">
        <v>47</v>
      </c>
      <c r="D26" s="137" t="s">
        <v>46</v>
      </c>
      <c r="E26" s="137" t="s">
        <v>47</v>
      </c>
      <c r="F26" s="137" t="s">
        <v>46</v>
      </c>
      <c r="G26" s="137" t="s">
        <v>47</v>
      </c>
      <c r="H26" s="137" t="s">
        <v>46</v>
      </c>
      <c r="I26" s="137" t="s">
        <v>47</v>
      </c>
      <c r="J26" s="137" t="s">
        <v>46</v>
      </c>
      <c r="K26" s="137" t="s">
        <v>47</v>
      </c>
    </row>
    <row r="27" spans="1:11" x14ac:dyDescent="0.2">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0.05</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0.25</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0.44</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v>
      </c>
    </row>
    <row r="28" spans="1:11" x14ac:dyDescent="0.2">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2">
      <c r="A29" s="137" t="str">
        <f>IF(連結実質赤字比率に係る赤字・黒字の構成分析!C$41="",NA(),連結実質赤字比率に係る赤字・黒字の構成分析!C$41)</f>
        <v>日南市後期高齢者医療特別会計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0.06</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0.05</v>
      </c>
    </row>
    <row r="30" spans="1:11" x14ac:dyDescent="0.2">
      <c r="A30" s="137" t="str">
        <f>IF(連結実質赤字比率に係る赤字・黒字の構成分析!C$40="",NA(),連結実質赤字比率に係る赤字・黒字の構成分析!C$40)</f>
        <v>日南市特定環境保全公共下水道事業会計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0.09</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0.26</v>
      </c>
    </row>
    <row r="31" spans="1:11" x14ac:dyDescent="0.2">
      <c r="A31" s="137" t="str">
        <f>IF(連結実質赤字比率に係る赤字・黒字の構成分析!C$39="",NA(),連結実質赤字比率に係る赤字・黒字の構成分析!C$39)</f>
        <v>日南市介護保険特別会計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0.73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0.53</v>
      </c>
    </row>
    <row r="32" spans="1:11" x14ac:dyDescent="0.2">
      <c r="A32" s="137" t="str">
        <f>IF(連結実質赤字比率に係る赤字・黒字の構成分析!C$38="",NA(),連結実質赤字比率に係る赤字・黒字の構成分析!C$38)</f>
        <v>日南市公共下水道事業会計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0.94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1.04</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1.1000000000000001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1.52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1.65</v>
      </c>
    </row>
    <row r="33" spans="1:16" x14ac:dyDescent="0.2">
      <c r="A33" s="137" t="str">
        <f>IF(連結実質赤字比率に係る赤字・黒字の構成分析!C$37="",NA(),連結実質赤字比率に係る赤字・黒字の構成分析!C$37)</f>
        <v>日南市病院事業会計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1.84</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1.52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1.58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1.74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1.86</v>
      </c>
    </row>
    <row r="34" spans="1:16" x14ac:dyDescent="0.2">
      <c r="A34" s="137" t="str">
        <f>IF(連結実質赤字比率に係る赤字・黒字の構成分析!C$36="",NA(),連結実質赤字比率に係る赤字・黒字の構成分析!C$36)</f>
        <v>日南市国民健康保険特別会計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3.39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4.13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2.06</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2.99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3.1</v>
      </c>
    </row>
    <row r="35" spans="1:16" x14ac:dyDescent="0.2">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3.74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4.6100000000000003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4.6500000000000004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4.8099999999999996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4.92</v>
      </c>
    </row>
    <row r="36" spans="1:16" x14ac:dyDescent="0.2">
      <c r="A36" s="137" t="str">
        <f>IF(連結実質赤字比率に係る赤字・黒字の構成分析!C$34="",NA(),連結実質赤字比率に係る赤字・黒字の構成分析!C$34)</f>
        <v>日南市水道事業会計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8.4600000000000009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8.7200000000000006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9.3699999999999992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8.81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8.56</v>
      </c>
    </row>
    <row r="39" spans="1:16" x14ac:dyDescent="0.2">
      <c r="A39" s="106" t="s">
        <v>48</v>
      </c>
    </row>
    <row r="40" spans="1:16" x14ac:dyDescent="0.2">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2">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2">
      <c r="A42" s="138" t="s">
        <v>51</v>
      </c>
      <c r="B42" s="138"/>
      <c r="C42" s="138"/>
      <c r="D42" s="138">
        <f>'実質公債費比率（分子）の構造'!K$52</f>
        <v>2750</v>
      </c>
      <c r="E42" s="138"/>
      <c r="F42" s="138"/>
      <c r="G42" s="138">
        <f>'実質公債費比率（分子）の構造'!L$52</f>
        <v>2648</v>
      </c>
      <c r="H42" s="138"/>
      <c r="I42" s="138"/>
      <c r="J42" s="138">
        <f>'実質公債費比率（分子）の構造'!M$52</f>
        <v>2649</v>
      </c>
      <c r="K42" s="138"/>
      <c r="L42" s="138"/>
      <c r="M42" s="138">
        <f>'実質公債費比率（分子）の構造'!N$52</f>
        <v>2589</v>
      </c>
      <c r="N42" s="138"/>
      <c r="O42" s="138"/>
      <c r="P42" s="138">
        <f>'実質公債費比率（分子）の構造'!O$52</f>
        <v>2524</v>
      </c>
    </row>
    <row r="43" spans="1:16" x14ac:dyDescent="0.2">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f>'実質公債費比率（分子）の構造'!O$51</f>
        <v>0</v>
      </c>
      <c r="O43" s="138"/>
      <c r="P43" s="138"/>
    </row>
    <row r="44" spans="1:16" x14ac:dyDescent="0.2">
      <c r="A44" s="138" t="s">
        <v>53</v>
      </c>
      <c r="B44" s="138">
        <f>'実質公債費比率（分子）の構造'!K$50</f>
        <v>18</v>
      </c>
      <c r="C44" s="138"/>
      <c r="D44" s="138"/>
      <c r="E44" s="138">
        <f>'実質公債費比率（分子）の構造'!L$50</f>
        <v>14</v>
      </c>
      <c r="F44" s="138"/>
      <c r="G44" s="138"/>
      <c r="H44" s="138">
        <f>'実質公債費比率（分子）の構造'!M$50</f>
        <v>13</v>
      </c>
      <c r="I44" s="138"/>
      <c r="J44" s="138"/>
      <c r="K44" s="138">
        <f>'実質公債費比率（分子）の構造'!N$50</f>
        <v>12</v>
      </c>
      <c r="L44" s="138"/>
      <c r="M44" s="138"/>
      <c r="N44" s="138">
        <f>'実質公債費比率（分子）の構造'!O$50</f>
        <v>11</v>
      </c>
      <c r="O44" s="138"/>
      <c r="P44" s="138"/>
    </row>
    <row r="45" spans="1:16" x14ac:dyDescent="0.2">
      <c r="A45" s="138" t="s">
        <v>54</v>
      </c>
      <c r="B45" s="138">
        <f>'実質公債費比率（分子）の構造'!K$49</f>
        <v>56</v>
      </c>
      <c r="C45" s="138"/>
      <c r="D45" s="138"/>
      <c r="E45" s="138">
        <f>'実質公債費比率（分子）の構造'!L$49</f>
        <v>55</v>
      </c>
      <c r="F45" s="138"/>
      <c r="G45" s="138"/>
      <c r="H45" s="138">
        <f>'実質公債費比率（分子）の構造'!M$49</f>
        <v>55</v>
      </c>
      <c r="I45" s="138"/>
      <c r="J45" s="138"/>
      <c r="K45" s="138">
        <f>'実質公債費比率（分子）の構造'!N$49</f>
        <v>55</v>
      </c>
      <c r="L45" s="138"/>
      <c r="M45" s="138"/>
      <c r="N45" s="138">
        <f>'実質公債費比率（分子）の構造'!O$49</f>
        <v>51</v>
      </c>
      <c r="O45" s="138"/>
      <c r="P45" s="138"/>
    </row>
    <row r="46" spans="1:16" x14ac:dyDescent="0.2">
      <c r="A46" s="138" t="s">
        <v>55</v>
      </c>
      <c r="B46" s="138">
        <f>'実質公債費比率（分子）の構造'!K$48</f>
        <v>629</v>
      </c>
      <c r="C46" s="138"/>
      <c r="D46" s="138"/>
      <c r="E46" s="138">
        <f>'実質公債費比率（分子）の構造'!L$48</f>
        <v>640</v>
      </c>
      <c r="F46" s="138"/>
      <c r="G46" s="138"/>
      <c r="H46" s="138">
        <f>'実質公債費比率（分子）の構造'!M$48</f>
        <v>604</v>
      </c>
      <c r="I46" s="138"/>
      <c r="J46" s="138"/>
      <c r="K46" s="138">
        <f>'実質公債費比率（分子）の構造'!N$48</f>
        <v>600</v>
      </c>
      <c r="L46" s="138"/>
      <c r="M46" s="138"/>
      <c r="N46" s="138">
        <f>'実質公債費比率（分子）の構造'!O$48</f>
        <v>628</v>
      </c>
      <c r="O46" s="138"/>
      <c r="P46" s="138"/>
    </row>
    <row r="47" spans="1:16" x14ac:dyDescent="0.2">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2">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2">
      <c r="A49" s="138" t="s">
        <v>58</v>
      </c>
      <c r="B49" s="138">
        <f>'実質公債費比率（分子）の構造'!K$45</f>
        <v>3794</v>
      </c>
      <c r="C49" s="138"/>
      <c r="D49" s="138"/>
      <c r="E49" s="138">
        <f>'実質公債費比率（分子）の構造'!L$45</f>
        <v>3561</v>
      </c>
      <c r="F49" s="138"/>
      <c r="G49" s="138"/>
      <c r="H49" s="138">
        <f>'実質公債費比率（分子）の構造'!M$45</f>
        <v>3451</v>
      </c>
      <c r="I49" s="138"/>
      <c r="J49" s="138"/>
      <c r="K49" s="138">
        <f>'実質公債費比率（分子）の構造'!N$45</f>
        <v>3365</v>
      </c>
      <c r="L49" s="138"/>
      <c r="M49" s="138"/>
      <c r="N49" s="138">
        <f>'実質公債費比率（分子）の構造'!O$45</f>
        <v>3223</v>
      </c>
      <c r="O49" s="138"/>
      <c r="P49" s="138"/>
    </row>
    <row r="50" spans="1:16" x14ac:dyDescent="0.2">
      <c r="A50" s="138" t="s">
        <v>59</v>
      </c>
      <c r="B50" s="138" t="e">
        <f>NA()</f>
        <v>#N/A</v>
      </c>
      <c r="C50" s="138">
        <f>IF(ISNUMBER('実質公債費比率（分子）の構造'!K$53),'実質公債費比率（分子）の構造'!K$53,NA())</f>
        <v>1747</v>
      </c>
      <c r="D50" s="138" t="e">
        <f>NA()</f>
        <v>#N/A</v>
      </c>
      <c r="E50" s="138" t="e">
        <f>NA()</f>
        <v>#N/A</v>
      </c>
      <c r="F50" s="138">
        <f>IF(ISNUMBER('実質公債費比率（分子）の構造'!L$53),'実質公債費比率（分子）の構造'!L$53,NA())</f>
        <v>1622</v>
      </c>
      <c r="G50" s="138" t="e">
        <f>NA()</f>
        <v>#N/A</v>
      </c>
      <c r="H50" s="138" t="e">
        <f>NA()</f>
        <v>#N/A</v>
      </c>
      <c r="I50" s="138">
        <f>IF(ISNUMBER('実質公債費比率（分子）の構造'!M$53),'実質公債費比率（分子）の構造'!M$53,NA())</f>
        <v>1474</v>
      </c>
      <c r="J50" s="138" t="e">
        <f>NA()</f>
        <v>#N/A</v>
      </c>
      <c r="K50" s="138" t="e">
        <f>NA()</f>
        <v>#N/A</v>
      </c>
      <c r="L50" s="138">
        <f>IF(ISNUMBER('実質公債費比率（分子）の構造'!N$53),'実質公債費比率（分子）の構造'!N$53,NA())</f>
        <v>1443</v>
      </c>
      <c r="M50" s="138" t="e">
        <f>NA()</f>
        <v>#N/A</v>
      </c>
      <c r="N50" s="138" t="e">
        <f>NA()</f>
        <v>#N/A</v>
      </c>
      <c r="O50" s="138">
        <f>IF(ISNUMBER('実質公債費比率（分子）の構造'!O$53),'実質公債費比率（分子）の構造'!O$53,NA())</f>
        <v>1389</v>
      </c>
      <c r="P50" s="138" t="e">
        <f>NA()</f>
        <v>#N/A</v>
      </c>
    </row>
    <row r="53" spans="1:16" x14ac:dyDescent="0.2">
      <c r="A53" s="106" t="s">
        <v>60</v>
      </c>
    </row>
    <row r="54" spans="1:16" x14ac:dyDescent="0.2">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2">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2">
      <c r="A56" s="137" t="s">
        <v>37</v>
      </c>
      <c r="B56" s="137"/>
      <c r="C56" s="137"/>
      <c r="D56" s="137">
        <f>'将来負担比率（分子）の構造'!I$52</f>
        <v>24703</v>
      </c>
      <c r="E56" s="137"/>
      <c r="F56" s="137"/>
      <c r="G56" s="137">
        <f>'将来負担比率（分子）の構造'!J$52</f>
        <v>24644</v>
      </c>
      <c r="H56" s="137"/>
      <c r="I56" s="137"/>
      <c r="J56" s="137">
        <f>'将来負担比率（分子）の構造'!K$52</f>
        <v>24484</v>
      </c>
      <c r="K56" s="137"/>
      <c r="L56" s="137"/>
      <c r="M56" s="137">
        <f>'将来負担比率（分子）の構造'!L$52</f>
        <v>23704</v>
      </c>
      <c r="N56" s="137"/>
      <c r="O56" s="137"/>
      <c r="P56" s="137">
        <f>'将来負担比率（分子）の構造'!M$52</f>
        <v>23621</v>
      </c>
    </row>
    <row r="57" spans="1:16" x14ac:dyDescent="0.2">
      <c r="A57" s="137" t="s">
        <v>36</v>
      </c>
      <c r="B57" s="137"/>
      <c r="C57" s="137"/>
      <c r="D57" s="137">
        <f>'将来負担比率（分子）の構造'!I$51</f>
        <v>1301</v>
      </c>
      <c r="E57" s="137"/>
      <c r="F57" s="137"/>
      <c r="G57" s="137">
        <f>'将来負担比率（分子）の構造'!J$51</f>
        <v>1288</v>
      </c>
      <c r="H57" s="137"/>
      <c r="I57" s="137"/>
      <c r="J57" s="137">
        <f>'将来負担比率（分子）の構造'!K$51</f>
        <v>1252</v>
      </c>
      <c r="K57" s="137"/>
      <c r="L57" s="137"/>
      <c r="M57" s="137">
        <f>'将来負担比率（分子）の構造'!L$51</f>
        <v>1071</v>
      </c>
      <c r="N57" s="137"/>
      <c r="O57" s="137"/>
      <c r="P57" s="137">
        <f>'将来負担比率（分子）の構造'!M$51</f>
        <v>965</v>
      </c>
    </row>
    <row r="58" spans="1:16" x14ac:dyDescent="0.2">
      <c r="A58" s="137" t="s">
        <v>35</v>
      </c>
      <c r="B58" s="137"/>
      <c r="C58" s="137"/>
      <c r="D58" s="137">
        <f>'将来負担比率（分子）の構造'!I$50</f>
        <v>4529</v>
      </c>
      <c r="E58" s="137"/>
      <c r="F58" s="137"/>
      <c r="G58" s="137">
        <f>'将来負担比率（分子）の構造'!J$50</f>
        <v>4748</v>
      </c>
      <c r="H58" s="137"/>
      <c r="I58" s="137"/>
      <c r="J58" s="137">
        <f>'将来負担比率（分子）の構造'!K$50</f>
        <v>5051</v>
      </c>
      <c r="K58" s="137"/>
      <c r="L58" s="137"/>
      <c r="M58" s="137">
        <f>'将来負担比率（分子）の構造'!L$50</f>
        <v>5942</v>
      </c>
      <c r="N58" s="137"/>
      <c r="O58" s="137"/>
      <c r="P58" s="137">
        <f>'将来負担比率（分子）の構造'!M$50</f>
        <v>5903</v>
      </c>
    </row>
    <row r="59" spans="1:16" x14ac:dyDescent="0.2">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2">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2">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f>'将来負担比率（分子）の構造'!M$46</f>
        <v>4</v>
      </c>
      <c r="O61" s="137"/>
      <c r="P61" s="137"/>
    </row>
    <row r="62" spans="1:16" x14ac:dyDescent="0.2">
      <c r="A62" s="137" t="s">
        <v>29</v>
      </c>
      <c r="B62" s="137">
        <f>'将来負担比率（分子）の構造'!I$45</f>
        <v>6447</v>
      </c>
      <c r="C62" s="137"/>
      <c r="D62" s="137"/>
      <c r="E62" s="137">
        <f>'将来負担比率（分子）の構造'!J$45</f>
        <v>6146</v>
      </c>
      <c r="F62" s="137"/>
      <c r="G62" s="137"/>
      <c r="H62" s="137">
        <f>'将来負担比率（分子）の構造'!K$45</f>
        <v>5623</v>
      </c>
      <c r="I62" s="137"/>
      <c r="J62" s="137"/>
      <c r="K62" s="137">
        <f>'将来負担比率（分子）の構造'!L$45</f>
        <v>5382</v>
      </c>
      <c r="L62" s="137"/>
      <c r="M62" s="137"/>
      <c r="N62" s="137">
        <f>'将来負担比率（分子）の構造'!M$45</f>
        <v>5665</v>
      </c>
      <c r="O62" s="137"/>
      <c r="P62" s="137"/>
    </row>
    <row r="63" spans="1:16" x14ac:dyDescent="0.2">
      <c r="A63" s="137" t="s">
        <v>28</v>
      </c>
      <c r="B63" s="137">
        <f>'将来負担比率（分子）の構造'!I$44</f>
        <v>245</v>
      </c>
      <c r="C63" s="137"/>
      <c r="D63" s="137"/>
      <c r="E63" s="137">
        <f>'将来負担比率（分子）の構造'!J$44</f>
        <v>196</v>
      </c>
      <c r="F63" s="137"/>
      <c r="G63" s="137"/>
      <c r="H63" s="137">
        <f>'将来負担比率（分子）の構造'!K$44</f>
        <v>143</v>
      </c>
      <c r="I63" s="137"/>
      <c r="J63" s="137"/>
      <c r="K63" s="137">
        <f>'将来負担比率（分子）の構造'!L$44</f>
        <v>89</v>
      </c>
      <c r="L63" s="137"/>
      <c r="M63" s="137"/>
      <c r="N63" s="137">
        <f>'将来負担比率（分子）の構造'!M$44</f>
        <v>39</v>
      </c>
      <c r="O63" s="137"/>
      <c r="P63" s="137"/>
    </row>
    <row r="64" spans="1:16" x14ac:dyDescent="0.2">
      <c r="A64" s="137" t="s">
        <v>27</v>
      </c>
      <c r="B64" s="137">
        <f>'将来負担比率（分子）の構造'!I$43</f>
        <v>9546</v>
      </c>
      <c r="C64" s="137"/>
      <c r="D64" s="137"/>
      <c r="E64" s="137">
        <f>'将来負担比率（分子）の構造'!J$43</f>
        <v>7933</v>
      </c>
      <c r="F64" s="137"/>
      <c r="G64" s="137"/>
      <c r="H64" s="137">
        <f>'将来負担比率（分子）の構造'!K$43</f>
        <v>8377</v>
      </c>
      <c r="I64" s="137"/>
      <c r="J64" s="137"/>
      <c r="K64" s="137">
        <f>'将来負担比率（分子）の構造'!L$43</f>
        <v>8120</v>
      </c>
      <c r="L64" s="137"/>
      <c r="M64" s="137"/>
      <c r="N64" s="137">
        <f>'将来負担比率（分子）の構造'!M$43</f>
        <v>7865</v>
      </c>
      <c r="O64" s="137"/>
      <c r="P64" s="137"/>
    </row>
    <row r="65" spans="1:16" x14ac:dyDescent="0.2">
      <c r="A65" s="137" t="s">
        <v>26</v>
      </c>
      <c r="B65" s="137">
        <f>'将来負担比率（分子）の構造'!I$42</f>
        <v>72</v>
      </c>
      <c r="C65" s="137"/>
      <c r="D65" s="137"/>
      <c r="E65" s="137">
        <f>'将来負担比率（分子）の構造'!J$42</f>
        <v>72</v>
      </c>
      <c r="F65" s="137"/>
      <c r="G65" s="137"/>
      <c r="H65" s="137">
        <f>'将来負担比率（分子）の構造'!K$42</f>
        <v>72</v>
      </c>
      <c r="I65" s="137"/>
      <c r="J65" s="137"/>
      <c r="K65" s="137">
        <f>'将来負担比率（分子）の構造'!L$42</f>
        <v>64</v>
      </c>
      <c r="L65" s="137"/>
      <c r="M65" s="137"/>
      <c r="N65" s="137">
        <f>'将来負担比率（分子）の構造'!M$42</f>
        <v>61</v>
      </c>
      <c r="O65" s="137"/>
      <c r="P65" s="137"/>
    </row>
    <row r="66" spans="1:16" x14ac:dyDescent="0.2">
      <c r="A66" s="137" t="s">
        <v>25</v>
      </c>
      <c r="B66" s="137">
        <f>'将来負担比率（分子）の構造'!I$41</f>
        <v>31546</v>
      </c>
      <c r="C66" s="137"/>
      <c r="D66" s="137"/>
      <c r="E66" s="137">
        <f>'将来負担比率（分子）の構造'!J$41</f>
        <v>31512</v>
      </c>
      <c r="F66" s="137"/>
      <c r="G66" s="137"/>
      <c r="H66" s="137">
        <f>'将来負担比率（分子）の構造'!K$41</f>
        <v>30401</v>
      </c>
      <c r="I66" s="137"/>
      <c r="J66" s="137"/>
      <c r="K66" s="137">
        <f>'将来負担比率（分子）の構造'!L$41</f>
        <v>29540</v>
      </c>
      <c r="L66" s="137"/>
      <c r="M66" s="137"/>
      <c r="N66" s="137">
        <f>'将来負担比率（分子）の構造'!M$41</f>
        <v>28878</v>
      </c>
      <c r="O66" s="137"/>
      <c r="P66" s="137"/>
    </row>
    <row r="67" spans="1:16" x14ac:dyDescent="0.2">
      <c r="A67" s="137" t="s">
        <v>63</v>
      </c>
      <c r="B67" s="137" t="e">
        <f>NA()</f>
        <v>#N/A</v>
      </c>
      <c r="C67" s="137">
        <f>IF(ISNUMBER('将来負担比率（分子）の構造'!I$53), IF('将来負担比率（分子）の構造'!I$53 &lt; 0, 0, '将来負担比率（分子）の構造'!I$53), NA())</f>
        <v>17322</v>
      </c>
      <c r="D67" s="137" t="e">
        <f>NA()</f>
        <v>#N/A</v>
      </c>
      <c r="E67" s="137" t="e">
        <f>NA()</f>
        <v>#N/A</v>
      </c>
      <c r="F67" s="137">
        <f>IF(ISNUMBER('将来負担比率（分子）の構造'!J$53), IF('将来負担比率（分子）の構造'!J$53 &lt; 0, 0, '将来負担比率（分子）の構造'!J$53), NA())</f>
        <v>15178</v>
      </c>
      <c r="G67" s="137" t="e">
        <f>NA()</f>
        <v>#N/A</v>
      </c>
      <c r="H67" s="137" t="e">
        <f>NA()</f>
        <v>#N/A</v>
      </c>
      <c r="I67" s="137">
        <f>IF(ISNUMBER('将来負担比率（分子）の構造'!K$53), IF('将来負担比率（分子）の構造'!K$53 &lt; 0, 0, '将来負担比率（分子）の構造'!K$53), NA())</f>
        <v>13829</v>
      </c>
      <c r="J67" s="137" t="e">
        <f>NA()</f>
        <v>#N/A</v>
      </c>
      <c r="K67" s="137" t="e">
        <f>NA()</f>
        <v>#N/A</v>
      </c>
      <c r="L67" s="137">
        <f>IF(ISNUMBER('将来負担比率（分子）の構造'!L$53), IF('将来負担比率（分子）の構造'!L$53 &lt; 0, 0, '将来負担比率（分子）の構造'!L$53), NA())</f>
        <v>12478</v>
      </c>
      <c r="M67" s="137" t="e">
        <f>NA()</f>
        <v>#N/A</v>
      </c>
      <c r="N67" s="137" t="e">
        <f>NA()</f>
        <v>#N/A</v>
      </c>
      <c r="O67" s="137">
        <f>IF(ISNUMBER('将来負担比率（分子）の構造'!M$53), IF('将来負担比率（分子）の構造'!M$53 &lt; 0, 0, '将来負担比率（分子）の構造'!M$53), NA())</f>
        <v>12024</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1"/>
  <sheetViews>
    <sheetView showGridLines="0" zoomScale="80" zoomScaleNormal="80" workbookViewId="0"/>
  </sheetViews>
  <sheetFormatPr defaultColWidth="0" defaultRowHeight="11.25" customHeight="1" zeroHeight="1" x14ac:dyDescent="0.2"/>
  <cols>
    <col min="1" max="143" width="1.6640625" style="179" customWidth="1"/>
    <col min="144" max="16384" width="0" style="179" hidden="1"/>
  </cols>
  <sheetData>
    <row r="1" spans="2:143" ht="22.5" customHeight="1" thickBot="1" x14ac:dyDescent="0.25">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2">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2">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2">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2">
      <c r="B5" s="707" t="s">
        <v>209</v>
      </c>
      <c r="C5" s="708"/>
      <c r="D5" s="708"/>
      <c r="E5" s="708"/>
      <c r="F5" s="708"/>
      <c r="G5" s="708"/>
      <c r="H5" s="708"/>
      <c r="I5" s="708"/>
      <c r="J5" s="708"/>
      <c r="K5" s="708"/>
      <c r="L5" s="708"/>
      <c r="M5" s="708"/>
      <c r="N5" s="708"/>
      <c r="O5" s="708"/>
      <c r="P5" s="708"/>
      <c r="Q5" s="709"/>
      <c r="R5" s="670">
        <v>5432832</v>
      </c>
      <c r="S5" s="671"/>
      <c r="T5" s="671"/>
      <c r="U5" s="671"/>
      <c r="V5" s="671"/>
      <c r="W5" s="671"/>
      <c r="X5" s="671"/>
      <c r="Y5" s="718"/>
      <c r="Z5" s="731">
        <v>18.3</v>
      </c>
      <c r="AA5" s="731"/>
      <c r="AB5" s="731"/>
      <c r="AC5" s="731"/>
      <c r="AD5" s="732">
        <v>5432832</v>
      </c>
      <c r="AE5" s="732"/>
      <c r="AF5" s="732"/>
      <c r="AG5" s="732"/>
      <c r="AH5" s="732"/>
      <c r="AI5" s="732"/>
      <c r="AJ5" s="732"/>
      <c r="AK5" s="732"/>
      <c r="AL5" s="719">
        <v>34.9</v>
      </c>
      <c r="AM5" s="688"/>
      <c r="AN5" s="688"/>
      <c r="AO5" s="720"/>
      <c r="AP5" s="707" t="s">
        <v>210</v>
      </c>
      <c r="AQ5" s="708"/>
      <c r="AR5" s="708"/>
      <c r="AS5" s="708"/>
      <c r="AT5" s="708"/>
      <c r="AU5" s="708"/>
      <c r="AV5" s="708"/>
      <c r="AW5" s="708"/>
      <c r="AX5" s="708"/>
      <c r="AY5" s="708"/>
      <c r="AZ5" s="708"/>
      <c r="BA5" s="708"/>
      <c r="BB5" s="708"/>
      <c r="BC5" s="708"/>
      <c r="BD5" s="708"/>
      <c r="BE5" s="708"/>
      <c r="BF5" s="709"/>
      <c r="BG5" s="620">
        <v>5421925</v>
      </c>
      <c r="BH5" s="621"/>
      <c r="BI5" s="621"/>
      <c r="BJ5" s="621"/>
      <c r="BK5" s="621"/>
      <c r="BL5" s="621"/>
      <c r="BM5" s="621"/>
      <c r="BN5" s="622"/>
      <c r="BO5" s="673">
        <v>99.8</v>
      </c>
      <c r="BP5" s="673"/>
      <c r="BQ5" s="673"/>
      <c r="BR5" s="673"/>
      <c r="BS5" s="674">
        <v>357406</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x14ac:dyDescent="0.2">
      <c r="B6" s="617" t="s">
        <v>214</v>
      </c>
      <c r="C6" s="618"/>
      <c r="D6" s="618"/>
      <c r="E6" s="618"/>
      <c r="F6" s="618"/>
      <c r="G6" s="618"/>
      <c r="H6" s="618"/>
      <c r="I6" s="618"/>
      <c r="J6" s="618"/>
      <c r="K6" s="618"/>
      <c r="L6" s="618"/>
      <c r="M6" s="618"/>
      <c r="N6" s="618"/>
      <c r="O6" s="618"/>
      <c r="P6" s="618"/>
      <c r="Q6" s="619"/>
      <c r="R6" s="620">
        <v>260561</v>
      </c>
      <c r="S6" s="621"/>
      <c r="T6" s="621"/>
      <c r="U6" s="621"/>
      <c r="V6" s="621"/>
      <c r="W6" s="621"/>
      <c r="X6" s="621"/>
      <c r="Y6" s="622"/>
      <c r="Z6" s="673">
        <v>0.9</v>
      </c>
      <c r="AA6" s="673"/>
      <c r="AB6" s="673"/>
      <c r="AC6" s="673"/>
      <c r="AD6" s="674">
        <v>260561</v>
      </c>
      <c r="AE6" s="674"/>
      <c r="AF6" s="674"/>
      <c r="AG6" s="674"/>
      <c r="AH6" s="674"/>
      <c r="AI6" s="674"/>
      <c r="AJ6" s="674"/>
      <c r="AK6" s="674"/>
      <c r="AL6" s="643">
        <v>1.7</v>
      </c>
      <c r="AM6" s="675"/>
      <c r="AN6" s="675"/>
      <c r="AO6" s="676"/>
      <c r="AP6" s="617" t="s">
        <v>215</v>
      </c>
      <c r="AQ6" s="618"/>
      <c r="AR6" s="618"/>
      <c r="AS6" s="618"/>
      <c r="AT6" s="618"/>
      <c r="AU6" s="618"/>
      <c r="AV6" s="618"/>
      <c r="AW6" s="618"/>
      <c r="AX6" s="618"/>
      <c r="AY6" s="618"/>
      <c r="AZ6" s="618"/>
      <c r="BA6" s="618"/>
      <c r="BB6" s="618"/>
      <c r="BC6" s="618"/>
      <c r="BD6" s="618"/>
      <c r="BE6" s="618"/>
      <c r="BF6" s="619"/>
      <c r="BG6" s="620">
        <v>5421925</v>
      </c>
      <c r="BH6" s="621"/>
      <c r="BI6" s="621"/>
      <c r="BJ6" s="621"/>
      <c r="BK6" s="621"/>
      <c r="BL6" s="621"/>
      <c r="BM6" s="621"/>
      <c r="BN6" s="622"/>
      <c r="BO6" s="673">
        <v>99.8</v>
      </c>
      <c r="BP6" s="673"/>
      <c r="BQ6" s="673"/>
      <c r="BR6" s="673"/>
      <c r="BS6" s="674">
        <v>357406</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199162</v>
      </c>
      <c r="CS6" s="621"/>
      <c r="CT6" s="621"/>
      <c r="CU6" s="621"/>
      <c r="CV6" s="621"/>
      <c r="CW6" s="621"/>
      <c r="CX6" s="621"/>
      <c r="CY6" s="622"/>
      <c r="CZ6" s="673">
        <v>0.7</v>
      </c>
      <c r="DA6" s="673"/>
      <c r="DB6" s="673"/>
      <c r="DC6" s="673"/>
      <c r="DD6" s="626" t="s">
        <v>217</v>
      </c>
      <c r="DE6" s="621"/>
      <c r="DF6" s="621"/>
      <c r="DG6" s="621"/>
      <c r="DH6" s="621"/>
      <c r="DI6" s="621"/>
      <c r="DJ6" s="621"/>
      <c r="DK6" s="621"/>
      <c r="DL6" s="621"/>
      <c r="DM6" s="621"/>
      <c r="DN6" s="621"/>
      <c r="DO6" s="621"/>
      <c r="DP6" s="622"/>
      <c r="DQ6" s="626">
        <v>199162</v>
      </c>
      <c r="DR6" s="621"/>
      <c r="DS6" s="621"/>
      <c r="DT6" s="621"/>
      <c r="DU6" s="621"/>
      <c r="DV6" s="621"/>
      <c r="DW6" s="621"/>
      <c r="DX6" s="621"/>
      <c r="DY6" s="621"/>
      <c r="DZ6" s="621"/>
      <c r="EA6" s="621"/>
      <c r="EB6" s="621"/>
      <c r="EC6" s="656"/>
    </row>
    <row r="7" spans="2:143" ht="11.25" customHeight="1" x14ac:dyDescent="0.2">
      <c r="B7" s="617" t="s">
        <v>218</v>
      </c>
      <c r="C7" s="618"/>
      <c r="D7" s="618"/>
      <c r="E7" s="618"/>
      <c r="F7" s="618"/>
      <c r="G7" s="618"/>
      <c r="H7" s="618"/>
      <c r="I7" s="618"/>
      <c r="J7" s="618"/>
      <c r="K7" s="618"/>
      <c r="L7" s="618"/>
      <c r="M7" s="618"/>
      <c r="N7" s="618"/>
      <c r="O7" s="618"/>
      <c r="P7" s="618"/>
      <c r="Q7" s="619"/>
      <c r="R7" s="620">
        <v>4021</v>
      </c>
      <c r="S7" s="621"/>
      <c r="T7" s="621"/>
      <c r="U7" s="621"/>
      <c r="V7" s="621"/>
      <c r="W7" s="621"/>
      <c r="X7" s="621"/>
      <c r="Y7" s="622"/>
      <c r="Z7" s="673">
        <v>0</v>
      </c>
      <c r="AA7" s="673"/>
      <c r="AB7" s="673"/>
      <c r="AC7" s="673"/>
      <c r="AD7" s="674">
        <v>4021</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2185453</v>
      </c>
      <c r="BH7" s="621"/>
      <c r="BI7" s="621"/>
      <c r="BJ7" s="621"/>
      <c r="BK7" s="621"/>
      <c r="BL7" s="621"/>
      <c r="BM7" s="621"/>
      <c r="BN7" s="622"/>
      <c r="BO7" s="673">
        <v>40.200000000000003</v>
      </c>
      <c r="BP7" s="673"/>
      <c r="BQ7" s="673"/>
      <c r="BR7" s="673"/>
      <c r="BS7" s="674">
        <v>34133</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4161267</v>
      </c>
      <c r="CS7" s="621"/>
      <c r="CT7" s="621"/>
      <c r="CU7" s="621"/>
      <c r="CV7" s="621"/>
      <c r="CW7" s="621"/>
      <c r="CX7" s="621"/>
      <c r="CY7" s="622"/>
      <c r="CZ7" s="673">
        <v>14.5</v>
      </c>
      <c r="DA7" s="673"/>
      <c r="DB7" s="673"/>
      <c r="DC7" s="673"/>
      <c r="DD7" s="626">
        <v>290109</v>
      </c>
      <c r="DE7" s="621"/>
      <c r="DF7" s="621"/>
      <c r="DG7" s="621"/>
      <c r="DH7" s="621"/>
      <c r="DI7" s="621"/>
      <c r="DJ7" s="621"/>
      <c r="DK7" s="621"/>
      <c r="DL7" s="621"/>
      <c r="DM7" s="621"/>
      <c r="DN7" s="621"/>
      <c r="DO7" s="621"/>
      <c r="DP7" s="622"/>
      <c r="DQ7" s="626">
        <v>3207031</v>
      </c>
      <c r="DR7" s="621"/>
      <c r="DS7" s="621"/>
      <c r="DT7" s="621"/>
      <c r="DU7" s="621"/>
      <c r="DV7" s="621"/>
      <c r="DW7" s="621"/>
      <c r="DX7" s="621"/>
      <c r="DY7" s="621"/>
      <c r="DZ7" s="621"/>
      <c r="EA7" s="621"/>
      <c r="EB7" s="621"/>
      <c r="EC7" s="656"/>
    </row>
    <row r="8" spans="2:143" ht="11.25" customHeight="1" x14ac:dyDescent="0.2">
      <c r="B8" s="617" t="s">
        <v>221</v>
      </c>
      <c r="C8" s="618"/>
      <c r="D8" s="618"/>
      <c r="E8" s="618"/>
      <c r="F8" s="618"/>
      <c r="G8" s="618"/>
      <c r="H8" s="618"/>
      <c r="I8" s="618"/>
      <c r="J8" s="618"/>
      <c r="K8" s="618"/>
      <c r="L8" s="618"/>
      <c r="M8" s="618"/>
      <c r="N8" s="618"/>
      <c r="O8" s="618"/>
      <c r="P8" s="618"/>
      <c r="Q8" s="619"/>
      <c r="R8" s="620">
        <v>8593</v>
      </c>
      <c r="S8" s="621"/>
      <c r="T8" s="621"/>
      <c r="U8" s="621"/>
      <c r="V8" s="621"/>
      <c r="W8" s="621"/>
      <c r="X8" s="621"/>
      <c r="Y8" s="622"/>
      <c r="Z8" s="673">
        <v>0</v>
      </c>
      <c r="AA8" s="673"/>
      <c r="AB8" s="673"/>
      <c r="AC8" s="673"/>
      <c r="AD8" s="674">
        <v>8593</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84200</v>
      </c>
      <c r="BH8" s="621"/>
      <c r="BI8" s="621"/>
      <c r="BJ8" s="621"/>
      <c r="BK8" s="621"/>
      <c r="BL8" s="621"/>
      <c r="BM8" s="621"/>
      <c r="BN8" s="622"/>
      <c r="BO8" s="673">
        <v>1.5</v>
      </c>
      <c r="BP8" s="673"/>
      <c r="BQ8" s="673"/>
      <c r="BR8" s="673"/>
      <c r="BS8" s="626" t="s">
        <v>113</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10319756</v>
      </c>
      <c r="CS8" s="621"/>
      <c r="CT8" s="621"/>
      <c r="CU8" s="621"/>
      <c r="CV8" s="621"/>
      <c r="CW8" s="621"/>
      <c r="CX8" s="621"/>
      <c r="CY8" s="622"/>
      <c r="CZ8" s="673">
        <v>35.9</v>
      </c>
      <c r="DA8" s="673"/>
      <c r="DB8" s="673"/>
      <c r="DC8" s="673"/>
      <c r="DD8" s="626">
        <v>412532</v>
      </c>
      <c r="DE8" s="621"/>
      <c r="DF8" s="621"/>
      <c r="DG8" s="621"/>
      <c r="DH8" s="621"/>
      <c r="DI8" s="621"/>
      <c r="DJ8" s="621"/>
      <c r="DK8" s="621"/>
      <c r="DL8" s="621"/>
      <c r="DM8" s="621"/>
      <c r="DN8" s="621"/>
      <c r="DO8" s="621"/>
      <c r="DP8" s="622"/>
      <c r="DQ8" s="626">
        <v>4913137</v>
      </c>
      <c r="DR8" s="621"/>
      <c r="DS8" s="621"/>
      <c r="DT8" s="621"/>
      <c r="DU8" s="621"/>
      <c r="DV8" s="621"/>
      <c r="DW8" s="621"/>
      <c r="DX8" s="621"/>
      <c r="DY8" s="621"/>
      <c r="DZ8" s="621"/>
      <c r="EA8" s="621"/>
      <c r="EB8" s="621"/>
      <c r="EC8" s="656"/>
    </row>
    <row r="9" spans="2:143" ht="11.25" customHeight="1" x14ac:dyDescent="0.2">
      <c r="B9" s="617" t="s">
        <v>224</v>
      </c>
      <c r="C9" s="618"/>
      <c r="D9" s="618"/>
      <c r="E9" s="618"/>
      <c r="F9" s="618"/>
      <c r="G9" s="618"/>
      <c r="H9" s="618"/>
      <c r="I9" s="618"/>
      <c r="J9" s="618"/>
      <c r="K9" s="618"/>
      <c r="L9" s="618"/>
      <c r="M9" s="618"/>
      <c r="N9" s="618"/>
      <c r="O9" s="618"/>
      <c r="P9" s="618"/>
      <c r="Q9" s="619"/>
      <c r="R9" s="620">
        <v>7957</v>
      </c>
      <c r="S9" s="621"/>
      <c r="T9" s="621"/>
      <c r="U9" s="621"/>
      <c r="V9" s="621"/>
      <c r="W9" s="621"/>
      <c r="X9" s="621"/>
      <c r="Y9" s="622"/>
      <c r="Z9" s="673">
        <v>0</v>
      </c>
      <c r="AA9" s="673"/>
      <c r="AB9" s="673"/>
      <c r="AC9" s="673"/>
      <c r="AD9" s="674">
        <v>7957</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1799469</v>
      </c>
      <c r="BH9" s="621"/>
      <c r="BI9" s="621"/>
      <c r="BJ9" s="621"/>
      <c r="BK9" s="621"/>
      <c r="BL9" s="621"/>
      <c r="BM9" s="621"/>
      <c r="BN9" s="622"/>
      <c r="BO9" s="673">
        <v>33.1</v>
      </c>
      <c r="BP9" s="673"/>
      <c r="BQ9" s="673"/>
      <c r="BR9" s="673"/>
      <c r="BS9" s="626" t="s">
        <v>113</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2070385</v>
      </c>
      <c r="CS9" s="621"/>
      <c r="CT9" s="621"/>
      <c r="CU9" s="621"/>
      <c r="CV9" s="621"/>
      <c r="CW9" s="621"/>
      <c r="CX9" s="621"/>
      <c r="CY9" s="622"/>
      <c r="CZ9" s="673">
        <v>7.2</v>
      </c>
      <c r="DA9" s="673"/>
      <c r="DB9" s="673"/>
      <c r="DC9" s="673"/>
      <c r="DD9" s="626">
        <v>322554</v>
      </c>
      <c r="DE9" s="621"/>
      <c r="DF9" s="621"/>
      <c r="DG9" s="621"/>
      <c r="DH9" s="621"/>
      <c r="DI9" s="621"/>
      <c r="DJ9" s="621"/>
      <c r="DK9" s="621"/>
      <c r="DL9" s="621"/>
      <c r="DM9" s="621"/>
      <c r="DN9" s="621"/>
      <c r="DO9" s="621"/>
      <c r="DP9" s="622"/>
      <c r="DQ9" s="626">
        <v>1478303</v>
      </c>
      <c r="DR9" s="621"/>
      <c r="DS9" s="621"/>
      <c r="DT9" s="621"/>
      <c r="DU9" s="621"/>
      <c r="DV9" s="621"/>
      <c r="DW9" s="621"/>
      <c r="DX9" s="621"/>
      <c r="DY9" s="621"/>
      <c r="DZ9" s="621"/>
      <c r="EA9" s="621"/>
      <c r="EB9" s="621"/>
      <c r="EC9" s="656"/>
    </row>
    <row r="10" spans="2:143" ht="11.25" customHeight="1" x14ac:dyDescent="0.2">
      <c r="B10" s="617" t="s">
        <v>227</v>
      </c>
      <c r="C10" s="618"/>
      <c r="D10" s="618"/>
      <c r="E10" s="618"/>
      <c r="F10" s="618"/>
      <c r="G10" s="618"/>
      <c r="H10" s="618"/>
      <c r="I10" s="618"/>
      <c r="J10" s="618"/>
      <c r="K10" s="618"/>
      <c r="L10" s="618"/>
      <c r="M10" s="618"/>
      <c r="N10" s="618"/>
      <c r="O10" s="618"/>
      <c r="P10" s="618"/>
      <c r="Q10" s="619"/>
      <c r="R10" s="620">
        <v>952489</v>
      </c>
      <c r="S10" s="621"/>
      <c r="T10" s="621"/>
      <c r="U10" s="621"/>
      <c r="V10" s="621"/>
      <c r="W10" s="621"/>
      <c r="X10" s="621"/>
      <c r="Y10" s="622"/>
      <c r="Z10" s="673">
        <v>3.2</v>
      </c>
      <c r="AA10" s="673"/>
      <c r="AB10" s="673"/>
      <c r="AC10" s="673"/>
      <c r="AD10" s="674">
        <v>952489</v>
      </c>
      <c r="AE10" s="674"/>
      <c r="AF10" s="674"/>
      <c r="AG10" s="674"/>
      <c r="AH10" s="674"/>
      <c r="AI10" s="674"/>
      <c r="AJ10" s="674"/>
      <c r="AK10" s="674"/>
      <c r="AL10" s="643">
        <v>6.1</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129400</v>
      </c>
      <c r="BH10" s="621"/>
      <c r="BI10" s="621"/>
      <c r="BJ10" s="621"/>
      <c r="BK10" s="621"/>
      <c r="BL10" s="621"/>
      <c r="BM10" s="621"/>
      <c r="BN10" s="622"/>
      <c r="BO10" s="673">
        <v>2.4</v>
      </c>
      <c r="BP10" s="673"/>
      <c r="BQ10" s="673"/>
      <c r="BR10" s="673"/>
      <c r="BS10" s="626" t="s">
        <v>113</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6513</v>
      </c>
      <c r="CS10" s="621"/>
      <c r="CT10" s="621"/>
      <c r="CU10" s="621"/>
      <c r="CV10" s="621"/>
      <c r="CW10" s="621"/>
      <c r="CX10" s="621"/>
      <c r="CY10" s="622"/>
      <c r="CZ10" s="673">
        <v>0</v>
      </c>
      <c r="DA10" s="673"/>
      <c r="DB10" s="673"/>
      <c r="DC10" s="673"/>
      <c r="DD10" s="626" t="s">
        <v>113</v>
      </c>
      <c r="DE10" s="621"/>
      <c r="DF10" s="621"/>
      <c r="DG10" s="621"/>
      <c r="DH10" s="621"/>
      <c r="DI10" s="621"/>
      <c r="DJ10" s="621"/>
      <c r="DK10" s="621"/>
      <c r="DL10" s="621"/>
      <c r="DM10" s="621"/>
      <c r="DN10" s="621"/>
      <c r="DO10" s="621"/>
      <c r="DP10" s="622"/>
      <c r="DQ10" s="626">
        <v>5454</v>
      </c>
      <c r="DR10" s="621"/>
      <c r="DS10" s="621"/>
      <c r="DT10" s="621"/>
      <c r="DU10" s="621"/>
      <c r="DV10" s="621"/>
      <c r="DW10" s="621"/>
      <c r="DX10" s="621"/>
      <c r="DY10" s="621"/>
      <c r="DZ10" s="621"/>
      <c r="EA10" s="621"/>
      <c r="EB10" s="621"/>
      <c r="EC10" s="656"/>
    </row>
    <row r="11" spans="2:143" ht="11.25" customHeight="1" x14ac:dyDescent="0.2">
      <c r="B11" s="617" t="s">
        <v>230</v>
      </c>
      <c r="C11" s="618"/>
      <c r="D11" s="618"/>
      <c r="E11" s="618"/>
      <c r="F11" s="618"/>
      <c r="G11" s="618"/>
      <c r="H11" s="618"/>
      <c r="I11" s="618"/>
      <c r="J11" s="618"/>
      <c r="K11" s="618"/>
      <c r="L11" s="618"/>
      <c r="M11" s="618"/>
      <c r="N11" s="618"/>
      <c r="O11" s="618"/>
      <c r="P11" s="618"/>
      <c r="Q11" s="619"/>
      <c r="R11" s="620">
        <v>11754</v>
      </c>
      <c r="S11" s="621"/>
      <c r="T11" s="621"/>
      <c r="U11" s="621"/>
      <c r="V11" s="621"/>
      <c r="W11" s="621"/>
      <c r="X11" s="621"/>
      <c r="Y11" s="622"/>
      <c r="Z11" s="673">
        <v>0</v>
      </c>
      <c r="AA11" s="673"/>
      <c r="AB11" s="673"/>
      <c r="AC11" s="673"/>
      <c r="AD11" s="674">
        <v>11754</v>
      </c>
      <c r="AE11" s="674"/>
      <c r="AF11" s="674"/>
      <c r="AG11" s="674"/>
      <c r="AH11" s="674"/>
      <c r="AI11" s="674"/>
      <c r="AJ11" s="674"/>
      <c r="AK11" s="674"/>
      <c r="AL11" s="643">
        <v>0.1</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172384</v>
      </c>
      <c r="BH11" s="621"/>
      <c r="BI11" s="621"/>
      <c r="BJ11" s="621"/>
      <c r="BK11" s="621"/>
      <c r="BL11" s="621"/>
      <c r="BM11" s="621"/>
      <c r="BN11" s="622"/>
      <c r="BO11" s="673">
        <v>3.2</v>
      </c>
      <c r="BP11" s="673"/>
      <c r="BQ11" s="673"/>
      <c r="BR11" s="673"/>
      <c r="BS11" s="626">
        <v>34133</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1038035</v>
      </c>
      <c r="CS11" s="621"/>
      <c r="CT11" s="621"/>
      <c r="CU11" s="621"/>
      <c r="CV11" s="621"/>
      <c r="CW11" s="621"/>
      <c r="CX11" s="621"/>
      <c r="CY11" s="622"/>
      <c r="CZ11" s="673">
        <v>3.6</v>
      </c>
      <c r="DA11" s="673"/>
      <c r="DB11" s="673"/>
      <c r="DC11" s="673"/>
      <c r="DD11" s="626">
        <v>264389</v>
      </c>
      <c r="DE11" s="621"/>
      <c r="DF11" s="621"/>
      <c r="DG11" s="621"/>
      <c r="DH11" s="621"/>
      <c r="DI11" s="621"/>
      <c r="DJ11" s="621"/>
      <c r="DK11" s="621"/>
      <c r="DL11" s="621"/>
      <c r="DM11" s="621"/>
      <c r="DN11" s="621"/>
      <c r="DO11" s="621"/>
      <c r="DP11" s="622"/>
      <c r="DQ11" s="626">
        <v>545617</v>
      </c>
      <c r="DR11" s="621"/>
      <c r="DS11" s="621"/>
      <c r="DT11" s="621"/>
      <c r="DU11" s="621"/>
      <c r="DV11" s="621"/>
      <c r="DW11" s="621"/>
      <c r="DX11" s="621"/>
      <c r="DY11" s="621"/>
      <c r="DZ11" s="621"/>
      <c r="EA11" s="621"/>
      <c r="EB11" s="621"/>
      <c r="EC11" s="656"/>
    </row>
    <row r="12" spans="2:143" ht="11.25" customHeight="1" x14ac:dyDescent="0.2">
      <c r="B12" s="617" t="s">
        <v>233</v>
      </c>
      <c r="C12" s="618"/>
      <c r="D12" s="618"/>
      <c r="E12" s="618"/>
      <c r="F12" s="618"/>
      <c r="G12" s="618"/>
      <c r="H12" s="618"/>
      <c r="I12" s="618"/>
      <c r="J12" s="618"/>
      <c r="K12" s="618"/>
      <c r="L12" s="618"/>
      <c r="M12" s="618"/>
      <c r="N12" s="618"/>
      <c r="O12" s="618"/>
      <c r="P12" s="618"/>
      <c r="Q12" s="619"/>
      <c r="R12" s="620" t="s">
        <v>113</v>
      </c>
      <c r="S12" s="621"/>
      <c r="T12" s="621"/>
      <c r="U12" s="621"/>
      <c r="V12" s="621"/>
      <c r="W12" s="621"/>
      <c r="X12" s="621"/>
      <c r="Y12" s="622"/>
      <c r="Z12" s="673" t="s">
        <v>113</v>
      </c>
      <c r="AA12" s="673"/>
      <c r="AB12" s="673"/>
      <c r="AC12" s="673"/>
      <c r="AD12" s="674" t="s">
        <v>113</v>
      </c>
      <c r="AE12" s="674"/>
      <c r="AF12" s="674"/>
      <c r="AG12" s="674"/>
      <c r="AH12" s="674"/>
      <c r="AI12" s="674"/>
      <c r="AJ12" s="674"/>
      <c r="AK12" s="674"/>
      <c r="AL12" s="643" t="s">
        <v>113</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2691333</v>
      </c>
      <c r="BH12" s="621"/>
      <c r="BI12" s="621"/>
      <c r="BJ12" s="621"/>
      <c r="BK12" s="621"/>
      <c r="BL12" s="621"/>
      <c r="BM12" s="621"/>
      <c r="BN12" s="622"/>
      <c r="BO12" s="673">
        <v>49.5</v>
      </c>
      <c r="BP12" s="673"/>
      <c r="BQ12" s="673"/>
      <c r="BR12" s="673"/>
      <c r="BS12" s="626">
        <v>323273</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1202298</v>
      </c>
      <c r="CS12" s="621"/>
      <c r="CT12" s="621"/>
      <c r="CU12" s="621"/>
      <c r="CV12" s="621"/>
      <c r="CW12" s="621"/>
      <c r="CX12" s="621"/>
      <c r="CY12" s="622"/>
      <c r="CZ12" s="673">
        <v>4.2</v>
      </c>
      <c r="DA12" s="673"/>
      <c r="DB12" s="673"/>
      <c r="DC12" s="673"/>
      <c r="DD12" s="626">
        <v>236617</v>
      </c>
      <c r="DE12" s="621"/>
      <c r="DF12" s="621"/>
      <c r="DG12" s="621"/>
      <c r="DH12" s="621"/>
      <c r="DI12" s="621"/>
      <c r="DJ12" s="621"/>
      <c r="DK12" s="621"/>
      <c r="DL12" s="621"/>
      <c r="DM12" s="621"/>
      <c r="DN12" s="621"/>
      <c r="DO12" s="621"/>
      <c r="DP12" s="622"/>
      <c r="DQ12" s="626">
        <v>451521</v>
      </c>
      <c r="DR12" s="621"/>
      <c r="DS12" s="621"/>
      <c r="DT12" s="621"/>
      <c r="DU12" s="621"/>
      <c r="DV12" s="621"/>
      <c r="DW12" s="621"/>
      <c r="DX12" s="621"/>
      <c r="DY12" s="621"/>
      <c r="DZ12" s="621"/>
      <c r="EA12" s="621"/>
      <c r="EB12" s="621"/>
      <c r="EC12" s="656"/>
    </row>
    <row r="13" spans="2:143" ht="11.25" customHeight="1" x14ac:dyDescent="0.2">
      <c r="B13" s="617" t="s">
        <v>236</v>
      </c>
      <c r="C13" s="618"/>
      <c r="D13" s="618"/>
      <c r="E13" s="618"/>
      <c r="F13" s="618"/>
      <c r="G13" s="618"/>
      <c r="H13" s="618"/>
      <c r="I13" s="618"/>
      <c r="J13" s="618"/>
      <c r="K13" s="618"/>
      <c r="L13" s="618"/>
      <c r="M13" s="618"/>
      <c r="N13" s="618"/>
      <c r="O13" s="618"/>
      <c r="P13" s="618"/>
      <c r="Q13" s="619"/>
      <c r="R13" s="620">
        <v>28178</v>
      </c>
      <c r="S13" s="621"/>
      <c r="T13" s="621"/>
      <c r="U13" s="621"/>
      <c r="V13" s="621"/>
      <c r="W13" s="621"/>
      <c r="X13" s="621"/>
      <c r="Y13" s="622"/>
      <c r="Z13" s="673">
        <v>0.1</v>
      </c>
      <c r="AA13" s="673"/>
      <c r="AB13" s="673"/>
      <c r="AC13" s="673"/>
      <c r="AD13" s="674">
        <v>28178</v>
      </c>
      <c r="AE13" s="674"/>
      <c r="AF13" s="674"/>
      <c r="AG13" s="674"/>
      <c r="AH13" s="674"/>
      <c r="AI13" s="674"/>
      <c r="AJ13" s="674"/>
      <c r="AK13" s="674"/>
      <c r="AL13" s="643">
        <v>0.2</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2620146</v>
      </c>
      <c r="BH13" s="621"/>
      <c r="BI13" s="621"/>
      <c r="BJ13" s="621"/>
      <c r="BK13" s="621"/>
      <c r="BL13" s="621"/>
      <c r="BM13" s="621"/>
      <c r="BN13" s="622"/>
      <c r="BO13" s="673">
        <v>48.2</v>
      </c>
      <c r="BP13" s="673"/>
      <c r="BQ13" s="673"/>
      <c r="BR13" s="673"/>
      <c r="BS13" s="626">
        <v>323273</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2609697</v>
      </c>
      <c r="CS13" s="621"/>
      <c r="CT13" s="621"/>
      <c r="CU13" s="621"/>
      <c r="CV13" s="621"/>
      <c r="CW13" s="621"/>
      <c r="CX13" s="621"/>
      <c r="CY13" s="622"/>
      <c r="CZ13" s="673">
        <v>9.1</v>
      </c>
      <c r="DA13" s="673"/>
      <c r="DB13" s="673"/>
      <c r="DC13" s="673"/>
      <c r="DD13" s="626">
        <v>1423173</v>
      </c>
      <c r="DE13" s="621"/>
      <c r="DF13" s="621"/>
      <c r="DG13" s="621"/>
      <c r="DH13" s="621"/>
      <c r="DI13" s="621"/>
      <c r="DJ13" s="621"/>
      <c r="DK13" s="621"/>
      <c r="DL13" s="621"/>
      <c r="DM13" s="621"/>
      <c r="DN13" s="621"/>
      <c r="DO13" s="621"/>
      <c r="DP13" s="622"/>
      <c r="DQ13" s="626">
        <v>1436098</v>
      </c>
      <c r="DR13" s="621"/>
      <c r="DS13" s="621"/>
      <c r="DT13" s="621"/>
      <c r="DU13" s="621"/>
      <c r="DV13" s="621"/>
      <c r="DW13" s="621"/>
      <c r="DX13" s="621"/>
      <c r="DY13" s="621"/>
      <c r="DZ13" s="621"/>
      <c r="EA13" s="621"/>
      <c r="EB13" s="621"/>
      <c r="EC13" s="656"/>
    </row>
    <row r="14" spans="2:143" ht="11.25" customHeight="1" x14ac:dyDescent="0.2">
      <c r="B14" s="617" t="s">
        <v>239</v>
      </c>
      <c r="C14" s="618"/>
      <c r="D14" s="618"/>
      <c r="E14" s="618"/>
      <c r="F14" s="618"/>
      <c r="G14" s="618"/>
      <c r="H14" s="618"/>
      <c r="I14" s="618"/>
      <c r="J14" s="618"/>
      <c r="K14" s="618"/>
      <c r="L14" s="618"/>
      <c r="M14" s="618"/>
      <c r="N14" s="618"/>
      <c r="O14" s="618"/>
      <c r="P14" s="618"/>
      <c r="Q14" s="619"/>
      <c r="R14" s="620" t="s">
        <v>113</v>
      </c>
      <c r="S14" s="621"/>
      <c r="T14" s="621"/>
      <c r="U14" s="621"/>
      <c r="V14" s="621"/>
      <c r="W14" s="621"/>
      <c r="X14" s="621"/>
      <c r="Y14" s="622"/>
      <c r="Z14" s="673" t="s">
        <v>113</v>
      </c>
      <c r="AA14" s="673"/>
      <c r="AB14" s="673"/>
      <c r="AC14" s="673"/>
      <c r="AD14" s="674" t="s">
        <v>113</v>
      </c>
      <c r="AE14" s="674"/>
      <c r="AF14" s="674"/>
      <c r="AG14" s="674"/>
      <c r="AH14" s="674"/>
      <c r="AI14" s="674"/>
      <c r="AJ14" s="674"/>
      <c r="AK14" s="674"/>
      <c r="AL14" s="643" t="s">
        <v>113</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173898</v>
      </c>
      <c r="BH14" s="621"/>
      <c r="BI14" s="621"/>
      <c r="BJ14" s="621"/>
      <c r="BK14" s="621"/>
      <c r="BL14" s="621"/>
      <c r="BM14" s="621"/>
      <c r="BN14" s="622"/>
      <c r="BO14" s="673">
        <v>3.2</v>
      </c>
      <c r="BP14" s="673"/>
      <c r="BQ14" s="673"/>
      <c r="BR14" s="673"/>
      <c r="BS14" s="626" t="s">
        <v>113</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1124808</v>
      </c>
      <c r="CS14" s="621"/>
      <c r="CT14" s="621"/>
      <c r="CU14" s="621"/>
      <c r="CV14" s="621"/>
      <c r="CW14" s="621"/>
      <c r="CX14" s="621"/>
      <c r="CY14" s="622"/>
      <c r="CZ14" s="673">
        <v>3.9</v>
      </c>
      <c r="DA14" s="673"/>
      <c r="DB14" s="673"/>
      <c r="DC14" s="673"/>
      <c r="DD14" s="626">
        <v>210568</v>
      </c>
      <c r="DE14" s="621"/>
      <c r="DF14" s="621"/>
      <c r="DG14" s="621"/>
      <c r="DH14" s="621"/>
      <c r="DI14" s="621"/>
      <c r="DJ14" s="621"/>
      <c r="DK14" s="621"/>
      <c r="DL14" s="621"/>
      <c r="DM14" s="621"/>
      <c r="DN14" s="621"/>
      <c r="DO14" s="621"/>
      <c r="DP14" s="622"/>
      <c r="DQ14" s="626">
        <v>857526</v>
      </c>
      <c r="DR14" s="621"/>
      <c r="DS14" s="621"/>
      <c r="DT14" s="621"/>
      <c r="DU14" s="621"/>
      <c r="DV14" s="621"/>
      <c r="DW14" s="621"/>
      <c r="DX14" s="621"/>
      <c r="DY14" s="621"/>
      <c r="DZ14" s="621"/>
      <c r="EA14" s="621"/>
      <c r="EB14" s="621"/>
      <c r="EC14" s="656"/>
    </row>
    <row r="15" spans="2:143" ht="11.25" customHeight="1" x14ac:dyDescent="0.2">
      <c r="B15" s="617" t="s">
        <v>242</v>
      </c>
      <c r="C15" s="618"/>
      <c r="D15" s="618"/>
      <c r="E15" s="618"/>
      <c r="F15" s="618"/>
      <c r="G15" s="618"/>
      <c r="H15" s="618"/>
      <c r="I15" s="618"/>
      <c r="J15" s="618"/>
      <c r="K15" s="618"/>
      <c r="L15" s="618"/>
      <c r="M15" s="618"/>
      <c r="N15" s="618"/>
      <c r="O15" s="618"/>
      <c r="P15" s="618"/>
      <c r="Q15" s="619"/>
      <c r="R15" s="620">
        <v>17284</v>
      </c>
      <c r="S15" s="621"/>
      <c r="T15" s="621"/>
      <c r="U15" s="621"/>
      <c r="V15" s="621"/>
      <c r="W15" s="621"/>
      <c r="X15" s="621"/>
      <c r="Y15" s="622"/>
      <c r="Z15" s="673">
        <v>0.1</v>
      </c>
      <c r="AA15" s="673"/>
      <c r="AB15" s="673"/>
      <c r="AC15" s="673"/>
      <c r="AD15" s="674">
        <v>17284</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371241</v>
      </c>
      <c r="BH15" s="621"/>
      <c r="BI15" s="621"/>
      <c r="BJ15" s="621"/>
      <c r="BK15" s="621"/>
      <c r="BL15" s="621"/>
      <c r="BM15" s="621"/>
      <c r="BN15" s="622"/>
      <c r="BO15" s="673">
        <v>6.8</v>
      </c>
      <c r="BP15" s="673"/>
      <c r="BQ15" s="673"/>
      <c r="BR15" s="673"/>
      <c r="BS15" s="626" t="s">
        <v>113</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2398492</v>
      </c>
      <c r="CS15" s="621"/>
      <c r="CT15" s="621"/>
      <c r="CU15" s="621"/>
      <c r="CV15" s="621"/>
      <c r="CW15" s="621"/>
      <c r="CX15" s="621"/>
      <c r="CY15" s="622"/>
      <c r="CZ15" s="673">
        <v>8.3000000000000007</v>
      </c>
      <c r="DA15" s="673"/>
      <c r="DB15" s="673"/>
      <c r="DC15" s="673"/>
      <c r="DD15" s="626">
        <v>504492</v>
      </c>
      <c r="DE15" s="621"/>
      <c r="DF15" s="621"/>
      <c r="DG15" s="621"/>
      <c r="DH15" s="621"/>
      <c r="DI15" s="621"/>
      <c r="DJ15" s="621"/>
      <c r="DK15" s="621"/>
      <c r="DL15" s="621"/>
      <c r="DM15" s="621"/>
      <c r="DN15" s="621"/>
      <c r="DO15" s="621"/>
      <c r="DP15" s="622"/>
      <c r="DQ15" s="626">
        <v>1701685</v>
      </c>
      <c r="DR15" s="621"/>
      <c r="DS15" s="621"/>
      <c r="DT15" s="621"/>
      <c r="DU15" s="621"/>
      <c r="DV15" s="621"/>
      <c r="DW15" s="621"/>
      <c r="DX15" s="621"/>
      <c r="DY15" s="621"/>
      <c r="DZ15" s="621"/>
      <c r="EA15" s="621"/>
      <c r="EB15" s="621"/>
      <c r="EC15" s="656"/>
    </row>
    <row r="16" spans="2:143" ht="11.25" customHeight="1" x14ac:dyDescent="0.2">
      <c r="B16" s="617" t="s">
        <v>245</v>
      </c>
      <c r="C16" s="618"/>
      <c r="D16" s="618"/>
      <c r="E16" s="618"/>
      <c r="F16" s="618"/>
      <c r="G16" s="618"/>
      <c r="H16" s="618"/>
      <c r="I16" s="618"/>
      <c r="J16" s="618"/>
      <c r="K16" s="618"/>
      <c r="L16" s="618"/>
      <c r="M16" s="618"/>
      <c r="N16" s="618"/>
      <c r="O16" s="618"/>
      <c r="P16" s="618"/>
      <c r="Q16" s="619"/>
      <c r="R16" s="620">
        <v>9765228</v>
      </c>
      <c r="S16" s="621"/>
      <c r="T16" s="621"/>
      <c r="U16" s="621"/>
      <c r="V16" s="621"/>
      <c r="W16" s="621"/>
      <c r="X16" s="621"/>
      <c r="Y16" s="622"/>
      <c r="Z16" s="673">
        <v>32.9</v>
      </c>
      <c r="AA16" s="673"/>
      <c r="AB16" s="673"/>
      <c r="AC16" s="673"/>
      <c r="AD16" s="674">
        <v>8700972</v>
      </c>
      <c r="AE16" s="674"/>
      <c r="AF16" s="674"/>
      <c r="AG16" s="674"/>
      <c r="AH16" s="674"/>
      <c r="AI16" s="674"/>
      <c r="AJ16" s="674"/>
      <c r="AK16" s="674"/>
      <c r="AL16" s="643">
        <v>55.9</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113</v>
      </c>
      <c r="BH16" s="621"/>
      <c r="BI16" s="621"/>
      <c r="BJ16" s="621"/>
      <c r="BK16" s="621"/>
      <c r="BL16" s="621"/>
      <c r="BM16" s="621"/>
      <c r="BN16" s="622"/>
      <c r="BO16" s="673" t="s">
        <v>113</v>
      </c>
      <c r="BP16" s="673"/>
      <c r="BQ16" s="673"/>
      <c r="BR16" s="673"/>
      <c r="BS16" s="626" t="s">
        <v>113</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397500</v>
      </c>
      <c r="CS16" s="621"/>
      <c r="CT16" s="621"/>
      <c r="CU16" s="621"/>
      <c r="CV16" s="621"/>
      <c r="CW16" s="621"/>
      <c r="CX16" s="621"/>
      <c r="CY16" s="622"/>
      <c r="CZ16" s="673">
        <v>1.4</v>
      </c>
      <c r="DA16" s="673"/>
      <c r="DB16" s="673"/>
      <c r="DC16" s="673"/>
      <c r="DD16" s="626" t="s">
        <v>113</v>
      </c>
      <c r="DE16" s="621"/>
      <c r="DF16" s="621"/>
      <c r="DG16" s="621"/>
      <c r="DH16" s="621"/>
      <c r="DI16" s="621"/>
      <c r="DJ16" s="621"/>
      <c r="DK16" s="621"/>
      <c r="DL16" s="621"/>
      <c r="DM16" s="621"/>
      <c r="DN16" s="621"/>
      <c r="DO16" s="621"/>
      <c r="DP16" s="622"/>
      <c r="DQ16" s="626">
        <v>83041</v>
      </c>
      <c r="DR16" s="621"/>
      <c r="DS16" s="621"/>
      <c r="DT16" s="621"/>
      <c r="DU16" s="621"/>
      <c r="DV16" s="621"/>
      <c r="DW16" s="621"/>
      <c r="DX16" s="621"/>
      <c r="DY16" s="621"/>
      <c r="DZ16" s="621"/>
      <c r="EA16" s="621"/>
      <c r="EB16" s="621"/>
      <c r="EC16" s="656"/>
    </row>
    <row r="17" spans="2:133" ht="11.25" customHeight="1" x14ac:dyDescent="0.2">
      <c r="B17" s="617" t="s">
        <v>248</v>
      </c>
      <c r="C17" s="618"/>
      <c r="D17" s="618"/>
      <c r="E17" s="618"/>
      <c r="F17" s="618"/>
      <c r="G17" s="618"/>
      <c r="H17" s="618"/>
      <c r="I17" s="618"/>
      <c r="J17" s="618"/>
      <c r="K17" s="618"/>
      <c r="L17" s="618"/>
      <c r="M17" s="618"/>
      <c r="N17" s="618"/>
      <c r="O17" s="618"/>
      <c r="P17" s="618"/>
      <c r="Q17" s="619"/>
      <c r="R17" s="620">
        <v>8700972</v>
      </c>
      <c r="S17" s="621"/>
      <c r="T17" s="621"/>
      <c r="U17" s="621"/>
      <c r="V17" s="621"/>
      <c r="W17" s="621"/>
      <c r="X17" s="621"/>
      <c r="Y17" s="622"/>
      <c r="Z17" s="673">
        <v>29.3</v>
      </c>
      <c r="AA17" s="673"/>
      <c r="AB17" s="673"/>
      <c r="AC17" s="673"/>
      <c r="AD17" s="674">
        <v>8700972</v>
      </c>
      <c r="AE17" s="674"/>
      <c r="AF17" s="674"/>
      <c r="AG17" s="674"/>
      <c r="AH17" s="674"/>
      <c r="AI17" s="674"/>
      <c r="AJ17" s="674"/>
      <c r="AK17" s="674"/>
      <c r="AL17" s="643">
        <v>55.9</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113</v>
      </c>
      <c r="BH17" s="621"/>
      <c r="BI17" s="621"/>
      <c r="BJ17" s="621"/>
      <c r="BK17" s="621"/>
      <c r="BL17" s="621"/>
      <c r="BM17" s="621"/>
      <c r="BN17" s="622"/>
      <c r="BO17" s="673" t="s">
        <v>113</v>
      </c>
      <c r="BP17" s="673"/>
      <c r="BQ17" s="673"/>
      <c r="BR17" s="673"/>
      <c r="BS17" s="626" t="s">
        <v>113</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3222818</v>
      </c>
      <c r="CS17" s="621"/>
      <c r="CT17" s="621"/>
      <c r="CU17" s="621"/>
      <c r="CV17" s="621"/>
      <c r="CW17" s="621"/>
      <c r="CX17" s="621"/>
      <c r="CY17" s="622"/>
      <c r="CZ17" s="673">
        <v>11.2</v>
      </c>
      <c r="DA17" s="673"/>
      <c r="DB17" s="673"/>
      <c r="DC17" s="673"/>
      <c r="DD17" s="626" t="s">
        <v>113</v>
      </c>
      <c r="DE17" s="621"/>
      <c r="DF17" s="621"/>
      <c r="DG17" s="621"/>
      <c r="DH17" s="621"/>
      <c r="DI17" s="621"/>
      <c r="DJ17" s="621"/>
      <c r="DK17" s="621"/>
      <c r="DL17" s="621"/>
      <c r="DM17" s="621"/>
      <c r="DN17" s="621"/>
      <c r="DO17" s="621"/>
      <c r="DP17" s="622"/>
      <c r="DQ17" s="626">
        <v>3096560</v>
      </c>
      <c r="DR17" s="621"/>
      <c r="DS17" s="621"/>
      <c r="DT17" s="621"/>
      <c r="DU17" s="621"/>
      <c r="DV17" s="621"/>
      <c r="DW17" s="621"/>
      <c r="DX17" s="621"/>
      <c r="DY17" s="621"/>
      <c r="DZ17" s="621"/>
      <c r="EA17" s="621"/>
      <c r="EB17" s="621"/>
      <c r="EC17" s="656"/>
    </row>
    <row r="18" spans="2:133" ht="11.25" customHeight="1" x14ac:dyDescent="0.2">
      <c r="B18" s="617" t="s">
        <v>251</v>
      </c>
      <c r="C18" s="618"/>
      <c r="D18" s="618"/>
      <c r="E18" s="618"/>
      <c r="F18" s="618"/>
      <c r="G18" s="618"/>
      <c r="H18" s="618"/>
      <c r="I18" s="618"/>
      <c r="J18" s="618"/>
      <c r="K18" s="618"/>
      <c r="L18" s="618"/>
      <c r="M18" s="618"/>
      <c r="N18" s="618"/>
      <c r="O18" s="618"/>
      <c r="P18" s="618"/>
      <c r="Q18" s="619"/>
      <c r="R18" s="620">
        <v>1064256</v>
      </c>
      <c r="S18" s="621"/>
      <c r="T18" s="621"/>
      <c r="U18" s="621"/>
      <c r="V18" s="621"/>
      <c r="W18" s="621"/>
      <c r="X18" s="621"/>
      <c r="Y18" s="622"/>
      <c r="Z18" s="673">
        <v>3.6</v>
      </c>
      <c r="AA18" s="673"/>
      <c r="AB18" s="673"/>
      <c r="AC18" s="673"/>
      <c r="AD18" s="674" t="s">
        <v>113</v>
      </c>
      <c r="AE18" s="674"/>
      <c r="AF18" s="674"/>
      <c r="AG18" s="674"/>
      <c r="AH18" s="674"/>
      <c r="AI18" s="674"/>
      <c r="AJ18" s="674"/>
      <c r="AK18" s="674"/>
      <c r="AL18" s="643" t="s">
        <v>113</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113</v>
      </c>
      <c r="BH18" s="621"/>
      <c r="BI18" s="621"/>
      <c r="BJ18" s="621"/>
      <c r="BK18" s="621"/>
      <c r="BL18" s="621"/>
      <c r="BM18" s="621"/>
      <c r="BN18" s="622"/>
      <c r="BO18" s="673" t="s">
        <v>113</v>
      </c>
      <c r="BP18" s="673"/>
      <c r="BQ18" s="673"/>
      <c r="BR18" s="673"/>
      <c r="BS18" s="626" t="s">
        <v>113</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113</v>
      </c>
      <c r="CS18" s="621"/>
      <c r="CT18" s="621"/>
      <c r="CU18" s="621"/>
      <c r="CV18" s="621"/>
      <c r="CW18" s="621"/>
      <c r="CX18" s="621"/>
      <c r="CY18" s="622"/>
      <c r="CZ18" s="673" t="s">
        <v>113</v>
      </c>
      <c r="DA18" s="673"/>
      <c r="DB18" s="673"/>
      <c r="DC18" s="673"/>
      <c r="DD18" s="626" t="s">
        <v>113</v>
      </c>
      <c r="DE18" s="621"/>
      <c r="DF18" s="621"/>
      <c r="DG18" s="621"/>
      <c r="DH18" s="621"/>
      <c r="DI18" s="621"/>
      <c r="DJ18" s="621"/>
      <c r="DK18" s="621"/>
      <c r="DL18" s="621"/>
      <c r="DM18" s="621"/>
      <c r="DN18" s="621"/>
      <c r="DO18" s="621"/>
      <c r="DP18" s="622"/>
      <c r="DQ18" s="626" t="s">
        <v>113</v>
      </c>
      <c r="DR18" s="621"/>
      <c r="DS18" s="621"/>
      <c r="DT18" s="621"/>
      <c r="DU18" s="621"/>
      <c r="DV18" s="621"/>
      <c r="DW18" s="621"/>
      <c r="DX18" s="621"/>
      <c r="DY18" s="621"/>
      <c r="DZ18" s="621"/>
      <c r="EA18" s="621"/>
      <c r="EB18" s="621"/>
      <c r="EC18" s="656"/>
    </row>
    <row r="19" spans="2:133" ht="11.25" customHeight="1" x14ac:dyDescent="0.2">
      <c r="B19" s="617" t="s">
        <v>254</v>
      </c>
      <c r="C19" s="618"/>
      <c r="D19" s="618"/>
      <c r="E19" s="618"/>
      <c r="F19" s="618"/>
      <c r="G19" s="618"/>
      <c r="H19" s="618"/>
      <c r="I19" s="618"/>
      <c r="J19" s="618"/>
      <c r="K19" s="618"/>
      <c r="L19" s="618"/>
      <c r="M19" s="618"/>
      <c r="N19" s="618"/>
      <c r="O19" s="618"/>
      <c r="P19" s="618"/>
      <c r="Q19" s="619"/>
      <c r="R19" s="620" t="s">
        <v>113</v>
      </c>
      <c r="S19" s="621"/>
      <c r="T19" s="621"/>
      <c r="U19" s="621"/>
      <c r="V19" s="621"/>
      <c r="W19" s="621"/>
      <c r="X19" s="621"/>
      <c r="Y19" s="622"/>
      <c r="Z19" s="673" t="s">
        <v>113</v>
      </c>
      <c r="AA19" s="673"/>
      <c r="AB19" s="673"/>
      <c r="AC19" s="673"/>
      <c r="AD19" s="674" t="s">
        <v>113</v>
      </c>
      <c r="AE19" s="674"/>
      <c r="AF19" s="674"/>
      <c r="AG19" s="674"/>
      <c r="AH19" s="674"/>
      <c r="AI19" s="674"/>
      <c r="AJ19" s="674"/>
      <c r="AK19" s="674"/>
      <c r="AL19" s="643" t="s">
        <v>113</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10907</v>
      </c>
      <c r="BH19" s="621"/>
      <c r="BI19" s="621"/>
      <c r="BJ19" s="621"/>
      <c r="BK19" s="621"/>
      <c r="BL19" s="621"/>
      <c r="BM19" s="621"/>
      <c r="BN19" s="622"/>
      <c r="BO19" s="673">
        <v>0.2</v>
      </c>
      <c r="BP19" s="673"/>
      <c r="BQ19" s="673"/>
      <c r="BR19" s="673"/>
      <c r="BS19" s="626" t="s">
        <v>113</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113</v>
      </c>
      <c r="CS19" s="621"/>
      <c r="CT19" s="621"/>
      <c r="CU19" s="621"/>
      <c r="CV19" s="621"/>
      <c r="CW19" s="621"/>
      <c r="CX19" s="621"/>
      <c r="CY19" s="622"/>
      <c r="CZ19" s="673" t="s">
        <v>113</v>
      </c>
      <c r="DA19" s="673"/>
      <c r="DB19" s="673"/>
      <c r="DC19" s="673"/>
      <c r="DD19" s="626" t="s">
        <v>113</v>
      </c>
      <c r="DE19" s="621"/>
      <c r="DF19" s="621"/>
      <c r="DG19" s="621"/>
      <c r="DH19" s="621"/>
      <c r="DI19" s="621"/>
      <c r="DJ19" s="621"/>
      <c r="DK19" s="621"/>
      <c r="DL19" s="621"/>
      <c r="DM19" s="621"/>
      <c r="DN19" s="621"/>
      <c r="DO19" s="621"/>
      <c r="DP19" s="622"/>
      <c r="DQ19" s="626" t="s">
        <v>113</v>
      </c>
      <c r="DR19" s="621"/>
      <c r="DS19" s="621"/>
      <c r="DT19" s="621"/>
      <c r="DU19" s="621"/>
      <c r="DV19" s="621"/>
      <c r="DW19" s="621"/>
      <c r="DX19" s="621"/>
      <c r="DY19" s="621"/>
      <c r="DZ19" s="621"/>
      <c r="EA19" s="621"/>
      <c r="EB19" s="621"/>
      <c r="EC19" s="656"/>
    </row>
    <row r="20" spans="2:133" ht="11.25" customHeight="1" x14ac:dyDescent="0.2">
      <c r="B20" s="617" t="s">
        <v>257</v>
      </c>
      <c r="C20" s="618"/>
      <c r="D20" s="618"/>
      <c r="E20" s="618"/>
      <c r="F20" s="618"/>
      <c r="G20" s="618"/>
      <c r="H20" s="618"/>
      <c r="I20" s="618"/>
      <c r="J20" s="618"/>
      <c r="K20" s="618"/>
      <c r="L20" s="618"/>
      <c r="M20" s="618"/>
      <c r="N20" s="618"/>
      <c r="O20" s="618"/>
      <c r="P20" s="618"/>
      <c r="Q20" s="619"/>
      <c r="R20" s="620">
        <v>16488897</v>
      </c>
      <c r="S20" s="621"/>
      <c r="T20" s="621"/>
      <c r="U20" s="621"/>
      <c r="V20" s="621"/>
      <c r="W20" s="621"/>
      <c r="X20" s="621"/>
      <c r="Y20" s="622"/>
      <c r="Z20" s="673">
        <v>55.6</v>
      </c>
      <c r="AA20" s="673"/>
      <c r="AB20" s="673"/>
      <c r="AC20" s="673"/>
      <c r="AD20" s="674">
        <v>15424641</v>
      </c>
      <c r="AE20" s="674"/>
      <c r="AF20" s="674"/>
      <c r="AG20" s="674"/>
      <c r="AH20" s="674"/>
      <c r="AI20" s="674"/>
      <c r="AJ20" s="674"/>
      <c r="AK20" s="674"/>
      <c r="AL20" s="643">
        <v>99.1</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10907</v>
      </c>
      <c r="BH20" s="621"/>
      <c r="BI20" s="621"/>
      <c r="BJ20" s="621"/>
      <c r="BK20" s="621"/>
      <c r="BL20" s="621"/>
      <c r="BM20" s="621"/>
      <c r="BN20" s="622"/>
      <c r="BO20" s="673">
        <v>0.2</v>
      </c>
      <c r="BP20" s="673"/>
      <c r="BQ20" s="673"/>
      <c r="BR20" s="673"/>
      <c r="BS20" s="626" t="s">
        <v>113</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28750731</v>
      </c>
      <c r="CS20" s="621"/>
      <c r="CT20" s="621"/>
      <c r="CU20" s="621"/>
      <c r="CV20" s="621"/>
      <c r="CW20" s="621"/>
      <c r="CX20" s="621"/>
      <c r="CY20" s="622"/>
      <c r="CZ20" s="673">
        <v>100</v>
      </c>
      <c r="DA20" s="673"/>
      <c r="DB20" s="673"/>
      <c r="DC20" s="673"/>
      <c r="DD20" s="626">
        <v>3664434</v>
      </c>
      <c r="DE20" s="621"/>
      <c r="DF20" s="621"/>
      <c r="DG20" s="621"/>
      <c r="DH20" s="621"/>
      <c r="DI20" s="621"/>
      <c r="DJ20" s="621"/>
      <c r="DK20" s="621"/>
      <c r="DL20" s="621"/>
      <c r="DM20" s="621"/>
      <c r="DN20" s="621"/>
      <c r="DO20" s="621"/>
      <c r="DP20" s="622"/>
      <c r="DQ20" s="626">
        <v>17975135</v>
      </c>
      <c r="DR20" s="621"/>
      <c r="DS20" s="621"/>
      <c r="DT20" s="621"/>
      <c r="DU20" s="621"/>
      <c r="DV20" s="621"/>
      <c r="DW20" s="621"/>
      <c r="DX20" s="621"/>
      <c r="DY20" s="621"/>
      <c r="DZ20" s="621"/>
      <c r="EA20" s="621"/>
      <c r="EB20" s="621"/>
      <c r="EC20" s="656"/>
    </row>
    <row r="21" spans="2:133" ht="11.25" customHeight="1" x14ac:dyDescent="0.2">
      <c r="B21" s="617" t="s">
        <v>260</v>
      </c>
      <c r="C21" s="618"/>
      <c r="D21" s="618"/>
      <c r="E21" s="618"/>
      <c r="F21" s="618"/>
      <c r="G21" s="618"/>
      <c r="H21" s="618"/>
      <c r="I21" s="618"/>
      <c r="J21" s="618"/>
      <c r="K21" s="618"/>
      <c r="L21" s="618"/>
      <c r="M21" s="618"/>
      <c r="N21" s="618"/>
      <c r="O21" s="618"/>
      <c r="P21" s="618"/>
      <c r="Q21" s="619"/>
      <c r="R21" s="620">
        <v>9959</v>
      </c>
      <c r="S21" s="621"/>
      <c r="T21" s="621"/>
      <c r="U21" s="621"/>
      <c r="V21" s="621"/>
      <c r="W21" s="621"/>
      <c r="X21" s="621"/>
      <c r="Y21" s="622"/>
      <c r="Z21" s="673">
        <v>0</v>
      </c>
      <c r="AA21" s="673"/>
      <c r="AB21" s="673"/>
      <c r="AC21" s="673"/>
      <c r="AD21" s="674">
        <v>9959</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10907</v>
      </c>
      <c r="BH21" s="621"/>
      <c r="BI21" s="621"/>
      <c r="BJ21" s="621"/>
      <c r="BK21" s="621"/>
      <c r="BL21" s="621"/>
      <c r="BM21" s="621"/>
      <c r="BN21" s="622"/>
      <c r="BO21" s="673">
        <v>0.2</v>
      </c>
      <c r="BP21" s="673"/>
      <c r="BQ21" s="673"/>
      <c r="BR21" s="673"/>
      <c r="BS21" s="626" t="s">
        <v>113</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2">
      <c r="B22" s="617" t="s">
        <v>262</v>
      </c>
      <c r="C22" s="618"/>
      <c r="D22" s="618"/>
      <c r="E22" s="618"/>
      <c r="F22" s="618"/>
      <c r="G22" s="618"/>
      <c r="H22" s="618"/>
      <c r="I22" s="618"/>
      <c r="J22" s="618"/>
      <c r="K22" s="618"/>
      <c r="L22" s="618"/>
      <c r="M22" s="618"/>
      <c r="N22" s="618"/>
      <c r="O22" s="618"/>
      <c r="P22" s="618"/>
      <c r="Q22" s="619"/>
      <c r="R22" s="620">
        <v>312785</v>
      </c>
      <c r="S22" s="621"/>
      <c r="T22" s="621"/>
      <c r="U22" s="621"/>
      <c r="V22" s="621"/>
      <c r="W22" s="621"/>
      <c r="X22" s="621"/>
      <c r="Y22" s="622"/>
      <c r="Z22" s="673">
        <v>1.1000000000000001</v>
      </c>
      <c r="AA22" s="673"/>
      <c r="AB22" s="673"/>
      <c r="AC22" s="673"/>
      <c r="AD22" s="674" t="s">
        <v>113</v>
      </c>
      <c r="AE22" s="674"/>
      <c r="AF22" s="674"/>
      <c r="AG22" s="674"/>
      <c r="AH22" s="674"/>
      <c r="AI22" s="674"/>
      <c r="AJ22" s="674"/>
      <c r="AK22" s="674"/>
      <c r="AL22" s="643" t="s">
        <v>113</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113</v>
      </c>
      <c r="BH22" s="621"/>
      <c r="BI22" s="621"/>
      <c r="BJ22" s="621"/>
      <c r="BK22" s="621"/>
      <c r="BL22" s="621"/>
      <c r="BM22" s="621"/>
      <c r="BN22" s="622"/>
      <c r="BO22" s="673" t="s">
        <v>113</v>
      </c>
      <c r="BP22" s="673"/>
      <c r="BQ22" s="673"/>
      <c r="BR22" s="673"/>
      <c r="BS22" s="626" t="s">
        <v>113</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2">
      <c r="B23" s="617" t="s">
        <v>265</v>
      </c>
      <c r="C23" s="618"/>
      <c r="D23" s="618"/>
      <c r="E23" s="618"/>
      <c r="F23" s="618"/>
      <c r="G23" s="618"/>
      <c r="H23" s="618"/>
      <c r="I23" s="618"/>
      <c r="J23" s="618"/>
      <c r="K23" s="618"/>
      <c r="L23" s="618"/>
      <c r="M23" s="618"/>
      <c r="N23" s="618"/>
      <c r="O23" s="618"/>
      <c r="P23" s="618"/>
      <c r="Q23" s="619"/>
      <c r="R23" s="620">
        <v>439894</v>
      </c>
      <c r="S23" s="621"/>
      <c r="T23" s="621"/>
      <c r="U23" s="621"/>
      <c r="V23" s="621"/>
      <c r="W23" s="621"/>
      <c r="X23" s="621"/>
      <c r="Y23" s="622"/>
      <c r="Z23" s="673">
        <v>1.5</v>
      </c>
      <c r="AA23" s="673"/>
      <c r="AB23" s="673"/>
      <c r="AC23" s="673"/>
      <c r="AD23" s="674">
        <v>13654</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113</v>
      </c>
      <c r="BH23" s="621"/>
      <c r="BI23" s="621"/>
      <c r="BJ23" s="621"/>
      <c r="BK23" s="621"/>
      <c r="BL23" s="621"/>
      <c r="BM23" s="621"/>
      <c r="BN23" s="622"/>
      <c r="BO23" s="673" t="s">
        <v>113</v>
      </c>
      <c r="BP23" s="673"/>
      <c r="BQ23" s="673"/>
      <c r="BR23" s="673"/>
      <c r="BS23" s="626" t="s">
        <v>113</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2">
      <c r="B24" s="617" t="s">
        <v>272</v>
      </c>
      <c r="C24" s="618"/>
      <c r="D24" s="618"/>
      <c r="E24" s="618"/>
      <c r="F24" s="618"/>
      <c r="G24" s="618"/>
      <c r="H24" s="618"/>
      <c r="I24" s="618"/>
      <c r="J24" s="618"/>
      <c r="K24" s="618"/>
      <c r="L24" s="618"/>
      <c r="M24" s="618"/>
      <c r="N24" s="618"/>
      <c r="O24" s="618"/>
      <c r="P24" s="618"/>
      <c r="Q24" s="619"/>
      <c r="R24" s="620">
        <v>147680</v>
      </c>
      <c r="S24" s="621"/>
      <c r="T24" s="621"/>
      <c r="U24" s="621"/>
      <c r="V24" s="621"/>
      <c r="W24" s="621"/>
      <c r="X24" s="621"/>
      <c r="Y24" s="622"/>
      <c r="Z24" s="673">
        <v>0.5</v>
      </c>
      <c r="AA24" s="673"/>
      <c r="AB24" s="673"/>
      <c r="AC24" s="673"/>
      <c r="AD24" s="674" t="s">
        <v>113</v>
      </c>
      <c r="AE24" s="674"/>
      <c r="AF24" s="674"/>
      <c r="AG24" s="674"/>
      <c r="AH24" s="674"/>
      <c r="AI24" s="674"/>
      <c r="AJ24" s="674"/>
      <c r="AK24" s="674"/>
      <c r="AL24" s="643" t="s">
        <v>113</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113</v>
      </c>
      <c r="BH24" s="621"/>
      <c r="BI24" s="621"/>
      <c r="BJ24" s="621"/>
      <c r="BK24" s="621"/>
      <c r="BL24" s="621"/>
      <c r="BM24" s="621"/>
      <c r="BN24" s="622"/>
      <c r="BO24" s="673" t="s">
        <v>113</v>
      </c>
      <c r="BP24" s="673"/>
      <c r="BQ24" s="673"/>
      <c r="BR24" s="673"/>
      <c r="BS24" s="626" t="s">
        <v>113</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13938897</v>
      </c>
      <c r="CS24" s="671"/>
      <c r="CT24" s="671"/>
      <c r="CU24" s="671"/>
      <c r="CV24" s="671"/>
      <c r="CW24" s="671"/>
      <c r="CX24" s="671"/>
      <c r="CY24" s="718"/>
      <c r="CZ24" s="722">
        <v>48.5</v>
      </c>
      <c r="DA24" s="723"/>
      <c r="DB24" s="723"/>
      <c r="DC24" s="724"/>
      <c r="DD24" s="717">
        <v>9061983</v>
      </c>
      <c r="DE24" s="671"/>
      <c r="DF24" s="671"/>
      <c r="DG24" s="671"/>
      <c r="DH24" s="671"/>
      <c r="DI24" s="671"/>
      <c r="DJ24" s="671"/>
      <c r="DK24" s="718"/>
      <c r="DL24" s="717">
        <v>9018700</v>
      </c>
      <c r="DM24" s="671"/>
      <c r="DN24" s="671"/>
      <c r="DO24" s="671"/>
      <c r="DP24" s="671"/>
      <c r="DQ24" s="671"/>
      <c r="DR24" s="671"/>
      <c r="DS24" s="671"/>
      <c r="DT24" s="671"/>
      <c r="DU24" s="671"/>
      <c r="DV24" s="718"/>
      <c r="DW24" s="719">
        <v>55.4</v>
      </c>
      <c r="DX24" s="688"/>
      <c r="DY24" s="688"/>
      <c r="DZ24" s="688"/>
      <c r="EA24" s="688"/>
      <c r="EB24" s="688"/>
      <c r="EC24" s="720"/>
    </row>
    <row r="25" spans="2:133" ht="11.25" customHeight="1" x14ac:dyDescent="0.2">
      <c r="B25" s="617" t="s">
        <v>275</v>
      </c>
      <c r="C25" s="618"/>
      <c r="D25" s="618"/>
      <c r="E25" s="618"/>
      <c r="F25" s="618"/>
      <c r="G25" s="618"/>
      <c r="H25" s="618"/>
      <c r="I25" s="618"/>
      <c r="J25" s="618"/>
      <c r="K25" s="618"/>
      <c r="L25" s="618"/>
      <c r="M25" s="618"/>
      <c r="N25" s="618"/>
      <c r="O25" s="618"/>
      <c r="P25" s="618"/>
      <c r="Q25" s="619"/>
      <c r="R25" s="620">
        <v>4637556</v>
      </c>
      <c r="S25" s="621"/>
      <c r="T25" s="621"/>
      <c r="U25" s="621"/>
      <c r="V25" s="621"/>
      <c r="W25" s="621"/>
      <c r="X25" s="621"/>
      <c r="Y25" s="622"/>
      <c r="Z25" s="673">
        <v>15.6</v>
      </c>
      <c r="AA25" s="673"/>
      <c r="AB25" s="673"/>
      <c r="AC25" s="673"/>
      <c r="AD25" s="674" t="s">
        <v>113</v>
      </c>
      <c r="AE25" s="674"/>
      <c r="AF25" s="674"/>
      <c r="AG25" s="674"/>
      <c r="AH25" s="674"/>
      <c r="AI25" s="674"/>
      <c r="AJ25" s="674"/>
      <c r="AK25" s="674"/>
      <c r="AL25" s="643" t="s">
        <v>113</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113</v>
      </c>
      <c r="BH25" s="621"/>
      <c r="BI25" s="621"/>
      <c r="BJ25" s="621"/>
      <c r="BK25" s="621"/>
      <c r="BL25" s="621"/>
      <c r="BM25" s="621"/>
      <c r="BN25" s="622"/>
      <c r="BO25" s="673" t="s">
        <v>113</v>
      </c>
      <c r="BP25" s="673"/>
      <c r="BQ25" s="673"/>
      <c r="BR25" s="673"/>
      <c r="BS25" s="626" t="s">
        <v>113</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4286756</v>
      </c>
      <c r="CS25" s="639"/>
      <c r="CT25" s="639"/>
      <c r="CU25" s="639"/>
      <c r="CV25" s="639"/>
      <c r="CW25" s="639"/>
      <c r="CX25" s="639"/>
      <c r="CY25" s="640"/>
      <c r="CZ25" s="623">
        <v>14.9</v>
      </c>
      <c r="DA25" s="641"/>
      <c r="DB25" s="641"/>
      <c r="DC25" s="642"/>
      <c r="DD25" s="626">
        <v>4008199</v>
      </c>
      <c r="DE25" s="639"/>
      <c r="DF25" s="639"/>
      <c r="DG25" s="639"/>
      <c r="DH25" s="639"/>
      <c r="DI25" s="639"/>
      <c r="DJ25" s="639"/>
      <c r="DK25" s="640"/>
      <c r="DL25" s="626">
        <v>3964959</v>
      </c>
      <c r="DM25" s="639"/>
      <c r="DN25" s="639"/>
      <c r="DO25" s="639"/>
      <c r="DP25" s="639"/>
      <c r="DQ25" s="639"/>
      <c r="DR25" s="639"/>
      <c r="DS25" s="639"/>
      <c r="DT25" s="639"/>
      <c r="DU25" s="639"/>
      <c r="DV25" s="640"/>
      <c r="DW25" s="643">
        <v>24.4</v>
      </c>
      <c r="DX25" s="644"/>
      <c r="DY25" s="644"/>
      <c r="DZ25" s="644"/>
      <c r="EA25" s="644"/>
      <c r="EB25" s="644"/>
      <c r="EC25" s="645"/>
    </row>
    <row r="26" spans="2:133" ht="11.25" customHeight="1" x14ac:dyDescent="0.2">
      <c r="B26" s="714" t="s">
        <v>278</v>
      </c>
      <c r="C26" s="715"/>
      <c r="D26" s="715"/>
      <c r="E26" s="715"/>
      <c r="F26" s="715"/>
      <c r="G26" s="715"/>
      <c r="H26" s="715"/>
      <c r="I26" s="715"/>
      <c r="J26" s="715"/>
      <c r="K26" s="715"/>
      <c r="L26" s="715"/>
      <c r="M26" s="715"/>
      <c r="N26" s="715"/>
      <c r="O26" s="715"/>
      <c r="P26" s="715"/>
      <c r="Q26" s="716"/>
      <c r="R26" s="620" t="s">
        <v>113</v>
      </c>
      <c r="S26" s="621"/>
      <c r="T26" s="621"/>
      <c r="U26" s="621"/>
      <c r="V26" s="621"/>
      <c r="W26" s="621"/>
      <c r="X26" s="621"/>
      <c r="Y26" s="622"/>
      <c r="Z26" s="673" t="s">
        <v>113</v>
      </c>
      <c r="AA26" s="673"/>
      <c r="AB26" s="673"/>
      <c r="AC26" s="673"/>
      <c r="AD26" s="674" t="s">
        <v>113</v>
      </c>
      <c r="AE26" s="674"/>
      <c r="AF26" s="674"/>
      <c r="AG26" s="674"/>
      <c r="AH26" s="674"/>
      <c r="AI26" s="674"/>
      <c r="AJ26" s="674"/>
      <c r="AK26" s="674"/>
      <c r="AL26" s="643" t="s">
        <v>113</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113</v>
      </c>
      <c r="BH26" s="621"/>
      <c r="BI26" s="621"/>
      <c r="BJ26" s="621"/>
      <c r="BK26" s="621"/>
      <c r="BL26" s="621"/>
      <c r="BM26" s="621"/>
      <c r="BN26" s="622"/>
      <c r="BO26" s="673" t="s">
        <v>113</v>
      </c>
      <c r="BP26" s="673"/>
      <c r="BQ26" s="673"/>
      <c r="BR26" s="673"/>
      <c r="BS26" s="626" t="s">
        <v>113</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3141466</v>
      </c>
      <c r="CS26" s="621"/>
      <c r="CT26" s="621"/>
      <c r="CU26" s="621"/>
      <c r="CV26" s="621"/>
      <c r="CW26" s="621"/>
      <c r="CX26" s="621"/>
      <c r="CY26" s="622"/>
      <c r="CZ26" s="623">
        <v>10.9</v>
      </c>
      <c r="DA26" s="641"/>
      <c r="DB26" s="641"/>
      <c r="DC26" s="642"/>
      <c r="DD26" s="626">
        <v>2913351</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x14ac:dyDescent="0.2">
      <c r="B27" s="617" t="s">
        <v>281</v>
      </c>
      <c r="C27" s="618"/>
      <c r="D27" s="618"/>
      <c r="E27" s="618"/>
      <c r="F27" s="618"/>
      <c r="G27" s="618"/>
      <c r="H27" s="618"/>
      <c r="I27" s="618"/>
      <c r="J27" s="618"/>
      <c r="K27" s="618"/>
      <c r="L27" s="618"/>
      <c r="M27" s="618"/>
      <c r="N27" s="618"/>
      <c r="O27" s="618"/>
      <c r="P27" s="618"/>
      <c r="Q27" s="619"/>
      <c r="R27" s="620">
        <v>2241332</v>
      </c>
      <c r="S27" s="621"/>
      <c r="T27" s="621"/>
      <c r="U27" s="621"/>
      <c r="V27" s="621"/>
      <c r="W27" s="621"/>
      <c r="X27" s="621"/>
      <c r="Y27" s="622"/>
      <c r="Z27" s="673">
        <v>7.6</v>
      </c>
      <c r="AA27" s="673"/>
      <c r="AB27" s="673"/>
      <c r="AC27" s="673"/>
      <c r="AD27" s="674" t="s">
        <v>113</v>
      </c>
      <c r="AE27" s="674"/>
      <c r="AF27" s="674"/>
      <c r="AG27" s="674"/>
      <c r="AH27" s="674"/>
      <c r="AI27" s="674"/>
      <c r="AJ27" s="674"/>
      <c r="AK27" s="674"/>
      <c r="AL27" s="643" t="s">
        <v>113</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5432832</v>
      </c>
      <c r="BH27" s="621"/>
      <c r="BI27" s="621"/>
      <c r="BJ27" s="621"/>
      <c r="BK27" s="621"/>
      <c r="BL27" s="621"/>
      <c r="BM27" s="621"/>
      <c r="BN27" s="622"/>
      <c r="BO27" s="673">
        <v>100</v>
      </c>
      <c r="BP27" s="673"/>
      <c r="BQ27" s="673"/>
      <c r="BR27" s="673"/>
      <c r="BS27" s="626">
        <v>357406</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6429323</v>
      </c>
      <c r="CS27" s="639"/>
      <c r="CT27" s="639"/>
      <c r="CU27" s="639"/>
      <c r="CV27" s="639"/>
      <c r="CW27" s="639"/>
      <c r="CX27" s="639"/>
      <c r="CY27" s="640"/>
      <c r="CZ27" s="623">
        <v>22.4</v>
      </c>
      <c r="DA27" s="641"/>
      <c r="DB27" s="641"/>
      <c r="DC27" s="642"/>
      <c r="DD27" s="626">
        <v>1957224</v>
      </c>
      <c r="DE27" s="639"/>
      <c r="DF27" s="639"/>
      <c r="DG27" s="639"/>
      <c r="DH27" s="639"/>
      <c r="DI27" s="639"/>
      <c r="DJ27" s="639"/>
      <c r="DK27" s="640"/>
      <c r="DL27" s="626">
        <v>1957181</v>
      </c>
      <c r="DM27" s="639"/>
      <c r="DN27" s="639"/>
      <c r="DO27" s="639"/>
      <c r="DP27" s="639"/>
      <c r="DQ27" s="639"/>
      <c r="DR27" s="639"/>
      <c r="DS27" s="639"/>
      <c r="DT27" s="639"/>
      <c r="DU27" s="639"/>
      <c r="DV27" s="640"/>
      <c r="DW27" s="643">
        <v>12</v>
      </c>
      <c r="DX27" s="644"/>
      <c r="DY27" s="644"/>
      <c r="DZ27" s="644"/>
      <c r="EA27" s="644"/>
      <c r="EB27" s="644"/>
      <c r="EC27" s="645"/>
    </row>
    <row r="28" spans="2:133" ht="11.25" customHeight="1" x14ac:dyDescent="0.2">
      <c r="B28" s="617" t="s">
        <v>284</v>
      </c>
      <c r="C28" s="618"/>
      <c r="D28" s="618"/>
      <c r="E28" s="618"/>
      <c r="F28" s="618"/>
      <c r="G28" s="618"/>
      <c r="H28" s="618"/>
      <c r="I28" s="618"/>
      <c r="J28" s="618"/>
      <c r="K28" s="618"/>
      <c r="L28" s="618"/>
      <c r="M28" s="618"/>
      <c r="N28" s="618"/>
      <c r="O28" s="618"/>
      <c r="P28" s="618"/>
      <c r="Q28" s="619"/>
      <c r="R28" s="620">
        <v>175142</v>
      </c>
      <c r="S28" s="621"/>
      <c r="T28" s="621"/>
      <c r="U28" s="621"/>
      <c r="V28" s="621"/>
      <c r="W28" s="621"/>
      <c r="X28" s="621"/>
      <c r="Y28" s="622"/>
      <c r="Z28" s="673">
        <v>0.6</v>
      </c>
      <c r="AA28" s="673"/>
      <c r="AB28" s="673"/>
      <c r="AC28" s="673"/>
      <c r="AD28" s="674">
        <v>108114</v>
      </c>
      <c r="AE28" s="674"/>
      <c r="AF28" s="674"/>
      <c r="AG28" s="674"/>
      <c r="AH28" s="674"/>
      <c r="AI28" s="674"/>
      <c r="AJ28" s="674"/>
      <c r="AK28" s="674"/>
      <c r="AL28" s="643">
        <v>0.7</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3222818</v>
      </c>
      <c r="CS28" s="621"/>
      <c r="CT28" s="621"/>
      <c r="CU28" s="621"/>
      <c r="CV28" s="621"/>
      <c r="CW28" s="621"/>
      <c r="CX28" s="621"/>
      <c r="CY28" s="622"/>
      <c r="CZ28" s="623">
        <v>11.2</v>
      </c>
      <c r="DA28" s="641"/>
      <c r="DB28" s="641"/>
      <c r="DC28" s="642"/>
      <c r="DD28" s="626">
        <v>3096560</v>
      </c>
      <c r="DE28" s="621"/>
      <c r="DF28" s="621"/>
      <c r="DG28" s="621"/>
      <c r="DH28" s="621"/>
      <c r="DI28" s="621"/>
      <c r="DJ28" s="621"/>
      <c r="DK28" s="622"/>
      <c r="DL28" s="626">
        <v>3096560</v>
      </c>
      <c r="DM28" s="621"/>
      <c r="DN28" s="621"/>
      <c r="DO28" s="621"/>
      <c r="DP28" s="621"/>
      <c r="DQ28" s="621"/>
      <c r="DR28" s="621"/>
      <c r="DS28" s="621"/>
      <c r="DT28" s="621"/>
      <c r="DU28" s="621"/>
      <c r="DV28" s="622"/>
      <c r="DW28" s="643">
        <v>19</v>
      </c>
      <c r="DX28" s="644"/>
      <c r="DY28" s="644"/>
      <c r="DZ28" s="644"/>
      <c r="EA28" s="644"/>
      <c r="EB28" s="644"/>
      <c r="EC28" s="645"/>
    </row>
    <row r="29" spans="2:133" ht="11.25" customHeight="1" x14ac:dyDescent="0.2">
      <c r="B29" s="617" t="s">
        <v>286</v>
      </c>
      <c r="C29" s="618"/>
      <c r="D29" s="618"/>
      <c r="E29" s="618"/>
      <c r="F29" s="618"/>
      <c r="G29" s="618"/>
      <c r="H29" s="618"/>
      <c r="I29" s="618"/>
      <c r="J29" s="618"/>
      <c r="K29" s="618"/>
      <c r="L29" s="618"/>
      <c r="M29" s="618"/>
      <c r="N29" s="618"/>
      <c r="O29" s="618"/>
      <c r="P29" s="618"/>
      <c r="Q29" s="619"/>
      <c r="R29" s="620">
        <v>311729</v>
      </c>
      <c r="S29" s="621"/>
      <c r="T29" s="621"/>
      <c r="U29" s="621"/>
      <c r="V29" s="621"/>
      <c r="W29" s="621"/>
      <c r="X29" s="621"/>
      <c r="Y29" s="622"/>
      <c r="Z29" s="673">
        <v>1.1000000000000001</v>
      </c>
      <c r="AA29" s="673"/>
      <c r="AB29" s="673"/>
      <c r="AC29" s="673"/>
      <c r="AD29" s="674" t="s">
        <v>113</v>
      </c>
      <c r="AE29" s="674"/>
      <c r="AF29" s="674"/>
      <c r="AG29" s="674"/>
      <c r="AH29" s="674"/>
      <c r="AI29" s="674"/>
      <c r="AJ29" s="674"/>
      <c r="AK29" s="674"/>
      <c r="AL29" s="643" t="s">
        <v>113</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3222720</v>
      </c>
      <c r="CS29" s="639"/>
      <c r="CT29" s="639"/>
      <c r="CU29" s="639"/>
      <c r="CV29" s="639"/>
      <c r="CW29" s="639"/>
      <c r="CX29" s="639"/>
      <c r="CY29" s="640"/>
      <c r="CZ29" s="623">
        <v>11.2</v>
      </c>
      <c r="DA29" s="641"/>
      <c r="DB29" s="641"/>
      <c r="DC29" s="642"/>
      <c r="DD29" s="626">
        <v>3096462</v>
      </c>
      <c r="DE29" s="639"/>
      <c r="DF29" s="639"/>
      <c r="DG29" s="639"/>
      <c r="DH29" s="639"/>
      <c r="DI29" s="639"/>
      <c r="DJ29" s="639"/>
      <c r="DK29" s="640"/>
      <c r="DL29" s="626">
        <v>3096462</v>
      </c>
      <c r="DM29" s="639"/>
      <c r="DN29" s="639"/>
      <c r="DO29" s="639"/>
      <c r="DP29" s="639"/>
      <c r="DQ29" s="639"/>
      <c r="DR29" s="639"/>
      <c r="DS29" s="639"/>
      <c r="DT29" s="639"/>
      <c r="DU29" s="639"/>
      <c r="DV29" s="640"/>
      <c r="DW29" s="643">
        <v>19</v>
      </c>
      <c r="DX29" s="644"/>
      <c r="DY29" s="644"/>
      <c r="DZ29" s="644"/>
      <c r="EA29" s="644"/>
      <c r="EB29" s="644"/>
      <c r="EC29" s="645"/>
    </row>
    <row r="30" spans="2:133" ht="11.25" customHeight="1" x14ac:dyDescent="0.2">
      <c r="B30" s="617" t="s">
        <v>290</v>
      </c>
      <c r="C30" s="618"/>
      <c r="D30" s="618"/>
      <c r="E30" s="618"/>
      <c r="F30" s="618"/>
      <c r="G30" s="618"/>
      <c r="H30" s="618"/>
      <c r="I30" s="618"/>
      <c r="J30" s="618"/>
      <c r="K30" s="618"/>
      <c r="L30" s="618"/>
      <c r="M30" s="618"/>
      <c r="N30" s="618"/>
      <c r="O30" s="618"/>
      <c r="P30" s="618"/>
      <c r="Q30" s="619"/>
      <c r="R30" s="620">
        <v>1043333</v>
      </c>
      <c r="S30" s="621"/>
      <c r="T30" s="621"/>
      <c r="U30" s="621"/>
      <c r="V30" s="621"/>
      <c r="W30" s="621"/>
      <c r="X30" s="621"/>
      <c r="Y30" s="622"/>
      <c r="Z30" s="673">
        <v>3.5</v>
      </c>
      <c r="AA30" s="673"/>
      <c r="AB30" s="673"/>
      <c r="AC30" s="673"/>
      <c r="AD30" s="674" t="s">
        <v>113</v>
      </c>
      <c r="AE30" s="674"/>
      <c r="AF30" s="674"/>
      <c r="AG30" s="674"/>
      <c r="AH30" s="674"/>
      <c r="AI30" s="674"/>
      <c r="AJ30" s="674"/>
      <c r="AK30" s="674"/>
      <c r="AL30" s="643" t="s">
        <v>113</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99.1</v>
      </c>
      <c r="BH30" s="687"/>
      <c r="BI30" s="687"/>
      <c r="BJ30" s="687"/>
      <c r="BK30" s="687"/>
      <c r="BL30" s="687"/>
      <c r="BM30" s="688">
        <v>95.4</v>
      </c>
      <c r="BN30" s="687"/>
      <c r="BO30" s="687"/>
      <c r="BP30" s="687"/>
      <c r="BQ30" s="689"/>
      <c r="BR30" s="686">
        <v>98.8</v>
      </c>
      <c r="BS30" s="687"/>
      <c r="BT30" s="687"/>
      <c r="BU30" s="687"/>
      <c r="BV30" s="687"/>
      <c r="BW30" s="687"/>
      <c r="BX30" s="688">
        <v>94.2</v>
      </c>
      <c r="BY30" s="687"/>
      <c r="BZ30" s="687"/>
      <c r="CA30" s="687"/>
      <c r="CB30" s="689"/>
      <c r="CD30" s="692"/>
      <c r="CE30" s="693"/>
      <c r="CF30" s="657" t="s">
        <v>293</v>
      </c>
      <c r="CG30" s="654"/>
      <c r="CH30" s="654"/>
      <c r="CI30" s="654"/>
      <c r="CJ30" s="654"/>
      <c r="CK30" s="654"/>
      <c r="CL30" s="654"/>
      <c r="CM30" s="654"/>
      <c r="CN30" s="654"/>
      <c r="CO30" s="654"/>
      <c r="CP30" s="654"/>
      <c r="CQ30" s="655"/>
      <c r="CR30" s="620">
        <v>2918798</v>
      </c>
      <c r="CS30" s="621"/>
      <c r="CT30" s="621"/>
      <c r="CU30" s="621"/>
      <c r="CV30" s="621"/>
      <c r="CW30" s="621"/>
      <c r="CX30" s="621"/>
      <c r="CY30" s="622"/>
      <c r="CZ30" s="623">
        <v>10.199999999999999</v>
      </c>
      <c r="DA30" s="641"/>
      <c r="DB30" s="641"/>
      <c r="DC30" s="642"/>
      <c r="DD30" s="626">
        <v>2792783</v>
      </c>
      <c r="DE30" s="621"/>
      <c r="DF30" s="621"/>
      <c r="DG30" s="621"/>
      <c r="DH30" s="621"/>
      <c r="DI30" s="621"/>
      <c r="DJ30" s="621"/>
      <c r="DK30" s="622"/>
      <c r="DL30" s="626">
        <v>2792783</v>
      </c>
      <c r="DM30" s="621"/>
      <c r="DN30" s="621"/>
      <c r="DO30" s="621"/>
      <c r="DP30" s="621"/>
      <c r="DQ30" s="621"/>
      <c r="DR30" s="621"/>
      <c r="DS30" s="621"/>
      <c r="DT30" s="621"/>
      <c r="DU30" s="621"/>
      <c r="DV30" s="622"/>
      <c r="DW30" s="643">
        <v>17.2</v>
      </c>
      <c r="DX30" s="644"/>
      <c r="DY30" s="644"/>
      <c r="DZ30" s="644"/>
      <c r="EA30" s="644"/>
      <c r="EB30" s="644"/>
      <c r="EC30" s="645"/>
    </row>
    <row r="31" spans="2:133" ht="11.25" customHeight="1" x14ac:dyDescent="0.2">
      <c r="B31" s="617" t="s">
        <v>294</v>
      </c>
      <c r="C31" s="618"/>
      <c r="D31" s="618"/>
      <c r="E31" s="618"/>
      <c r="F31" s="618"/>
      <c r="G31" s="618"/>
      <c r="H31" s="618"/>
      <c r="I31" s="618"/>
      <c r="J31" s="618"/>
      <c r="K31" s="618"/>
      <c r="L31" s="618"/>
      <c r="M31" s="618"/>
      <c r="N31" s="618"/>
      <c r="O31" s="618"/>
      <c r="P31" s="618"/>
      <c r="Q31" s="619"/>
      <c r="R31" s="620">
        <v>838402</v>
      </c>
      <c r="S31" s="621"/>
      <c r="T31" s="621"/>
      <c r="U31" s="621"/>
      <c r="V31" s="621"/>
      <c r="W31" s="621"/>
      <c r="X31" s="621"/>
      <c r="Y31" s="622"/>
      <c r="Z31" s="673">
        <v>2.8</v>
      </c>
      <c r="AA31" s="673"/>
      <c r="AB31" s="673"/>
      <c r="AC31" s="673"/>
      <c r="AD31" s="674" t="s">
        <v>113</v>
      </c>
      <c r="AE31" s="674"/>
      <c r="AF31" s="674"/>
      <c r="AG31" s="674"/>
      <c r="AH31" s="674"/>
      <c r="AI31" s="674"/>
      <c r="AJ31" s="674"/>
      <c r="AK31" s="674"/>
      <c r="AL31" s="643" t="s">
        <v>113</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99.2</v>
      </c>
      <c r="BH31" s="639"/>
      <c r="BI31" s="639"/>
      <c r="BJ31" s="639"/>
      <c r="BK31" s="639"/>
      <c r="BL31" s="639"/>
      <c r="BM31" s="675">
        <v>96.2</v>
      </c>
      <c r="BN31" s="685"/>
      <c r="BO31" s="685"/>
      <c r="BP31" s="685"/>
      <c r="BQ31" s="649"/>
      <c r="BR31" s="684">
        <v>98.7</v>
      </c>
      <c r="BS31" s="639"/>
      <c r="BT31" s="639"/>
      <c r="BU31" s="639"/>
      <c r="BV31" s="639"/>
      <c r="BW31" s="639"/>
      <c r="BX31" s="675">
        <v>94.5</v>
      </c>
      <c r="BY31" s="685"/>
      <c r="BZ31" s="685"/>
      <c r="CA31" s="685"/>
      <c r="CB31" s="649"/>
      <c r="CD31" s="692"/>
      <c r="CE31" s="693"/>
      <c r="CF31" s="657" t="s">
        <v>297</v>
      </c>
      <c r="CG31" s="654"/>
      <c r="CH31" s="654"/>
      <c r="CI31" s="654"/>
      <c r="CJ31" s="654"/>
      <c r="CK31" s="654"/>
      <c r="CL31" s="654"/>
      <c r="CM31" s="654"/>
      <c r="CN31" s="654"/>
      <c r="CO31" s="654"/>
      <c r="CP31" s="654"/>
      <c r="CQ31" s="655"/>
      <c r="CR31" s="620">
        <v>303922</v>
      </c>
      <c r="CS31" s="639"/>
      <c r="CT31" s="639"/>
      <c r="CU31" s="639"/>
      <c r="CV31" s="639"/>
      <c r="CW31" s="639"/>
      <c r="CX31" s="639"/>
      <c r="CY31" s="640"/>
      <c r="CZ31" s="623">
        <v>1.1000000000000001</v>
      </c>
      <c r="DA31" s="641"/>
      <c r="DB31" s="641"/>
      <c r="DC31" s="642"/>
      <c r="DD31" s="626">
        <v>303679</v>
      </c>
      <c r="DE31" s="639"/>
      <c r="DF31" s="639"/>
      <c r="DG31" s="639"/>
      <c r="DH31" s="639"/>
      <c r="DI31" s="639"/>
      <c r="DJ31" s="639"/>
      <c r="DK31" s="640"/>
      <c r="DL31" s="626">
        <v>303679</v>
      </c>
      <c r="DM31" s="639"/>
      <c r="DN31" s="639"/>
      <c r="DO31" s="639"/>
      <c r="DP31" s="639"/>
      <c r="DQ31" s="639"/>
      <c r="DR31" s="639"/>
      <c r="DS31" s="639"/>
      <c r="DT31" s="639"/>
      <c r="DU31" s="639"/>
      <c r="DV31" s="640"/>
      <c r="DW31" s="643">
        <v>1.9</v>
      </c>
      <c r="DX31" s="644"/>
      <c r="DY31" s="644"/>
      <c r="DZ31" s="644"/>
      <c r="EA31" s="644"/>
      <c r="EB31" s="644"/>
      <c r="EC31" s="645"/>
    </row>
    <row r="32" spans="2:133" ht="11.25" customHeight="1" x14ac:dyDescent="0.2">
      <c r="B32" s="617" t="s">
        <v>298</v>
      </c>
      <c r="C32" s="618"/>
      <c r="D32" s="618"/>
      <c r="E32" s="618"/>
      <c r="F32" s="618"/>
      <c r="G32" s="618"/>
      <c r="H32" s="618"/>
      <c r="I32" s="618"/>
      <c r="J32" s="618"/>
      <c r="K32" s="618"/>
      <c r="L32" s="618"/>
      <c r="M32" s="618"/>
      <c r="N32" s="618"/>
      <c r="O32" s="618"/>
      <c r="P32" s="618"/>
      <c r="Q32" s="619"/>
      <c r="R32" s="620">
        <v>766999</v>
      </c>
      <c r="S32" s="621"/>
      <c r="T32" s="621"/>
      <c r="U32" s="621"/>
      <c r="V32" s="621"/>
      <c r="W32" s="621"/>
      <c r="X32" s="621"/>
      <c r="Y32" s="622"/>
      <c r="Z32" s="673">
        <v>2.6</v>
      </c>
      <c r="AA32" s="673"/>
      <c r="AB32" s="673"/>
      <c r="AC32" s="673"/>
      <c r="AD32" s="674">
        <v>1641</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98.9</v>
      </c>
      <c r="BH32" s="605"/>
      <c r="BI32" s="605"/>
      <c r="BJ32" s="605"/>
      <c r="BK32" s="605"/>
      <c r="BL32" s="605"/>
      <c r="BM32" s="668">
        <v>93.9</v>
      </c>
      <c r="BN32" s="605"/>
      <c r="BO32" s="605"/>
      <c r="BP32" s="605"/>
      <c r="BQ32" s="662"/>
      <c r="BR32" s="683">
        <v>98.6</v>
      </c>
      <c r="BS32" s="605"/>
      <c r="BT32" s="605"/>
      <c r="BU32" s="605"/>
      <c r="BV32" s="605"/>
      <c r="BW32" s="605"/>
      <c r="BX32" s="668">
        <v>92.9</v>
      </c>
      <c r="BY32" s="605"/>
      <c r="BZ32" s="605"/>
      <c r="CA32" s="605"/>
      <c r="CB32" s="662"/>
      <c r="CD32" s="694"/>
      <c r="CE32" s="695"/>
      <c r="CF32" s="657" t="s">
        <v>300</v>
      </c>
      <c r="CG32" s="654"/>
      <c r="CH32" s="654"/>
      <c r="CI32" s="654"/>
      <c r="CJ32" s="654"/>
      <c r="CK32" s="654"/>
      <c r="CL32" s="654"/>
      <c r="CM32" s="654"/>
      <c r="CN32" s="654"/>
      <c r="CO32" s="654"/>
      <c r="CP32" s="654"/>
      <c r="CQ32" s="655"/>
      <c r="CR32" s="620">
        <v>98</v>
      </c>
      <c r="CS32" s="621"/>
      <c r="CT32" s="621"/>
      <c r="CU32" s="621"/>
      <c r="CV32" s="621"/>
      <c r="CW32" s="621"/>
      <c r="CX32" s="621"/>
      <c r="CY32" s="622"/>
      <c r="CZ32" s="623">
        <v>0</v>
      </c>
      <c r="DA32" s="641"/>
      <c r="DB32" s="641"/>
      <c r="DC32" s="642"/>
      <c r="DD32" s="626">
        <v>98</v>
      </c>
      <c r="DE32" s="621"/>
      <c r="DF32" s="621"/>
      <c r="DG32" s="621"/>
      <c r="DH32" s="621"/>
      <c r="DI32" s="621"/>
      <c r="DJ32" s="621"/>
      <c r="DK32" s="622"/>
      <c r="DL32" s="626">
        <v>98</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2">
      <c r="B33" s="617" t="s">
        <v>301</v>
      </c>
      <c r="C33" s="618"/>
      <c r="D33" s="618"/>
      <c r="E33" s="618"/>
      <c r="F33" s="618"/>
      <c r="G33" s="618"/>
      <c r="H33" s="618"/>
      <c r="I33" s="618"/>
      <c r="J33" s="618"/>
      <c r="K33" s="618"/>
      <c r="L33" s="618"/>
      <c r="M33" s="618"/>
      <c r="N33" s="618"/>
      <c r="O33" s="618"/>
      <c r="P33" s="618"/>
      <c r="Q33" s="619"/>
      <c r="R33" s="620">
        <v>2256676</v>
      </c>
      <c r="S33" s="621"/>
      <c r="T33" s="621"/>
      <c r="U33" s="621"/>
      <c r="V33" s="621"/>
      <c r="W33" s="621"/>
      <c r="X33" s="621"/>
      <c r="Y33" s="622"/>
      <c r="Z33" s="673">
        <v>7.6</v>
      </c>
      <c r="AA33" s="673"/>
      <c r="AB33" s="673"/>
      <c r="AC33" s="673"/>
      <c r="AD33" s="674" t="s">
        <v>113</v>
      </c>
      <c r="AE33" s="674"/>
      <c r="AF33" s="674"/>
      <c r="AG33" s="674"/>
      <c r="AH33" s="674"/>
      <c r="AI33" s="674"/>
      <c r="AJ33" s="674"/>
      <c r="AK33" s="674"/>
      <c r="AL33" s="643" t="s">
        <v>113</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10749900</v>
      </c>
      <c r="CS33" s="639"/>
      <c r="CT33" s="639"/>
      <c r="CU33" s="639"/>
      <c r="CV33" s="639"/>
      <c r="CW33" s="639"/>
      <c r="CX33" s="639"/>
      <c r="CY33" s="640"/>
      <c r="CZ33" s="623">
        <v>37.4</v>
      </c>
      <c r="DA33" s="641"/>
      <c r="DB33" s="641"/>
      <c r="DC33" s="642"/>
      <c r="DD33" s="626">
        <v>7916709</v>
      </c>
      <c r="DE33" s="639"/>
      <c r="DF33" s="639"/>
      <c r="DG33" s="639"/>
      <c r="DH33" s="639"/>
      <c r="DI33" s="639"/>
      <c r="DJ33" s="639"/>
      <c r="DK33" s="640"/>
      <c r="DL33" s="626">
        <v>5957926</v>
      </c>
      <c r="DM33" s="639"/>
      <c r="DN33" s="639"/>
      <c r="DO33" s="639"/>
      <c r="DP33" s="639"/>
      <c r="DQ33" s="639"/>
      <c r="DR33" s="639"/>
      <c r="DS33" s="639"/>
      <c r="DT33" s="639"/>
      <c r="DU33" s="639"/>
      <c r="DV33" s="640"/>
      <c r="DW33" s="643">
        <v>36.6</v>
      </c>
      <c r="DX33" s="644"/>
      <c r="DY33" s="644"/>
      <c r="DZ33" s="644"/>
      <c r="EA33" s="644"/>
      <c r="EB33" s="644"/>
      <c r="EC33" s="645"/>
    </row>
    <row r="34" spans="2:133" ht="11.25" customHeight="1" x14ac:dyDescent="0.2">
      <c r="B34" s="617" t="s">
        <v>303</v>
      </c>
      <c r="C34" s="618"/>
      <c r="D34" s="618"/>
      <c r="E34" s="618"/>
      <c r="F34" s="618"/>
      <c r="G34" s="618"/>
      <c r="H34" s="618"/>
      <c r="I34" s="618"/>
      <c r="J34" s="618"/>
      <c r="K34" s="618"/>
      <c r="L34" s="618"/>
      <c r="M34" s="618"/>
      <c r="N34" s="618"/>
      <c r="O34" s="618"/>
      <c r="P34" s="618"/>
      <c r="Q34" s="619"/>
      <c r="R34" s="620" t="s">
        <v>113</v>
      </c>
      <c r="S34" s="621"/>
      <c r="T34" s="621"/>
      <c r="U34" s="621"/>
      <c r="V34" s="621"/>
      <c r="W34" s="621"/>
      <c r="X34" s="621"/>
      <c r="Y34" s="622"/>
      <c r="Z34" s="673" t="s">
        <v>113</v>
      </c>
      <c r="AA34" s="673"/>
      <c r="AB34" s="673"/>
      <c r="AC34" s="673"/>
      <c r="AD34" s="674" t="s">
        <v>113</v>
      </c>
      <c r="AE34" s="674"/>
      <c r="AF34" s="674"/>
      <c r="AG34" s="674"/>
      <c r="AH34" s="674"/>
      <c r="AI34" s="674"/>
      <c r="AJ34" s="674"/>
      <c r="AK34" s="674"/>
      <c r="AL34" s="643" t="s">
        <v>113</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3914971</v>
      </c>
      <c r="CS34" s="621"/>
      <c r="CT34" s="621"/>
      <c r="CU34" s="621"/>
      <c r="CV34" s="621"/>
      <c r="CW34" s="621"/>
      <c r="CX34" s="621"/>
      <c r="CY34" s="622"/>
      <c r="CZ34" s="623">
        <v>13.6</v>
      </c>
      <c r="DA34" s="641"/>
      <c r="DB34" s="641"/>
      <c r="DC34" s="642"/>
      <c r="DD34" s="626">
        <v>2943892</v>
      </c>
      <c r="DE34" s="621"/>
      <c r="DF34" s="621"/>
      <c r="DG34" s="621"/>
      <c r="DH34" s="621"/>
      <c r="DI34" s="621"/>
      <c r="DJ34" s="621"/>
      <c r="DK34" s="622"/>
      <c r="DL34" s="626">
        <v>2346320</v>
      </c>
      <c r="DM34" s="621"/>
      <c r="DN34" s="621"/>
      <c r="DO34" s="621"/>
      <c r="DP34" s="621"/>
      <c r="DQ34" s="621"/>
      <c r="DR34" s="621"/>
      <c r="DS34" s="621"/>
      <c r="DT34" s="621"/>
      <c r="DU34" s="621"/>
      <c r="DV34" s="622"/>
      <c r="DW34" s="643">
        <v>14.4</v>
      </c>
      <c r="DX34" s="644"/>
      <c r="DY34" s="644"/>
      <c r="DZ34" s="644"/>
      <c r="EA34" s="644"/>
      <c r="EB34" s="644"/>
      <c r="EC34" s="645"/>
    </row>
    <row r="35" spans="2:133" ht="11.25" customHeight="1" x14ac:dyDescent="0.2">
      <c r="B35" s="617" t="s">
        <v>307</v>
      </c>
      <c r="C35" s="618"/>
      <c r="D35" s="618"/>
      <c r="E35" s="618"/>
      <c r="F35" s="618"/>
      <c r="G35" s="618"/>
      <c r="H35" s="618"/>
      <c r="I35" s="618"/>
      <c r="J35" s="618"/>
      <c r="K35" s="618"/>
      <c r="L35" s="618"/>
      <c r="M35" s="618"/>
      <c r="N35" s="618"/>
      <c r="O35" s="618"/>
      <c r="P35" s="618"/>
      <c r="Q35" s="619"/>
      <c r="R35" s="620">
        <v>713976</v>
      </c>
      <c r="S35" s="621"/>
      <c r="T35" s="621"/>
      <c r="U35" s="621"/>
      <c r="V35" s="621"/>
      <c r="W35" s="621"/>
      <c r="X35" s="621"/>
      <c r="Y35" s="622"/>
      <c r="Z35" s="673">
        <v>2.4</v>
      </c>
      <c r="AA35" s="673"/>
      <c r="AB35" s="673"/>
      <c r="AC35" s="673"/>
      <c r="AD35" s="674" t="s">
        <v>113</v>
      </c>
      <c r="AE35" s="674"/>
      <c r="AF35" s="674"/>
      <c r="AG35" s="674"/>
      <c r="AH35" s="674"/>
      <c r="AI35" s="674"/>
      <c r="AJ35" s="674"/>
      <c r="AK35" s="674"/>
      <c r="AL35" s="643" t="s">
        <v>113</v>
      </c>
      <c r="AM35" s="675"/>
      <c r="AN35" s="675"/>
      <c r="AO35" s="676"/>
      <c r="AP35" s="188"/>
      <c r="AQ35" s="677" t="s">
        <v>308</v>
      </c>
      <c r="AR35" s="678"/>
      <c r="AS35" s="678"/>
      <c r="AT35" s="678"/>
      <c r="AU35" s="678"/>
      <c r="AV35" s="678"/>
      <c r="AW35" s="678"/>
      <c r="AX35" s="678"/>
      <c r="AY35" s="679"/>
      <c r="AZ35" s="670">
        <v>3728966</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491133</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266761</v>
      </c>
      <c r="CS35" s="639"/>
      <c r="CT35" s="639"/>
      <c r="CU35" s="639"/>
      <c r="CV35" s="639"/>
      <c r="CW35" s="639"/>
      <c r="CX35" s="639"/>
      <c r="CY35" s="640"/>
      <c r="CZ35" s="623">
        <v>0.9</v>
      </c>
      <c r="DA35" s="641"/>
      <c r="DB35" s="641"/>
      <c r="DC35" s="642"/>
      <c r="DD35" s="626">
        <v>196854</v>
      </c>
      <c r="DE35" s="639"/>
      <c r="DF35" s="639"/>
      <c r="DG35" s="639"/>
      <c r="DH35" s="639"/>
      <c r="DI35" s="639"/>
      <c r="DJ35" s="639"/>
      <c r="DK35" s="640"/>
      <c r="DL35" s="626">
        <v>188915</v>
      </c>
      <c r="DM35" s="639"/>
      <c r="DN35" s="639"/>
      <c r="DO35" s="639"/>
      <c r="DP35" s="639"/>
      <c r="DQ35" s="639"/>
      <c r="DR35" s="639"/>
      <c r="DS35" s="639"/>
      <c r="DT35" s="639"/>
      <c r="DU35" s="639"/>
      <c r="DV35" s="640"/>
      <c r="DW35" s="643">
        <v>1.2</v>
      </c>
      <c r="DX35" s="644"/>
      <c r="DY35" s="644"/>
      <c r="DZ35" s="644"/>
      <c r="EA35" s="644"/>
      <c r="EB35" s="644"/>
      <c r="EC35" s="645"/>
    </row>
    <row r="36" spans="2:133" ht="11.25" customHeight="1" x14ac:dyDescent="0.2">
      <c r="B36" s="601" t="s">
        <v>311</v>
      </c>
      <c r="C36" s="602"/>
      <c r="D36" s="602"/>
      <c r="E36" s="602"/>
      <c r="F36" s="602"/>
      <c r="G36" s="602"/>
      <c r="H36" s="602"/>
      <c r="I36" s="602"/>
      <c r="J36" s="602"/>
      <c r="K36" s="602"/>
      <c r="L36" s="602"/>
      <c r="M36" s="602"/>
      <c r="N36" s="602"/>
      <c r="O36" s="602"/>
      <c r="P36" s="602"/>
      <c r="Q36" s="603"/>
      <c r="R36" s="604">
        <v>29670384</v>
      </c>
      <c r="S36" s="661"/>
      <c r="T36" s="661"/>
      <c r="U36" s="661"/>
      <c r="V36" s="661"/>
      <c r="W36" s="661"/>
      <c r="X36" s="661"/>
      <c r="Y36" s="664"/>
      <c r="Z36" s="665">
        <v>100</v>
      </c>
      <c r="AA36" s="665"/>
      <c r="AB36" s="665"/>
      <c r="AC36" s="665"/>
      <c r="AD36" s="666">
        <v>15558009</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687835</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-14830</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2327352</v>
      </c>
      <c r="CS36" s="621"/>
      <c r="CT36" s="621"/>
      <c r="CU36" s="621"/>
      <c r="CV36" s="621"/>
      <c r="CW36" s="621"/>
      <c r="CX36" s="621"/>
      <c r="CY36" s="622"/>
      <c r="CZ36" s="623">
        <v>8.1</v>
      </c>
      <c r="DA36" s="641"/>
      <c r="DB36" s="641"/>
      <c r="DC36" s="642"/>
      <c r="DD36" s="626">
        <v>1851365</v>
      </c>
      <c r="DE36" s="621"/>
      <c r="DF36" s="621"/>
      <c r="DG36" s="621"/>
      <c r="DH36" s="621"/>
      <c r="DI36" s="621"/>
      <c r="DJ36" s="621"/>
      <c r="DK36" s="622"/>
      <c r="DL36" s="626">
        <v>1352178</v>
      </c>
      <c r="DM36" s="621"/>
      <c r="DN36" s="621"/>
      <c r="DO36" s="621"/>
      <c r="DP36" s="621"/>
      <c r="DQ36" s="621"/>
      <c r="DR36" s="621"/>
      <c r="DS36" s="621"/>
      <c r="DT36" s="621"/>
      <c r="DU36" s="621"/>
      <c r="DV36" s="622"/>
      <c r="DW36" s="643">
        <v>8.3000000000000007</v>
      </c>
      <c r="DX36" s="644"/>
      <c r="DY36" s="644"/>
      <c r="DZ36" s="644"/>
      <c r="EA36" s="644"/>
      <c r="EB36" s="644"/>
      <c r="EC36" s="645"/>
    </row>
    <row r="37" spans="2:133" ht="11.25" customHeight="1" x14ac:dyDescent="0.2">
      <c r="AQ37" s="646" t="s">
        <v>315</v>
      </c>
      <c r="AR37" s="647"/>
      <c r="AS37" s="647"/>
      <c r="AT37" s="647"/>
      <c r="AU37" s="647"/>
      <c r="AV37" s="647"/>
      <c r="AW37" s="647"/>
      <c r="AX37" s="647"/>
      <c r="AY37" s="648"/>
      <c r="AZ37" s="620">
        <v>310000</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8926</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149843</v>
      </c>
      <c r="CS37" s="639"/>
      <c r="CT37" s="639"/>
      <c r="CU37" s="639"/>
      <c r="CV37" s="639"/>
      <c r="CW37" s="639"/>
      <c r="CX37" s="639"/>
      <c r="CY37" s="640"/>
      <c r="CZ37" s="623">
        <v>0.5</v>
      </c>
      <c r="DA37" s="641"/>
      <c r="DB37" s="641"/>
      <c r="DC37" s="642"/>
      <c r="DD37" s="626">
        <v>149843</v>
      </c>
      <c r="DE37" s="639"/>
      <c r="DF37" s="639"/>
      <c r="DG37" s="639"/>
      <c r="DH37" s="639"/>
      <c r="DI37" s="639"/>
      <c r="DJ37" s="639"/>
      <c r="DK37" s="640"/>
      <c r="DL37" s="626">
        <v>149565</v>
      </c>
      <c r="DM37" s="639"/>
      <c r="DN37" s="639"/>
      <c r="DO37" s="639"/>
      <c r="DP37" s="639"/>
      <c r="DQ37" s="639"/>
      <c r="DR37" s="639"/>
      <c r="DS37" s="639"/>
      <c r="DT37" s="639"/>
      <c r="DU37" s="639"/>
      <c r="DV37" s="640"/>
      <c r="DW37" s="643">
        <v>0.9</v>
      </c>
      <c r="DX37" s="644"/>
      <c r="DY37" s="644"/>
      <c r="DZ37" s="644"/>
      <c r="EA37" s="644"/>
      <c r="EB37" s="644"/>
      <c r="EC37" s="645"/>
    </row>
    <row r="38" spans="2:133" ht="11.25" customHeight="1" x14ac:dyDescent="0.2">
      <c r="AQ38" s="646" t="s">
        <v>318</v>
      </c>
      <c r="AR38" s="647"/>
      <c r="AS38" s="647"/>
      <c r="AT38" s="647"/>
      <c r="AU38" s="647"/>
      <c r="AV38" s="647"/>
      <c r="AW38" s="647"/>
      <c r="AX38" s="647"/>
      <c r="AY38" s="648"/>
      <c r="AZ38" s="620">
        <v>41224</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13905</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2760846</v>
      </c>
      <c r="CS38" s="621"/>
      <c r="CT38" s="621"/>
      <c r="CU38" s="621"/>
      <c r="CV38" s="621"/>
      <c r="CW38" s="621"/>
      <c r="CX38" s="621"/>
      <c r="CY38" s="622"/>
      <c r="CZ38" s="623">
        <v>9.6</v>
      </c>
      <c r="DA38" s="641"/>
      <c r="DB38" s="641"/>
      <c r="DC38" s="642"/>
      <c r="DD38" s="626">
        <v>2234760</v>
      </c>
      <c r="DE38" s="621"/>
      <c r="DF38" s="621"/>
      <c r="DG38" s="621"/>
      <c r="DH38" s="621"/>
      <c r="DI38" s="621"/>
      <c r="DJ38" s="621"/>
      <c r="DK38" s="622"/>
      <c r="DL38" s="626">
        <v>2069913</v>
      </c>
      <c r="DM38" s="621"/>
      <c r="DN38" s="621"/>
      <c r="DO38" s="621"/>
      <c r="DP38" s="621"/>
      <c r="DQ38" s="621"/>
      <c r="DR38" s="621"/>
      <c r="DS38" s="621"/>
      <c r="DT38" s="621"/>
      <c r="DU38" s="621"/>
      <c r="DV38" s="622"/>
      <c r="DW38" s="643">
        <v>12.7</v>
      </c>
      <c r="DX38" s="644"/>
      <c r="DY38" s="644"/>
      <c r="DZ38" s="644"/>
      <c r="EA38" s="644"/>
      <c r="EB38" s="644"/>
      <c r="EC38" s="645"/>
    </row>
    <row r="39" spans="2:133" ht="11.25" customHeight="1" x14ac:dyDescent="0.2">
      <c r="AQ39" s="646" t="s">
        <v>321</v>
      </c>
      <c r="AR39" s="647"/>
      <c r="AS39" s="647"/>
      <c r="AT39" s="647"/>
      <c r="AU39" s="647"/>
      <c r="AV39" s="647"/>
      <c r="AW39" s="647"/>
      <c r="AX39" s="647"/>
      <c r="AY39" s="648"/>
      <c r="AZ39" s="620">
        <v>18222</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94</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1025190</v>
      </c>
      <c r="CS39" s="639"/>
      <c r="CT39" s="639"/>
      <c r="CU39" s="639"/>
      <c r="CV39" s="639"/>
      <c r="CW39" s="639"/>
      <c r="CX39" s="639"/>
      <c r="CY39" s="640"/>
      <c r="CZ39" s="623">
        <v>3.6</v>
      </c>
      <c r="DA39" s="641"/>
      <c r="DB39" s="641"/>
      <c r="DC39" s="642"/>
      <c r="DD39" s="626">
        <v>679358</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x14ac:dyDescent="0.2">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722647</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133</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454780</v>
      </c>
      <c r="CS40" s="621"/>
      <c r="CT40" s="621"/>
      <c r="CU40" s="621"/>
      <c r="CV40" s="621"/>
      <c r="CW40" s="621"/>
      <c r="CX40" s="621"/>
      <c r="CY40" s="622"/>
      <c r="CZ40" s="623">
        <v>1.6</v>
      </c>
      <c r="DA40" s="641"/>
      <c r="DB40" s="641"/>
      <c r="DC40" s="642"/>
      <c r="DD40" s="626">
        <v>10480</v>
      </c>
      <c r="DE40" s="621"/>
      <c r="DF40" s="621"/>
      <c r="DG40" s="621"/>
      <c r="DH40" s="621"/>
      <c r="DI40" s="621"/>
      <c r="DJ40" s="621"/>
      <c r="DK40" s="622"/>
      <c r="DL40" s="626">
        <v>600</v>
      </c>
      <c r="DM40" s="621"/>
      <c r="DN40" s="621"/>
      <c r="DO40" s="621"/>
      <c r="DP40" s="621"/>
      <c r="DQ40" s="621"/>
      <c r="DR40" s="621"/>
      <c r="DS40" s="621"/>
      <c r="DT40" s="621"/>
      <c r="DU40" s="621"/>
      <c r="DV40" s="622"/>
      <c r="DW40" s="643">
        <v>0</v>
      </c>
      <c r="DX40" s="644"/>
      <c r="DY40" s="644"/>
      <c r="DZ40" s="644"/>
      <c r="EA40" s="644"/>
      <c r="EB40" s="644"/>
      <c r="EC40" s="645"/>
    </row>
    <row r="41" spans="2:133" ht="11.25" customHeight="1" x14ac:dyDescent="0.2">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1949038</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381</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2">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4061934</v>
      </c>
      <c r="CS42" s="621"/>
      <c r="CT42" s="621"/>
      <c r="CU42" s="621"/>
      <c r="CV42" s="621"/>
      <c r="CW42" s="621"/>
      <c r="CX42" s="621"/>
      <c r="CY42" s="622"/>
      <c r="CZ42" s="623">
        <v>14.1</v>
      </c>
      <c r="DA42" s="624"/>
      <c r="DB42" s="624"/>
      <c r="DC42" s="625"/>
      <c r="DD42" s="626">
        <v>996443</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2">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106197</v>
      </c>
      <c r="CS43" s="639"/>
      <c r="CT43" s="639"/>
      <c r="CU43" s="639"/>
      <c r="CV43" s="639"/>
      <c r="CW43" s="639"/>
      <c r="CX43" s="639"/>
      <c r="CY43" s="640"/>
      <c r="CZ43" s="623">
        <v>0.4</v>
      </c>
      <c r="DA43" s="641"/>
      <c r="DB43" s="641"/>
      <c r="DC43" s="642"/>
      <c r="DD43" s="626">
        <v>95703</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2">
      <c r="B44" s="194" t="s">
        <v>337</v>
      </c>
      <c r="CD44" s="633" t="s">
        <v>289</v>
      </c>
      <c r="CE44" s="634"/>
      <c r="CF44" s="617" t="s">
        <v>338</v>
      </c>
      <c r="CG44" s="618"/>
      <c r="CH44" s="618"/>
      <c r="CI44" s="618"/>
      <c r="CJ44" s="618"/>
      <c r="CK44" s="618"/>
      <c r="CL44" s="618"/>
      <c r="CM44" s="618"/>
      <c r="CN44" s="618"/>
      <c r="CO44" s="618"/>
      <c r="CP44" s="618"/>
      <c r="CQ44" s="619"/>
      <c r="CR44" s="620">
        <v>3664434</v>
      </c>
      <c r="CS44" s="621"/>
      <c r="CT44" s="621"/>
      <c r="CU44" s="621"/>
      <c r="CV44" s="621"/>
      <c r="CW44" s="621"/>
      <c r="CX44" s="621"/>
      <c r="CY44" s="622"/>
      <c r="CZ44" s="623">
        <v>12.7</v>
      </c>
      <c r="DA44" s="624"/>
      <c r="DB44" s="624"/>
      <c r="DC44" s="625"/>
      <c r="DD44" s="626">
        <v>913402</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2">
      <c r="CD45" s="635"/>
      <c r="CE45" s="636"/>
      <c r="CF45" s="617" t="s">
        <v>339</v>
      </c>
      <c r="CG45" s="618"/>
      <c r="CH45" s="618"/>
      <c r="CI45" s="618"/>
      <c r="CJ45" s="618"/>
      <c r="CK45" s="618"/>
      <c r="CL45" s="618"/>
      <c r="CM45" s="618"/>
      <c r="CN45" s="618"/>
      <c r="CO45" s="618"/>
      <c r="CP45" s="618"/>
      <c r="CQ45" s="619"/>
      <c r="CR45" s="620">
        <v>2540967</v>
      </c>
      <c r="CS45" s="639"/>
      <c r="CT45" s="639"/>
      <c r="CU45" s="639"/>
      <c r="CV45" s="639"/>
      <c r="CW45" s="639"/>
      <c r="CX45" s="639"/>
      <c r="CY45" s="640"/>
      <c r="CZ45" s="623">
        <v>8.8000000000000007</v>
      </c>
      <c r="DA45" s="641"/>
      <c r="DB45" s="641"/>
      <c r="DC45" s="642"/>
      <c r="DD45" s="626">
        <v>417059</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2">
      <c r="CD46" s="635"/>
      <c r="CE46" s="636"/>
      <c r="CF46" s="617" t="s">
        <v>340</v>
      </c>
      <c r="CG46" s="618"/>
      <c r="CH46" s="618"/>
      <c r="CI46" s="618"/>
      <c r="CJ46" s="618"/>
      <c r="CK46" s="618"/>
      <c r="CL46" s="618"/>
      <c r="CM46" s="618"/>
      <c r="CN46" s="618"/>
      <c r="CO46" s="618"/>
      <c r="CP46" s="618"/>
      <c r="CQ46" s="619"/>
      <c r="CR46" s="620">
        <v>991612</v>
      </c>
      <c r="CS46" s="621"/>
      <c r="CT46" s="621"/>
      <c r="CU46" s="621"/>
      <c r="CV46" s="621"/>
      <c r="CW46" s="621"/>
      <c r="CX46" s="621"/>
      <c r="CY46" s="622"/>
      <c r="CZ46" s="623">
        <v>3.4</v>
      </c>
      <c r="DA46" s="624"/>
      <c r="DB46" s="624"/>
      <c r="DC46" s="625"/>
      <c r="DD46" s="626">
        <v>473298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2">
      <c r="CD47" s="635"/>
      <c r="CE47" s="636"/>
      <c r="CF47" s="617" t="s">
        <v>341</v>
      </c>
      <c r="CG47" s="618"/>
      <c r="CH47" s="618"/>
      <c r="CI47" s="618"/>
      <c r="CJ47" s="618"/>
      <c r="CK47" s="618"/>
      <c r="CL47" s="618"/>
      <c r="CM47" s="618"/>
      <c r="CN47" s="618"/>
      <c r="CO47" s="618"/>
      <c r="CP47" s="618"/>
      <c r="CQ47" s="619"/>
      <c r="CR47" s="620">
        <v>397500</v>
      </c>
      <c r="CS47" s="639"/>
      <c r="CT47" s="639"/>
      <c r="CU47" s="639"/>
      <c r="CV47" s="639"/>
      <c r="CW47" s="639"/>
      <c r="CX47" s="639"/>
      <c r="CY47" s="640"/>
      <c r="CZ47" s="623">
        <v>1.4</v>
      </c>
      <c r="DA47" s="641"/>
      <c r="DB47" s="641"/>
      <c r="DC47" s="642"/>
      <c r="DD47" s="626">
        <v>83041</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ht="10.8" x14ac:dyDescent="0.2">
      <c r="CD48" s="637"/>
      <c r="CE48" s="638"/>
      <c r="CF48" s="617" t="s">
        <v>342</v>
      </c>
      <c r="CG48" s="618"/>
      <c r="CH48" s="618"/>
      <c r="CI48" s="618"/>
      <c r="CJ48" s="618"/>
      <c r="CK48" s="618"/>
      <c r="CL48" s="618"/>
      <c r="CM48" s="618"/>
      <c r="CN48" s="618"/>
      <c r="CO48" s="618"/>
      <c r="CP48" s="618"/>
      <c r="CQ48" s="619"/>
      <c r="CR48" s="620" t="s">
        <v>113</v>
      </c>
      <c r="CS48" s="621"/>
      <c r="CT48" s="621"/>
      <c r="CU48" s="621"/>
      <c r="CV48" s="621"/>
      <c r="CW48" s="621"/>
      <c r="CX48" s="621"/>
      <c r="CY48" s="622"/>
      <c r="CZ48" s="623" t="s">
        <v>113</v>
      </c>
      <c r="DA48" s="624"/>
      <c r="DB48" s="624"/>
      <c r="DC48" s="625"/>
      <c r="DD48" s="626" t="s">
        <v>113</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2">
      <c r="CD49" s="601" t="s">
        <v>343</v>
      </c>
      <c r="CE49" s="602"/>
      <c r="CF49" s="602"/>
      <c r="CG49" s="602"/>
      <c r="CH49" s="602"/>
      <c r="CI49" s="602"/>
      <c r="CJ49" s="602"/>
      <c r="CK49" s="602"/>
      <c r="CL49" s="602"/>
      <c r="CM49" s="602"/>
      <c r="CN49" s="602"/>
      <c r="CO49" s="602"/>
      <c r="CP49" s="602"/>
      <c r="CQ49" s="603"/>
      <c r="CR49" s="604">
        <v>28750731</v>
      </c>
      <c r="CS49" s="605"/>
      <c r="CT49" s="605"/>
      <c r="CU49" s="605"/>
      <c r="CV49" s="605"/>
      <c r="CW49" s="605"/>
      <c r="CX49" s="605"/>
      <c r="CY49" s="606"/>
      <c r="CZ49" s="607">
        <v>100</v>
      </c>
      <c r="DA49" s="608"/>
      <c r="DB49" s="608"/>
      <c r="DC49" s="609"/>
      <c r="DD49" s="610">
        <v>17975135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t="10.8" hidden="1" x14ac:dyDescent="0.2"/>
    <row r="51" spans="82:133" ht="10.8" hidden="1" x14ac:dyDescent="0.2"/>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0" zoomScaleNormal="80" zoomScaleSheetLayoutView="70" workbookViewId="0"/>
  </sheetViews>
  <sheetFormatPr defaultColWidth="0" defaultRowHeight="13.2" zeroHeight="1" x14ac:dyDescent="0.2"/>
  <cols>
    <col min="1" max="130" width="2.77734375" style="242" customWidth="1"/>
    <col min="131" max="131" width="1.6640625" style="242" customWidth="1"/>
    <col min="132" max="16384" width="9" style="242" hidden="1"/>
  </cols>
  <sheetData>
    <row r="1" spans="1:131" s="200" customFormat="1" ht="11.25" customHeight="1" thickBot="1" x14ac:dyDescent="0.25">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5">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2">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5">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2">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5">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2">
      <c r="A7" s="211">
        <v>1</v>
      </c>
      <c r="B7" s="1079" t="s">
        <v>366</v>
      </c>
      <c r="C7" s="1080"/>
      <c r="D7" s="1080"/>
      <c r="E7" s="1080"/>
      <c r="F7" s="1080"/>
      <c r="G7" s="1080"/>
      <c r="H7" s="1080"/>
      <c r="I7" s="1080"/>
      <c r="J7" s="1080"/>
      <c r="K7" s="1080"/>
      <c r="L7" s="1080"/>
      <c r="M7" s="1080"/>
      <c r="N7" s="1080"/>
      <c r="O7" s="1080"/>
      <c r="P7" s="1081"/>
      <c r="Q7" s="1133">
        <v>29669</v>
      </c>
      <c r="R7" s="1134"/>
      <c r="S7" s="1134"/>
      <c r="T7" s="1134"/>
      <c r="U7" s="1134"/>
      <c r="V7" s="1134">
        <v>28749</v>
      </c>
      <c r="W7" s="1134"/>
      <c r="X7" s="1134"/>
      <c r="Y7" s="1134"/>
      <c r="Z7" s="1134"/>
      <c r="AA7" s="1134">
        <v>920</v>
      </c>
      <c r="AB7" s="1134"/>
      <c r="AC7" s="1134"/>
      <c r="AD7" s="1134"/>
      <c r="AE7" s="1135"/>
      <c r="AF7" s="1136">
        <v>779</v>
      </c>
      <c r="AG7" s="1137"/>
      <c r="AH7" s="1137"/>
      <c r="AI7" s="1137"/>
      <c r="AJ7" s="1138"/>
      <c r="AK7" s="1120">
        <v>1043</v>
      </c>
      <c r="AL7" s="1121"/>
      <c r="AM7" s="1121"/>
      <c r="AN7" s="1121"/>
      <c r="AO7" s="1121"/>
      <c r="AP7" s="1121">
        <v>28878</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557</v>
      </c>
      <c r="BS7" s="1124" t="s">
        <v>547</v>
      </c>
      <c r="BT7" s="1125"/>
      <c r="BU7" s="1125"/>
      <c r="BV7" s="1125"/>
      <c r="BW7" s="1125"/>
      <c r="BX7" s="1125"/>
      <c r="BY7" s="1125"/>
      <c r="BZ7" s="1125"/>
      <c r="CA7" s="1125"/>
      <c r="CB7" s="1125"/>
      <c r="CC7" s="1125"/>
      <c r="CD7" s="1125"/>
      <c r="CE7" s="1125"/>
      <c r="CF7" s="1125"/>
      <c r="CG7" s="1126"/>
      <c r="CH7" s="1117">
        <v>6</v>
      </c>
      <c r="CI7" s="1118"/>
      <c r="CJ7" s="1118"/>
      <c r="CK7" s="1118"/>
      <c r="CL7" s="1119"/>
      <c r="CM7" s="1117">
        <v>207</v>
      </c>
      <c r="CN7" s="1118"/>
      <c r="CO7" s="1118"/>
      <c r="CP7" s="1118"/>
      <c r="CQ7" s="1119"/>
      <c r="CR7" s="1117">
        <v>3</v>
      </c>
      <c r="CS7" s="1118"/>
      <c r="CT7" s="1118"/>
      <c r="CU7" s="1118"/>
      <c r="CV7" s="1119"/>
      <c r="CW7" s="1117" t="s">
        <v>545</v>
      </c>
      <c r="CX7" s="1118"/>
      <c r="CY7" s="1118"/>
      <c r="CZ7" s="1118"/>
      <c r="DA7" s="1119"/>
      <c r="DB7" s="1117">
        <v>350</v>
      </c>
      <c r="DC7" s="1118"/>
      <c r="DD7" s="1118"/>
      <c r="DE7" s="1118"/>
      <c r="DF7" s="1119"/>
      <c r="DG7" s="1117" t="s">
        <v>545</v>
      </c>
      <c r="DH7" s="1118"/>
      <c r="DI7" s="1118"/>
      <c r="DJ7" s="1118"/>
      <c r="DK7" s="1119"/>
      <c r="DL7" s="1117" t="s">
        <v>545</v>
      </c>
      <c r="DM7" s="1118"/>
      <c r="DN7" s="1118"/>
      <c r="DO7" s="1118"/>
      <c r="DP7" s="1119"/>
      <c r="DQ7" s="1117" t="s">
        <v>545</v>
      </c>
      <c r="DR7" s="1118"/>
      <c r="DS7" s="1118"/>
      <c r="DT7" s="1118"/>
      <c r="DU7" s="1119"/>
      <c r="DV7" s="1144"/>
      <c r="DW7" s="1145"/>
      <c r="DX7" s="1145"/>
      <c r="DY7" s="1145"/>
      <c r="DZ7" s="1146"/>
      <c r="EA7" s="207"/>
    </row>
    <row r="8" spans="1:131" s="208" customFormat="1" ht="26.25" customHeight="1" x14ac:dyDescent="0.2">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548</v>
      </c>
      <c r="BT8" s="1044"/>
      <c r="BU8" s="1044"/>
      <c r="BV8" s="1044"/>
      <c r="BW8" s="1044"/>
      <c r="BX8" s="1044"/>
      <c r="BY8" s="1044"/>
      <c r="BZ8" s="1044"/>
      <c r="CA8" s="1044"/>
      <c r="CB8" s="1044"/>
      <c r="CC8" s="1044"/>
      <c r="CD8" s="1044"/>
      <c r="CE8" s="1044"/>
      <c r="CF8" s="1044"/>
      <c r="CG8" s="1045"/>
      <c r="CH8" s="1018">
        <v>10</v>
      </c>
      <c r="CI8" s="1019"/>
      <c r="CJ8" s="1019"/>
      <c r="CK8" s="1019"/>
      <c r="CL8" s="1020"/>
      <c r="CM8" s="1018">
        <v>34</v>
      </c>
      <c r="CN8" s="1019"/>
      <c r="CO8" s="1019"/>
      <c r="CP8" s="1019"/>
      <c r="CQ8" s="1020"/>
      <c r="CR8" s="1018">
        <v>5</v>
      </c>
      <c r="CS8" s="1019"/>
      <c r="CT8" s="1019"/>
      <c r="CU8" s="1019"/>
      <c r="CV8" s="1020"/>
      <c r="CW8" s="1018" t="s">
        <v>545</v>
      </c>
      <c r="CX8" s="1019"/>
      <c r="CY8" s="1019"/>
      <c r="CZ8" s="1019"/>
      <c r="DA8" s="1020"/>
      <c r="DB8" s="1018" t="s">
        <v>545</v>
      </c>
      <c r="DC8" s="1019"/>
      <c r="DD8" s="1019"/>
      <c r="DE8" s="1019"/>
      <c r="DF8" s="1020"/>
      <c r="DG8" s="1018" t="s">
        <v>545</v>
      </c>
      <c r="DH8" s="1019"/>
      <c r="DI8" s="1019"/>
      <c r="DJ8" s="1019"/>
      <c r="DK8" s="1020"/>
      <c r="DL8" s="1018" t="s">
        <v>545</v>
      </c>
      <c r="DM8" s="1019"/>
      <c r="DN8" s="1019"/>
      <c r="DO8" s="1019"/>
      <c r="DP8" s="1020"/>
      <c r="DQ8" s="1018" t="s">
        <v>545</v>
      </c>
      <c r="DR8" s="1019"/>
      <c r="DS8" s="1019"/>
      <c r="DT8" s="1019"/>
      <c r="DU8" s="1020"/>
      <c r="DV8" s="1021"/>
      <c r="DW8" s="1022"/>
      <c r="DX8" s="1022"/>
      <c r="DY8" s="1022"/>
      <c r="DZ8" s="1023"/>
      <c r="EA8" s="207"/>
    </row>
    <row r="9" spans="1:131" s="208" customFormat="1" ht="26.25" customHeight="1" x14ac:dyDescent="0.2">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t="s">
        <v>549</v>
      </c>
      <c r="BT9" s="1044"/>
      <c r="BU9" s="1044"/>
      <c r="BV9" s="1044"/>
      <c r="BW9" s="1044"/>
      <c r="BX9" s="1044"/>
      <c r="BY9" s="1044"/>
      <c r="BZ9" s="1044"/>
      <c r="CA9" s="1044"/>
      <c r="CB9" s="1044"/>
      <c r="CC9" s="1044"/>
      <c r="CD9" s="1044"/>
      <c r="CE9" s="1044"/>
      <c r="CF9" s="1044"/>
      <c r="CG9" s="1045"/>
      <c r="CH9" s="1018">
        <v>-4</v>
      </c>
      <c r="CI9" s="1019"/>
      <c r="CJ9" s="1019"/>
      <c r="CK9" s="1019"/>
      <c r="CL9" s="1020"/>
      <c r="CM9" s="1018">
        <v>90</v>
      </c>
      <c r="CN9" s="1019"/>
      <c r="CO9" s="1019"/>
      <c r="CP9" s="1019"/>
      <c r="CQ9" s="1020"/>
      <c r="CR9" s="1018">
        <v>118</v>
      </c>
      <c r="CS9" s="1019"/>
      <c r="CT9" s="1019"/>
      <c r="CU9" s="1019"/>
      <c r="CV9" s="1020"/>
      <c r="CW9" s="1018">
        <v>14</v>
      </c>
      <c r="CX9" s="1019"/>
      <c r="CY9" s="1019"/>
      <c r="CZ9" s="1019"/>
      <c r="DA9" s="1020"/>
      <c r="DB9" s="1018" t="s">
        <v>545</v>
      </c>
      <c r="DC9" s="1019"/>
      <c r="DD9" s="1019"/>
      <c r="DE9" s="1019"/>
      <c r="DF9" s="1020"/>
      <c r="DG9" s="1018" t="s">
        <v>545</v>
      </c>
      <c r="DH9" s="1019"/>
      <c r="DI9" s="1019"/>
      <c r="DJ9" s="1019"/>
      <c r="DK9" s="1020"/>
      <c r="DL9" s="1018" t="s">
        <v>545</v>
      </c>
      <c r="DM9" s="1019"/>
      <c r="DN9" s="1019"/>
      <c r="DO9" s="1019"/>
      <c r="DP9" s="1020"/>
      <c r="DQ9" s="1018" t="s">
        <v>545</v>
      </c>
      <c r="DR9" s="1019"/>
      <c r="DS9" s="1019"/>
      <c r="DT9" s="1019"/>
      <c r="DU9" s="1020"/>
      <c r="DV9" s="1021"/>
      <c r="DW9" s="1022"/>
      <c r="DX9" s="1022"/>
      <c r="DY9" s="1022"/>
      <c r="DZ9" s="1023"/>
      <c r="EA9" s="207"/>
    </row>
    <row r="10" spans="1:131" s="208" customFormat="1" ht="26.25" customHeight="1" x14ac:dyDescent="0.2">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t="s">
        <v>558</v>
      </c>
      <c r="BS10" s="1043" t="s">
        <v>550</v>
      </c>
      <c r="BT10" s="1044"/>
      <c r="BU10" s="1044"/>
      <c r="BV10" s="1044"/>
      <c r="BW10" s="1044"/>
      <c r="BX10" s="1044"/>
      <c r="BY10" s="1044"/>
      <c r="BZ10" s="1044"/>
      <c r="CA10" s="1044"/>
      <c r="CB10" s="1044"/>
      <c r="CC10" s="1044"/>
      <c r="CD10" s="1044"/>
      <c r="CE10" s="1044"/>
      <c r="CF10" s="1044"/>
      <c r="CG10" s="1045"/>
      <c r="CH10" s="1018">
        <v>45</v>
      </c>
      <c r="CI10" s="1019"/>
      <c r="CJ10" s="1019"/>
      <c r="CK10" s="1019"/>
      <c r="CL10" s="1020"/>
      <c r="CM10" s="1018">
        <v>139</v>
      </c>
      <c r="CN10" s="1019"/>
      <c r="CO10" s="1019"/>
      <c r="CP10" s="1019"/>
      <c r="CQ10" s="1020"/>
      <c r="CR10" s="1018">
        <v>39</v>
      </c>
      <c r="CS10" s="1019"/>
      <c r="CT10" s="1019"/>
      <c r="CU10" s="1019"/>
      <c r="CV10" s="1020"/>
      <c r="CW10" s="1018" t="s">
        <v>545</v>
      </c>
      <c r="CX10" s="1019"/>
      <c r="CY10" s="1019"/>
      <c r="CZ10" s="1019"/>
      <c r="DA10" s="1020"/>
      <c r="DB10" s="1018" t="s">
        <v>545</v>
      </c>
      <c r="DC10" s="1019"/>
      <c r="DD10" s="1019"/>
      <c r="DE10" s="1019"/>
      <c r="DF10" s="1020"/>
      <c r="DG10" s="1018" t="s">
        <v>545</v>
      </c>
      <c r="DH10" s="1019"/>
      <c r="DI10" s="1019"/>
      <c r="DJ10" s="1019"/>
      <c r="DK10" s="1020"/>
      <c r="DL10" s="1018" t="s">
        <v>545</v>
      </c>
      <c r="DM10" s="1019"/>
      <c r="DN10" s="1019"/>
      <c r="DO10" s="1019"/>
      <c r="DP10" s="1020"/>
      <c r="DQ10" s="1018">
        <v>4</v>
      </c>
      <c r="DR10" s="1019"/>
      <c r="DS10" s="1019"/>
      <c r="DT10" s="1019"/>
      <c r="DU10" s="1020"/>
      <c r="DV10" s="1021"/>
      <c r="DW10" s="1022"/>
      <c r="DX10" s="1022"/>
      <c r="DY10" s="1022"/>
      <c r="DZ10" s="1023"/>
      <c r="EA10" s="207"/>
    </row>
    <row r="11" spans="1:131" s="208" customFormat="1" ht="26.25" customHeight="1" x14ac:dyDescent="0.2">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2">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2">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2">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2">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2">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2">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2">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2">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2">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5">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2">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367</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5">
      <c r="A23" s="217" t="s">
        <v>368</v>
      </c>
      <c r="B23" s="973" t="s">
        <v>369</v>
      </c>
      <c r="C23" s="974"/>
      <c r="D23" s="974"/>
      <c r="E23" s="974"/>
      <c r="F23" s="974"/>
      <c r="G23" s="974"/>
      <c r="H23" s="974"/>
      <c r="I23" s="974"/>
      <c r="J23" s="974"/>
      <c r="K23" s="974"/>
      <c r="L23" s="974"/>
      <c r="M23" s="974"/>
      <c r="N23" s="974"/>
      <c r="O23" s="974"/>
      <c r="P23" s="975"/>
      <c r="Q23" s="1097">
        <v>29669</v>
      </c>
      <c r="R23" s="1098"/>
      <c r="S23" s="1098"/>
      <c r="T23" s="1098"/>
      <c r="U23" s="1098"/>
      <c r="V23" s="1098">
        <v>28749</v>
      </c>
      <c r="W23" s="1098"/>
      <c r="X23" s="1098"/>
      <c r="Y23" s="1098"/>
      <c r="Z23" s="1098"/>
      <c r="AA23" s="1098">
        <v>920</v>
      </c>
      <c r="AB23" s="1098"/>
      <c r="AC23" s="1098"/>
      <c r="AD23" s="1098"/>
      <c r="AE23" s="1099"/>
      <c r="AF23" s="1100">
        <v>779</v>
      </c>
      <c r="AG23" s="1098"/>
      <c r="AH23" s="1098"/>
      <c r="AI23" s="1098"/>
      <c r="AJ23" s="1101"/>
      <c r="AK23" s="1102"/>
      <c r="AL23" s="1103"/>
      <c r="AM23" s="1103"/>
      <c r="AN23" s="1103"/>
      <c r="AO23" s="1103"/>
      <c r="AP23" s="1098">
        <v>28878</v>
      </c>
      <c r="AQ23" s="1098"/>
      <c r="AR23" s="1098"/>
      <c r="AS23" s="1098"/>
      <c r="AT23" s="1098"/>
      <c r="AU23" s="1104"/>
      <c r="AV23" s="1104"/>
      <c r="AW23" s="1104"/>
      <c r="AX23" s="1104"/>
      <c r="AY23" s="1105"/>
      <c r="AZ23" s="1094" t="s">
        <v>113</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2">
      <c r="A24" s="1093" t="s">
        <v>370</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5">
      <c r="A25" s="1092" t="s">
        <v>371</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2">
      <c r="A26" s="1024" t="s">
        <v>349</v>
      </c>
      <c r="B26" s="1025"/>
      <c r="C26" s="1025"/>
      <c r="D26" s="1025"/>
      <c r="E26" s="1025"/>
      <c r="F26" s="1025"/>
      <c r="G26" s="1025"/>
      <c r="H26" s="1025"/>
      <c r="I26" s="1025"/>
      <c r="J26" s="1025"/>
      <c r="K26" s="1025"/>
      <c r="L26" s="1025"/>
      <c r="M26" s="1025"/>
      <c r="N26" s="1025"/>
      <c r="O26" s="1025"/>
      <c r="P26" s="1026"/>
      <c r="Q26" s="1030" t="s">
        <v>372</v>
      </c>
      <c r="R26" s="1031"/>
      <c r="S26" s="1031"/>
      <c r="T26" s="1031"/>
      <c r="U26" s="1032"/>
      <c r="V26" s="1030" t="s">
        <v>373</v>
      </c>
      <c r="W26" s="1031"/>
      <c r="X26" s="1031"/>
      <c r="Y26" s="1031"/>
      <c r="Z26" s="1032"/>
      <c r="AA26" s="1030" t="s">
        <v>374</v>
      </c>
      <c r="AB26" s="1031"/>
      <c r="AC26" s="1031"/>
      <c r="AD26" s="1031"/>
      <c r="AE26" s="1031"/>
      <c r="AF26" s="1088" t="s">
        <v>375</v>
      </c>
      <c r="AG26" s="1037"/>
      <c r="AH26" s="1037"/>
      <c r="AI26" s="1037"/>
      <c r="AJ26" s="1089"/>
      <c r="AK26" s="1031" t="s">
        <v>376</v>
      </c>
      <c r="AL26" s="1031"/>
      <c r="AM26" s="1031"/>
      <c r="AN26" s="1031"/>
      <c r="AO26" s="1032"/>
      <c r="AP26" s="1030" t="s">
        <v>377</v>
      </c>
      <c r="AQ26" s="1031"/>
      <c r="AR26" s="1031"/>
      <c r="AS26" s="1031"/>
      <c r="AT26" s="1032"/>
      <c r="AU26" s="1030" t="s">
        <v>378</v>
      </c>
      <c r="AV26" s="1031"/>
      <c r="AW26" s="1031"/>
      <c r="AX26" s="1031"/>
      <c r="AY26" s="1032"/>
      <c r="AZ26" s="1030" t="s">
        <v>379</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5">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2">
      <c r="A28" s="219">
        <v>1</v>
      </c>
      <c r="B28" s="1079" t="s">
        <v>380</v>
      </c>
      <c r="C28" s="1080"/>
      <c r="D28" s="1080"/>
      <c r="E28" s="1080"/>
      <c r="F28" s="1080"/>
      <c r="G28" s="1080"/>
      <c r="H28" s="1080"/>
      <c r="I28" s="1080"/>
      <c r="J28" s="1080"/>
      <c r="K28" s="1080"/>
      <c r="L28" s="1080"/>
      <c r="M28" s="1080"/>
      <c r="N28" s="1080"/>
      <c r="O28" s="1080"/>
      <c r="P28" s="1081"/>
      <c r="Q28" s="1082">
        <v>9430</v>
      </c>
      <c r="R28" s="1083"/>
      <c r="S28" s="1083"/>
      <c r="T28" s="1083"/>
      <c r="U28" s="1083"/>
      <c r="V28" s="1083">
        <v>8939</v>
      </c>
      <c r="W28" s="1083"/>
      <c r="X28" s="1083"/>
      <c r="Y28" s="1083"/>
      <c r="Z28" s="1083"/>
      <c r="AA28" s="1083">
        <v>491</v>
      </c>
      <c r="AB28" s="1083"/>
      <c r="AC28" s="1083"/>
      <c r="AD28" s="1083"/>
      <c r="AE28" s="1084"/>
      <c r="AF28" s="1085">
        <v>491</v>
      </c>
      <c r="AG28" s="1083"/>
      <c r="AH28" s="1083"/>
      <c r="AI28" s="1083"/>
      <c r="AJ28" s="1086"/>
      <c r="AK28" s="1087">
        <v>1007</v>
      </c>
      <c r="AL28" s="1075"/>
      <c r="AM28" s="1075"/>
      <c r="AN28" s="1075"/>
      <c r="AO28" s="1075"/>
      <c r="AP28" s="1075" t="s">
        <v>545</v>
      </c>
      <c r="AQ28" s="1075"/>
      <c r="AR28" s="1075"/>
      <c r="AS28" s="1075"/>
      <c r="AT28" s="1075"/>
      <c r="AU28" s="1075" t="s">
        <v>545</v>
      </c>
      <c r="AV28" s="1075"/>
      <c r="AW28" s="1075"/>
      <c r="AX28" s="1075"/>
      <c r="AY28" s="1075"/>
      <c r="AZ28" s="1076" t="s">
        <v>545</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2">
      <c r="A29" s="219">
        <v>2</v>
      </c>
      <c r="B29" s="1066" t="s">
        <v>381</v>
      </c>
      <c r="C29" s="1067"/>
      <c r="D29" s="1067"/>
      <c r="E29" s="1067"/>
      <c r="F29" s="1067"/>
      <c r="G29" s="1067"/>
      <c r="H29" s="1067"/>
      <c r="I29" s="1067"/>
      <c r="J29" s="1067"/>
      <c r="K29" s="1067"/>
      <c r="L29" s="1067"/>
      <c r="M29" s="1067"/>
      <c r="N29" s="1067"/>
      <c r="O29" s="1067"/>
      <c r="P29" s="1068"/>
      <c r="Q29" s="1072">
        <v>6253</v>
      </c>
      <c r="R29" s="1073"/>
      <c r="S29" s="1073"/>
      <c r="T29" s="1073"/>
      <c r="U29" s="1073"/>
      <c r="V29" s="1073">
        <v>6168</v>
      </c>
      <c r="W29" s="1073"/>
      <c r="X29" s="1073"/>
      <c r="Y29" s="1073"/>
      <c r="Z29" s="1073"/>
      <c r="AA29" s="1073">
        <v>85</v>
      </c>
      <c r="AB29" s="1073"/>
      <c r="AC29" s="1073"/>
      <c r="AD29" s="1073"/>
      <c r="AE29" s="1074"/>
      <c r="AF29" s="1048">
        <v>85</v>
      </c>
      <c r="AG29" s="1049"/>
      <c r="AH29" s="1049"/>
      <c r="AI29" s="1049"/>
      <c r="AJ29" s="1050"/>
      <c r="AK29" s="1009">
        <v>892</v>
      </c>
      <c r="AL29" s="1000"/>
      <c r="AM29" s="1000"/>
      <c r="AN29" s="1000"/>
      <c r="AO29" s="1000"/>
      <c r="AP29" s="1000" t="s">
        <v>545</v>
      </c>
      <c r="AQ29" s="1000"/>
      <c r="AR29" s="1000"/>
      <c r="AS29" s="1000"/>
      <c r="AT29" s="1000"/>
      <c r="AU29" s="1000" t="s">
        <v>545</v>
      </c>
      <c r="AV29" s="1000"/>
      <c r="AW29" s="1000"/>
      <c r="AX29" s="1000"/>
      <c r="AY29" s="1000"/>
      <c r="AZ29" s="1071" t="s">
        <v>545</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2">
      <c r="A30" s="219">
        <v>3</v>
      </c>
      <c r="B30" s="1066" t="s">
        <v>382</v>
      </c>
      <c r="C30" s="1067"/>
      <c r="D30" s="1067"/>
      <c r="E30" s="1067"/>
      <c r="F30" s="1067"/>
      <c r="G30" s="1067"/>
      <c r="H30" s="1067"/>
      <c r="I30" s="1067"/>
      <c r="J30" s="1067"/>
      <c r="K30" s="1067"/>
      <c r="L30" s="1067"/>
      <c r="M30" s="1067"/>
      <c r="N30" s="1067"/>
      <c r="O30" s="1067"/>
      <c r="P30" s="1068"/>
      <c r="Q30" s="1072">
        <v>823</v>
      </c>
      <c r="R30" s="1073"/>
      <c r="S30" s="1073"/>
      <c r="T30" s="1073"/>
      <c r="U30" s="1073"/>
      <c r="V30" s="1073">
        <v>814</v>
      </c>
      <c r="W30" s="1073"/>
      <c r="X30" s="1073"/>
      <c r="Y30" s="1073"/>
      <c r="Z30" s="1073"/>
      <c r="AA30" s="1073">
        <v>9</v>
      </c>
      <c r="AB30" s="1073"/>
      <c r="AC30" s="1073"/>
      <c r="AD30" s="1073"/>
      <c r="AE30" s="1074"/>
      <c r="AF30" s="1048">
        <v>9</v>
      </c>
      <c r="AG30" s="1049"/>
      <c r="AH30" s="1049"/>
      <c r="AI30" s="1049"/>
      <c r="AJ30" s="1050"/>
      <c r="AK30" s="1009">
        <v>332</v>
      </c>
      <c r="AL30" s="1000"/>
      <c r="AM30" s="1000"/>
      <c r="AN30" s="1000"/>
      <c r="AO30" s="1000"/>
      <c r="AP30" s="1000" t="s">
        <v>545</v>
      </c>
      <c r="AQ30" s="1000"/>
      <c r="AR30" s="1000"/>
      <c r="AS30" s="1000"/>
      <c r="AT30" s="1000"/>
      <c r="AU30" s="1000" t="s">
        <v>545</v>
      </c>
      <c r="AV30" s="1000"/>
      <c r="AW30" s="1000"/>
      <c r="AX30" s="1000"/>
      <c r="AY30" s="1000"/>
      <c r="AZ30" s="1071" t="s">
        <v>545</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2">
      <c r="A31" s="219">
        <v>4</v>
      </c>
      <c r="B31" s="1066" t="s">
        <v>383</v>
      </c>
      <c r="C31" s="1067"/>
      <c r="D31" s="1067"/>
      <c r="E31" s="1067"/>
      <c r="F31" s="1067"/>
      <c r="G31" s="1067"/>
      <c r="H31" s="1067"/>
      <c r="I31" s="1067"/>
      <c r="J31" s="1067"/>
      <c r="K31" s="1067"/>
      <c r="L31" s="1067"/>
      <c r="M31" s="1067"/>
      <c r="N31" s="1067"/>
      <c r="O31" s="1067"/>
      <c r="P31" s="1068"/>
      <c r="Q31" s="1072">
        <v>984</v>
      </c>
      <c r="R31" s="1073"/>
      <c r="S31" s="1073"/>
      <c r="T31" s="1073"/>
      <c r="U31" s="1073"/>
      <c r="V31" s="1073">
        <v>911</v>
      </c>
      <c r="W31" s="1073"/>
      <c r="X31" s="1073"/>
      <c r="Y31" s="1073"/>
      <c r="Z31" s="1073"/>
      <c r="AA31" s="1073">
        <v>73</v>
      </c>
      <c r="AB31" s="1073"/>
      <c r="AC31" s="1073"/>
      <c r="AD31" s="1073"/>
      <c r="AE31" s="1074"/>
      <c r="AF31" s="1048">
        <v>1355</v>
      </c>
      <c r="AG31" s="1049"/>
      <c r="AH31" s="1049"/>
      <c r="AI31" s="1049"/>
      <c r="AJ31" s="1050"/>
      <c r="AK31" s="1009">
        <v>18</v>
      </c>
      <c r="AL31" s="1000"/>
      <c r="AM31" s="1000"/>
      <c r="AN31" s="1000"/>
      <c r="AO31" s="1000"/>
      <c r="AP31" s="1000">
        <v>5608</v>
      </c>
      <c r="AQ31" s="1000"/>
      <c r="AR31" s="1000"/>
      <c r="AS31" s="1000"/>
      <c r="AT31" s="1000"/>
      <c r="AU31" s="1000">
        <v>67</v>
      </c>
      <c r="AV31" s="1000"/>
      <c r="AW31" s="1000"/>
      <c r="AX31" s="1000"/>
      <c r="AY31" s="1000"/>
      <c r="AZ31" s="1071" t="s">
        <v>545</v>
      </c>
      <c r="BA31" s="1071"/>
      <c r="BB31" s="1071"/>
      <c r="BC31" s="1071"/>
      <c r="BD31" s="1071"/>
      <c r="BE31" s="1061" t="s">
        <v>384</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2">
      <c r="A32" s="219">
        <v>5</v>
      </c>
      <c r="B32" s="1066" t="s">
        <v>385</v>
      </c>
      <c r="C32" s="1067"/>
      <c r="D32" s="1067"/>
      <c r="E32" s="1067"/>
      <c r="F32" s="1067"/>
      <c r="G32" s="1067"/>
      <c r="H32" s="1067"/>
      <c r="I32" s="1067"/>
      <c r="J32" s="1067"/>
      <c r="K32" s="1067"/>
      <c r="L32" s="1067"/>
      <c r="M32" s="1067"/>
      <c r="N32" s="1067"/>
      <c r="O32" s="1067"/>
      <c r="P32" s="1068"/>
      <c r="Q32" s="1072">
        <v>988</v>
      </c>
      <c r="R32" s="1073"/>
      <c r="S32" s="1073"/>
      <c r="T32" s="1073"/>
      <c r="U32" s="1073"/>
      <c r="V32" s="1073">
        <v>964</v>
      </c>
      <c r="W32" s="1073"/>
      <c r="X32" s="1073"/>
      <c r="Y32" s="1073"/>
      <c r="Z32" s="1073"/>
      <c r="AA32" s="1073">
        <v>23</v>
      </c>
      <c r="AB32" s="1073"/>
      <c r="AC32" s="1073"/>
      <c r="AD32" s="1073"/>
      <c r="AE32" s="1074"/>
      <c r="AF32" s="1048">
        <v>263</v>
      </c>
      <c r="AG32" s="1049"/>
      <c r="AH32" s="1049"/>
      <c r="AI32" s="1049"/>
      <c r="AJ32" s="1050"/>
      <c r="AK32" s="1009">
        <v>542</v>
      </c>
      <c r="AL32" s="1000"/>
      <c r="AM32" s="1000"/>
      <c r="AN32" s="1000"/>
      <c r="AO32" s="1000"/>
      <c r="AP32" s="1000">
        <v>7509</v>
      </c>
      <c r="AQ32" s="1000"/>
      <c r="AR32" s="1000"/>
      <c r="AS32" s="1000"/>
      <c r="AT32" s="1000"/>
      <c r="AU32" s="1000">
        <v>5211</v>
      </c>
      <c r="AV32" s="1000"/>
      <c r="AW32" s="1000"/>
      <c r="AX32" s="1000"/>
      <c r="AY32" s="1000"/>
      <c r="AZ32" s="1071" t="s">
        <v>545</v>
      </c>
      <c r="BA32" s="1071"/>
      <c r="BB32" s="1071"/>
      <c r="BC32" s="1071"/>
      <c r="BD32" s="1071"/>
      <c r="BE32" s="1061" t="s">
        <v>384</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2">
      <c r="A33" s="219">
        <v>6</v>
      </c>
      <c r="B33" s="1066" t="s">
        <v>386</v>
      </c>
      <c r="C33" s="1067"/>
      <c r="D33" s="1067"/>
      <c r="E33" s="1067"/>
      <c r="F33" s="1067"/>
      <c r="G33" s="1067"/>
      <c r="H33" s="1067"/>
      <c r="I33" s="1067"/>
      <c r="J33" s="1067"/>
      <c r="K33" s="1067"/>
      <c r="L33" s="1067"/>
      <c r="M33" s="1067"/>
      <c r="N33" s="1067"/>
      <c r="O33" s="1067"/>
      <c r="P33" s="1068"/>
      <c r="Q33" s="1072">
        <v>149</v>
      </c>
      <c r="R33" s="1073"/>
      <c r="S33" s="1073"/>
      <c r="T33" s="1073"/>
      <c r="U33" s="1073"/>
      <c r="V33" s="1073">
        <v>144</v>
      </c>
      <c r="W33" s="1073"/>
      <c r="X33" s="1073"/>
      <c r="Y33" s="1073"/>
      <c r="Z33" s="1073"/>
      <c r="AA33" s="1073">
        <v>5</v>
      </c>
      <c r="AB33" s="1073"/>
      <c r="AC33" s="1073"/>
      <c r="AD33" s="1073"/>
      <c r="AE33" s="1074"/>
      <c r="AF33" s="1048">
        <v>43</v>
      </c>
      <c r="AG33" s="1049"/>
      <c r="AH33" s="1049"/>
      <c r="AI33" s="1049"/>
      <c r="AJ33" s="1050"/>
      <c r="AK33" s="1009">
        <v>98</v>
      </c>
      <c r="AL33" s="1000"/>
      <c r="AM33" s="1000"/>
      <c r="AN33" s="1000"/>
      <c r="AO33" s="1000"/>
      <c r="AP33" s="1000">
        <v>828</v>
      </c>
      <c r="AQ33" s="1000"/>
      <c r="AR33" s="1000"/>
      <c r="AS33" s="1000"/>
      <c r="AT33" s="1000"/>
      <c r="AU33" s="1000">
        <v>733</v>
      </c>
      <c r="AV33" s="1000"/>
      <c r="AW33" s="1000"/>
      <c r="AX33" s="1000"/>
      <c r="AY33" s="1000"/>
      <c r="AZ33" s="1071" t="s">
        <v>545</v>
      </c>
      <c r="BA33" s="1071"/>
      <c r="BB33" s="1071"/>
      <c r="BC33" s="1071"/>
      <c r="BD33" s="1071"/>
      <c r="BE33" s="1061" t="s">
        <v>384</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2">
      <c r="A34" s="219">
        <v>7</v>
      </c>
      <c r="B34" s="1066" t="s">
        <v>387</v>
      </c>
      <c r="C34" s="1067"/>
      <c r="D34" s="1067"/>
      <c r="E34" s="1067"/>
      <c r="F34" s="1067"/>
      <c r="G34" s="1067"/>
      <c r="H34" s="1067"/>
      <c r="I34" s="1067"/>
      <c r="J34" s="1067"/>
      <c r="K34" s="1067"/>
      <c r="L34" s="1067"/>
      <c r="M34" s="1067"/>
      <c r="N34" s="1067"/>
      <c r="O34" s="1067"/>
      <c r="P34" s="1068"/>
      <c r="Q34" s="1072">
        <v>1288</v>
      </c>
      <c r="R34" s="1073"/>
      <c r="S34" s="1073"/>
      <c r="T34" s="1073"/>
      <c r="U34" s="1073"/>
      <c r="V34" s="1073">
        <v>1287</v>
      </c>
      <c r="W34" s="1073"/>
      <c r="X34" s="1073"/>
      <c r="Y34" s="1073"/>
      <c r="Z34" s="1073"/>
      <c r="AA34" s="1073">
        <v>2</v>
      </c>
      <c r="AB34" s="1073"/>
      <c r="AC34" s="1073"/>
      <c r="AD34" s="1073"/>
      <c r="AE34" s="1074"/>
      <c r="AF34" s="1048">
        <v>296</v>
      </c>
      <c r="AG34" s="1049"/>
      <c r="AH34" s="1049"/>
      <c r="AI34" s="1049"/>
      <c r="AJ34" s="1050"/>
      <c r="AK34" s="1009">
        <v>310</v>
      </c>
      <c r="AL34" s="1000"/>
      <c r="AM34" s="1000"/>
      <c r="AN34" s="1000"/>
      <c r="AO34" s="1000"/>
      <c r="AP34" s="1000">
        <v>1487</v>
      </c>
      <c r="AQ34" s="1000"/>
      <c r="AR34" s="1000"/>
      <c r="AS34" s="1000"/>
      <c r="AT34" s="1000"/>
      <c r="AU34" s="1000">
        <v>1051</v>
      </c>
      <c r="AV34" s="1000"/>
      <c r="AW34" s="1000"/>
      <c r="AX34" s="1000"/>
      <c r="AY34" s="1000"/>
      <c r="AZ34" s="1071" t="s">
        <v>545</v>
      </c>
      <c r="BA34" s="1071"/>
      <c r="BB34" s="1071"/>
      <c r="BC34" s="1071"/>
      <c r="BD34" s="1071"/>
      <c r="BE34" s="1061" t="s">
        <v>384</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2">
      <c r="A35" s="219">
        <v>8</v>
      </c>
      <c r="B35" s="1066" t="s">
        <v>388</v>
      </c>
      <c r="C35" s="1067"/>
      <c r="D35" s="1067"/>
      <c r="E35" s="1067"/>
      <c r="F35" s="1067"/>
      <c r="G35" s="1067"/>
      <c r="H35" s="1067"/>
      <c r="I35" s="1067"/>
      <c r="J35" s="1067"/>
      <c r="K35" s="1067"/>
      <c r="L35" s="1067"/>
      <c r="M35" s="1067"/>
      <c r="N35" s="1067"/>
      <c r="O35" s="1067"/>
      <c r="P35" s="1068"/>
      <c r="Q35" s="1072">
        <v>200</v>
      </c>
      <c r="R35" s="1073"/>
      <c r="S35" s="1073"/>
      <c r="T35" s="1073"/>
      <c r="U35" s="1073"/>
      <c r="V35" s="1073">
        <v>193</v>
      </c>
      <c r="W35" s="1073"/>
      <c r="X35" s="1073"/>
      <c r="Y35" s="1073"/>
      <c r="Z35" s="1073"/>
      <c r="AA35" s="1073">
        <v>7</v>
      </c>
      <c r="AB35" s="1073"/>
      <c r="AC35" s="1073"/>
      <c r="AD35" s="1073"/>
      <c r="AE35" s="1074"/>
      <c r="AF35" s="1048">
        <v>7</v>
      </c>
      <c r="AG35" s="1049"/>
      <c r="AH35" s="1049"/>
      <c r="AI35" s="1049"/>
      <c r="AJ35" s="1050"/>
      <c r="AK35" s="1009">
        <v>41</v>
      </c>
      <c r="AL35" s="1000"/>
      <c r="AM35" s="1000"/>
      <c r="AN35" s="1000"/>
      <c r="AO35" s="1000"/>
      <c r="AP35" s="1000">
        <v>1176</v>
      </c>
      <c r="AQ35" s="1000"/>
      <c r="AR35" s="1000"/>
      <c r="AS35" s="1000"/>
      <c r="AT35" s="1000"/>
      <c r="AU35" s="1000">
        <v>539</v>
      </c>
      <c r="AV35" s="1000"/>
      <c r="AW35" s="1000"/>
      <c r="AX35" s="1000"/>
      <c r="AY35" s="1000"/>
      <c r="AZ35" s="1071" t="s">
        <v>545</v>
      </c>
      <c r="BA35" s="1071"/>
      <c r="BB35" s="1071"/>
      <c r="BC35" s="1071"/>
      <c r="BD35" s="1071"/>
      <c r="BE35" s="1061" t="s">
        <v>389</v>
      </c>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2">
      <c r="A36" s="219">
        <v>9</v>
      </c>
      <c r="B36" s="1066" t="s">
        <v>390</v>
      </c>
      <c r="C36" s="1067"/>
      <c r="D36" s="1067"/>
      <c r="E36" s="1067"/>
      <c r="F36" s="1067"/>
      <c r="G36" s="1067"/>
      <c r="H36" s="1067"/>
      <c r="I36" s="1067"/>
      <c r="J36" s="1067"/>
      <c r="K36" s="1067"/>
      <c r="L36" s="1067"/>
      <c r="M36" s="1067"/>
      <c r="N36" s="1067"/>
      <c r="O36" s="1067"/>
      <c r="P36" s="1068"/>
      <c r="Q36" s="1072">
        <v>22</v>
      </c>
      <c r="R36" s="1073"/>
      <c r="S36" s="1073"/>
      <c r="T36" s="1073"/>
      <c r="U36" s="1073"/>
      <c r="V36" s="1073">
        <v>19</v>
      </c>
      <c r="W36" s="1073"/>
      <c r="X36" s="1073"/>
      <c r="Y36" s="1073"/>
      <c r="Z36" s="1073"/>
      <c r="AA36" s="1073">
        <v>2</v>
      </c>
      <c r="AB36" s="1073"/>
      <c r="AC36" s="1073"/>
      <c r="AD36" s="1073"/>
      <c r="AE36" s="1074"/>
      <c r="AF36" s="1048">
        <v>2</v>
      </c>
      <c r="AG36" s="1049"/>
      <c r="AH36" s="1049"/>
      <c r="AI36" s="1049"/>
      <c r="AJ36" s="1050"/>
      <c r="AK36" s="1009">
        <v>14</v>
      </c>
      <c r="AL36" s="1000"/>
      <c r="AM36" s="1000"/>
      <c r="AN36" s="1000"/>
      <c r="AO36" s="1000"/>
      <c r="AP36" s="1000">
        <v>106</v>
      </c>
      <c r="AQ36" s="1000"/>
      <c r="AR36" s="1000"/>
      <c r="AS36" s="1000"/>
      <c r="AT36" s="1000"/>
      <c r="AU36" s="1000">
        <v>106</v>
      </c>
      <c r="AV36" s="1000"/>
      <c r="AW36" s="1000"/>
      <c r="AX36" s="1000"/>
      <c r="AY36" s="1000"/>
      <c r="AZ36" s="1071" t="s">
        <v>545</v>
      </c>
      <c r="BA36" s="1071"/>
      <c r="BB36" s="1071"/>
      <c r="BC36" s="1071"/>
      <c r="BD36" s="1071"/>
      <c r="BE36" s="1061" t="s">
        <v>389</v>
      </c>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2">
      <c r="A37" s="219">
        <v>10</v>
      </c>
      <c r="B37" s="1066" t="s">
        <v>391</v>
      </c>
      <c r="C37" s="1067"/>
      <c r="D37" s="1067"/>
      <c r="E37" s="1067"/>
      <c r="F37" s="1067"/>
      <c r="G37" s="1067"/>
      <c r="H37" s="1067"/>
      <c r="I37" s="1067"/>
      <c r="J37" s="1067"/>
      <c r="K37" s="1067"/>
      <c r="L37" s="1067"/>
      <c r="M37" s="1067"/>
      <c r="N37" s="1067"/>
      <c r="O37" s="1067"/>
      <c r="P37" s="1068"/>
      <c r="Q37" s="1072">
        <v>25</v>
      </c>
      <c r="R37" s="1073"/>
      <c r="S37" s="1073"/>
      <c r="T37" s="1073"/>
      <c r="U37" s="1073"/>
      <c r="V37" s="1073">
        <v>23</v>
      </c>
      <c r="W37" s="1073"/>
      <c r="X37" s="1073"/>
      <c r="Y37" s="1073"/>
      <c r="Z37" s="1073"/>
      <c r="AA37" s="1073">
        <v>2</v>
      </c>
      <c r="AB37" s="1073"/>
      <c r="AC37" s="1073"/>
      <c r="AD37" s="1073"/>
      <c r="AE37" s="1074"/>
      <c r="AF37" s="1048">
        <v>2</v>
      </c>
      <c r="AG37" s="1049"/>
      <c r="AH37" s="1049"/>
      <c r="AI37" s="1049"/>
      <c r="AJ37" s="1050"/>
      <c r="AK37" s="1009">
        <v>18</v>
      </c>
      <c r="AL37" s="1000"/>
      <c r="AM37" s="1000"/>
      <c r="AN37" s="1000"/>
      <c r="AO37" s="1000"/>
      <c r="AP37" s="1000">
        <v>158</v>
      </c>
      <c r="AQ37" s="1000"/>
      <c r="AR37" s="1000"/>
      <c r="AS37" s="1000"/>
      <c r="AT37" s="1000"/>
      <c r="AU37" s="1000">
        <v>158</v>
      </c>
      <c r="AV37" s="1000"/>
      <c r="AW37" s="1000"/>
      <c r="AX37" s="1000"/>
      <c r="AY37" s="1000"/>
      <c r="AZ37" s="1071" t="s">
        <v>545</v>
      </c>
      <c r="BA37" s="1071"/>
      <c r="BB37" s="1071"/>
      <c r="BC37" s="1071"/>
      <c r="BD37" s="1071"/>
      <c r="BE37" s="1061" t="s">
        <v>389</v>
      </c>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2">
      <c r="A38" s="219">
        <v>11</v>
      </c>
      <c r="B38" s="1066" t="s">
        <v>392</v>
      </c>
      <c r="C38" s="1067"/>
      <c r="D38" s="1067"/>
      <c r="E38" s="1067"/>
      <c r="F38" s="1067"/>
      <c r="G38" s="1067"/>
      <c r="H38" s="1067"/>
      <c r="I38" s="1067"/>
      <c r="J38" s="1067"/>
      <c r="K38" s="1067"/>
      <c r="L38" s="1067"/>
      <c r="M38" s="1067"/>
      <c r="N38" s="1067"/>
      <c r="O38" s="1067"/>
      <c r="P38" s="1068"/>
      <c r="Q38" s="1072">
        <v>141</v>
      </c>
      <c r="R38" s="1073"/>
      <c r="S38" s="1073"/>
      <c r="T38" s="1073"/>
      <c r="U38" s="1073"/>
      <c r="V38" s="1073">
        <v>135</v>
      </c>
      <c r="W38" s="1073"/>
      <c r="X38" s="1073"/>
      <c r="Y38" s="1073"/>
      <c r="Z38" s="1073"/>
      <c r="AA38" s="1073">
        <v>6</v>
      </c>
      <c r="AB38" s="1073"/>
      <c r="AC38" s="1073"/>
      <c r="AD38" s="1073"/>
      <c r="AE38" s="1074"/>
      <c r="AF38" s="1048">
        <v>6</v>
      </c>
      <c r="AG38" s="1049"/>
      <c r="AH38" s="1049"/>
      <c r="AI38" s="1049"/>
      <c r="AJ38" s="1050"/>
      <c r="AK38" s="1009">
        <v>16</v>
      </c>
      <c r="AL38" s="1000"/>
      <c r="AM38" s="1000"/>
      <c r="AN38" s="1000"/>
      <c r="AO38" s="1000"/>
      <c r="AP38" s="1000">
        <v>172</v>
      </c>
      <c r="AQ38" s="1000"/>
      <c r="AR38" s="1000"/>
      <c r="AS38" s="1000"/>
      <c r="AT38" s="1000"/>
      <c r="AU38" s="1000" t="s">
        <v>545</v>
      </c>
      <c r="AV38" s="1000"/>
      <c r="AW38" s="1000"/>
      <c r="AX38" s="1000"/>
      <c r="AY38" s="1000"/>
      <c r="AZ38" s="1071" t="s">
        <v>545</v>
      </c>
      <c r="BA38" s="1071"/>
      <c r="BB38" s="1071"/>
      <c r="BC38" s="1071"/>
      <c r="BD38" s="1071"/>
      <c r="BE38" s="1061" t="s">
        <v>389</v>
      </c>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2">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2">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2">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2">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2">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2">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2">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2">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2">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2">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2">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2">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2">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2">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2">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2">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2">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2">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2">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2">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2">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2">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5">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2">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393</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5">
      <c r="A63" s="217" t="s">
        <v>368</v>
      </c>
      <c r="B63" s="973" t="s">
        <v>394</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2558</v>
      </c>
      <c r="AG63" s="988"/>
      <c r="AH63" s="988"/>
      <c r="AI63" s="988"/>
      <c r="AJ63" s="1059"/>
      <c r="AK63" s="1060"/>
      <c r="AL63" s="992"/>
      <c r="AM63" s="992"/>
      <c r="AN63" s="992"/>
      <c r="AO63" s="992"/>
      <c r="AP63" s="988">
        <v>17044</v>
      </c>
      <c r="AQ63" s="988"/>
      <c r="AR63" s="988"/>
      <c r="AS63" s="988"/>
      <c r="AT63" s="988"/>
      <c r="AU63" s="988">
        <v>7865</v>
      </c>
      <c r="AV63" s="988"/>
      <c r="AW63" s="988"/>
      <c r="AX63" s="988"/>
      <c r="AY63" s="988"/>
      <c r="AZ63" s="1054"/>
      <c r="BA63" s="1054"/>
      <c r="BB63" s="1054"/>
      <c r="BC63" s="1054"/>
      <c r="BD63" s="1054"/>
      <c r="BE63" s="989"/>
      <c r="BF63" s="989"/>
      <c r="BG63" s="989"/>
      <c r="BH63" s="989"/>
      <c r="BI63" s="990"/>
      <c r="BJ63" s="1055" t="s">
        <v>113</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2">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5">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2">
      <c r="A66" s="1024" t="s">
        <v>396</v>
      </c>
      <c r="B66" s="1025"/>
      <c r="C66" s="1025"/>
      <c r="D66" s="1025"/>
      <c r="E66" s="1025"/>
      <c r="F66" s="1025"/>
      <c r="G66" s="1025"/>
      <c r="H66" s="1025"/>
      <c r="I66" s="1025"/>
      <c r="J66" s="1025"/>
      <c r="K66" s="1025"/>
      <c r="L66" s="1025"/>
      <c r="M66" s="1025"/>
      <c r="N66" s="1025"/>
      <c r="O66" s="1025"/>
      <c r="P66" s="1026"/>
      <c r="Q66" s="1030" t="s">
        <v>372</v>
      </c>
      <c r="R66" s="1031"/>
      <c r="S66" s="1031"/>
      <c r="T66" s="1031"/>
      <c r="U66" s="1032"/>
      <c r="V66" s="1030" t="s">
        <v>373</v>
      </c>
      <c r="W66" s="1031"/>
      <c r="X66" s="1031"/>
      <c r="Y66" s="1031"/>
      <c r="Z66" s="1032"/>
      <c r="AA66" s="1030" t="s">
        <v>374</v>
      </c>
      <c r="AB66" s="1031"/>
      <c r="AC66" s="1031"/>
      <c r="AD66" s="1031"/>
      <c r="AE66" s="1032"/>
      <c r="AF66" s="1036" t="s">
        <v>375</v>
      </c>
      <c r="AG66" s="1037"/>
      <c r="AH66" s="1037"/>
      <c r="AI66" s="1037"/>
      <c r="AJ66" s="1038"/>
      <c r="AK66" s="1030" t="s">
        <v>376</v>
      </c>
      <c r="AL66" s="1025"/>
      <c r="AM66" s="1025"/>
      <c r="AN66" s="1025"/>
      <c r="AO66" s="1026"/>
      <c r="AP66" s="1030" t="s">
        <v>377</v>
      </c>
      <c r="AQ66" s="1031"/>
      <c r="AR66" s="1031"/>
      <c r="AS66" s="1031"/>
      <c r="AT66" s="1032"/>
      <c r="AU66" s="1030" t="s">
        <v>397</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5">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2">
      <c r="A68" s="211">
        <v>1</v>
      </c>
      <c r="B68" s="1014" t="s">
        <v>546</v>
      </c>
      <c r="C68" s="1015"/>
      <c r="D68" s="1015"/>
      <c r="E68" s="1015"/>
      <c r="F68" s="1015"/>
      <c r="G68" s="1015"/>
      <c r="H68" s="1015"/>
      <c r="I68" s="1015"/>
      <c r="J68" s="1015"/>
      <c r="K68" s="1015"/>
      <c r="L68" s="1015"/>
      <c r="M68" s="1015"/>
      <c r="N68" s="1015"/>
      <c r="O68" s="1015"/>
      <c r="P68" s="1016"/>
      <c r="Q68" s="1017">
        <v>238</v>
      </c>
      <c r="R68" s="1011"/>
      <c r="S68" s="1011"/>
      <c r="T68" s="1011"/>
      <c r="U68" s="1011"/>
      <c r="V68" s="1011">
        <v>236</v>
      </c>
      <c r="W68" s="1011"/>
      <c r="X68" s="1011"/>
      <c r="Y68" s="1011"/>
      <c r="Z68" s="1011"/>
      <c r="AA68" s="1011">
        <v>3</v>
      </c>
      <c r="AB68" s="1011"/>
      <c r="AC68" s="1011"/>
      <c r="AD68" s="1011"/>
      <c r="AE68" s="1011"/>
      <c r="AF68" s="1011">
        <v>3</v>
      </c>
      <c r="AG68" s="1011"/>
      <c r="AH68" s="1011"/>
      <c r="AI68" s="1011"/>
      <c r="AJ68" s="1011"/>
      <c r="AK68" s="1011" t="s">
        <v>545</v>
      </c>
      <c r="AL68" s="1011"/>
      <c r="AM68" s="1011"/>
      <c r="AN68" s="1011"/>
      <c r="AO68" s="1011"/>
      <c r="AP68" s="1011">
        <v>53</v>
      </c>
      <c r="AQ68" s="1011"/>
      <c r="AR68" s="1011"/>
      <c r="AS68" s="1011"/>
      <c r="AT68" s="1011"/>
      <c r="AU68" s="1011">
        <v>39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2">
      <c r="A69" s="214">
        <v>2</v>
      </c>
      <c r="B69" s="1003" t="s">
        <v>551</v>
      </c>
      <c r="C69" s="1004"/>
      <c r="D69" s="1004"/>
      <c r="E69" s="1004"/>
      <c r="F69" s="1004"/>
      <c r="G69" s="1004"/>
      <c r="H69" s="1004"/>
      <c r="I69" s="1004"/>
      <c r="J69" s="1004"/>
      <c r="K69" s="1004"/>
      <c r="L69" s="1004"/>
      <c r="M69" s="1004"/>
      <c r="N69" s="1004"/>
      <c r="O69" s="1004"/>
      <c r="P69" s="1005"/>
      <c r="Q69" s="1006">
        <v>2321</v>
      </c>
      <c r="R69" s="1000"/>
      <c r="S69" s="1000"/>
      <c r="T69" s="1000"/>
      <c r="U69" s="1000"/>
      <c r="V69" s="1000">
        <v>2005</v>
      </c>
      <c r="W69" s="1000"/>
      <c r="X69" s="1000"/>
      <c r="Y69" s="1000"/>
      <c r="Z69" s="1000"/>
      <c r="AA69" s="1000">
        <v>316</v>
      </c>
      <c r="AB69" s="1000"/>
      <c r="AC69" s="1000"/>
      <c r="AD69" s="1000"/>
      <c r="AE69" s="1000"/>
      <c r="AF69" s="1000">
        <v>316</v>
      </c>
      <c r="AG69" s="1000"/>
      <c r="AH69" s="1000"/>
      <c r="AI69" s="1000"/>
      <c r="AJ69" s="1000"/>
      <c r="AK69" s="1000">
        <v>2</v>
      </c>
      <c r="AL69" s="1000"/>
      <c r="AM69" s="1000"/>
      <c r="AN69" s="1000"/>
      <c r="AO69" s="1000"/>
      <c r="AP69" s="1000" t="s">
        <v>556</v>
      </c>
      <c r="AQ69" s="1000"/>
      <c r="AR69" s="1000"/>
      <c r="AS69" s="1000"/>
      <c r="AT69" s="1000"/>
      <c r="AU69" s="1000" t="s">
        <v>556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2">
      <c r="A70" s="214">
        <v>3</v>
      </c>
      <c r="B70" s="1003" t="s">
        <v>552</v>
      </c>
      <c r="C70" s="1004"/>
      <c r="D70" s="1004"/>
      <c r="E70" s="1004"/>
      <c r="F70" s="1004"/>
      <c r="G70" s="1004"/>
      <c r="H70" s="1004"/>
      <c r="I70" s="1004"/>
      <c r="J70" s="1004"/>
      <c r="K70" s="1004"/>
      <c r="L70" s="1004"/>
      <c r="M70" s="1004"/>
      <c r="N70" s="1004"/>
      <c r="O70" s="1004"/>
      <c r="P70" s="1005"/>
      <c r="Q70" s="1006">
        <v>22</v>
      </c>
      <c r="R70" s="1000"/>
      <c r="S70" s="1000"/>
      <c r="T70" s="1000"/>
      <c r="U70" s="1000"/>
      <c r="V70" s="1000">
        <v>21</v>
      </c>
      <c r="W70" s="1000"/>
      <c r="X70" s="1000"/>
      <c r="Y70" s="1000"/>
      <c r="Z70" s="1000"/>
      <c r="AA70" s="1000">
        <v>1</v>
      </c>
      <c r="AB70" s="1000"/>
      <c r="AC70" s="1000"/>
      <c r="AD70" s="1000"/>
      <c r="AE70" s="1000"/>
      <c r="AF70" s="1000">
        <v>1</v>
      </c>
      <c r="AG70" s="1000"/>
      <c r="AH70" s="1000"/>
      <c r="AI70" s="1000"/>
      <c r="AJ70" s="1000"/>
      <c r="AK70" s="1000" t="s">
        <v>556</v>
      </c>
      <c r="AL70" s="1000"/>
      <c r="AM70" s="1000"/>
      <c r="AN70" s="1000"/>
      <c r="AO70" s="1000"/>
      <c r="AP70" s="1000" t="s">
        <v>556</v>
      </c>
      <c r="AQ70" s="1000"/>
      <c r="AR70" s="1000"/>
      <c r="AS70" s="1000"/>
      <c r="AT70" s="1000"/>
      <c r="AU70" s="1000" t="s">
        <v>556</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2">
      <c r="A71" s="214">
        <v>4</v>
      </c>
      <c r="B71" s="1003" t="s">
        <v>553</v>
      </c>
      <c r="C71" s="1004"/>
      <c r="D71" s="1004"/>
      <c r="E71" s="1004"/>
      <c r="F71" s="1004"/>
      <c r="G71" s="1004"/>
      <c r="H71" s="1004"/>
      <c r="I71" s="1004"/>
      <c r="J71" s="1004"/>
      <c r="K71" s="1004"/>
      <c r="L71" s="1004"/>
      <c r="M71" s="1004"/>
      <c r="N71" s="1004"/>
      <c r="O71" s="1004"/>
      <c r="P71" s="1005"/>
      <c r="Q71" s="1006">
        <v>202</v>
      </c>
      <c r="R71" s="1000"/>
      <c r="S71" s="1000"/>
      <c r="T71" s="1000"/>
      <c r="U71" s="1000"/>
      <c r="V71" s="1000">
        <v>195</v>
      </c>
      <c r="W71" s="1000"/>
      <c r="X71" s="1000"/>
      <c r="Y71" s="1000"/>
      <c r="Z71" s="1000"/>
      <c r="AA71" s="1000">
        <v>7</v>
      </c>
      <c r="AB71" s="1000"/>
      <c r="AC71" s="1000"/>
      <c r="AD71" s="1000"/>
      <c r="AE71" s="1000"/>
      <c r="AF71" s="1000">
        <v>7</v>
      </c>
      <c r="AG71" s="1000"/>
      <c r="AH71" s="1000"/>
      <c r="AI71" s="1000"/>
      <c r="AJ71" s="1000"/>
      <c r="AK71" s="1000">
        <v>5</v>
      </c>
      <c r="AL71" s="1000"/>
      <c r="AM71" s="1000"/>
      <c r="AN71" s="1000"/>
      <c r="AO71" s="1000"/>
      <c r="AP71" s="1000" t="s">
        <v>556</v>
      </c>
      <c r="AQ71" s="1000"/>
      <c r="AR71" s="1000"/>
      <c r="AS71" s="1000"/>
      <c r="AT71" s="1000"/>
      <c r="AU71" s="1000" t="s">
        <v>556</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2">
      <c r="A72" s="214">
        <v>5</v>
      </c>
      <c r="B72" s="1003" t="s">
        <v>554</v>
      </c>
      <c r="C72" s="1004"/>
      <c r="D72" s="1004"/>
      <c r="E72" s="1004"/>
      <c r="F72" s="1004"/>
      <c r="G72" s="1004"/>
      <c r="H72" s="1004"/>
      <c r="I72" s="1004"/>
      <c r="J72" s="1004"/>
      <c r="K72" s="1004"/>
      <c r="L72" s="1004"/>
      <c r="M72" s="1004"/>
      <c r="N72" s="1004"/>
      <c r="O72" s="1004"/>
      <c r="P72" s="1005"/>
      <c r="Q72" s="1006">
        <v>157349</v>
      </c>
      <c r="R72" s="1000"/>
      <c r="S72" s="1000"/>
      <c r="T72" s="1000"/>
      <c r="U72" s="1000"/>
      <c r="V72" s="1000">
        <v>150615</v>
      </c>
      <c r="W72" s="1000"/>
      <c r="X72" s="1000"/>
      <c r="Y72" s="1000"/>
      <c r="Z72" s="1000"/>
      <c r="AA72" s="1000">
        <v>6733</v>
      </c>
      <c r="AB72" s="1000"/>
      <c r="AC72" s="1000"/>
      <c r="AD72" s="1000"/>
      <c r="AE72" s="1000"/>
      <c r="AF72" s="1000">
        <v>6733</v>
      </c>
      <c r="AG72" s="1000"/>
      <c r="AH72" s="1000"/>
      <c r="AI72" s="1000"/>
      <c r="AJ72" s="1000"/>
      <c r="AK72" s="1000">
        <v>1066</v>
      </c>
      <c r="AL72" s="1000"/>
      <c r="AM72" s="1000"/>
      <c r="AN72" s="1000"/>
      <c r="AO72" s="1000"/>
      <c r="AP72" s="1000" t="s">
        <v>556</v>
      </c>
      <c r="AQ72" s="1000"/>
      <c r="AR72" s="1000"/>
      <c r="AS72" s="1000"/>
      <c r="AT72" s="1000"/>
      <c r="AU72" s="1000" t="s">
        <v>556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2">
      <c r="A73" s="214">
        <v>6</v>
      </c>
      <c r="B73" s="1003" t="s">
        <v>555</v>
      </c>
      <c r="C73" s="1004"/>
      <c r="D73" s="1004"/>
      <c r="E73" s="1004"/>
      <c r="F73" s="1004"/>
      <c r="G73" s="1004"/>
      <c r="H73" s="1004"/>
      <c r="I73" s="1004"/>
      <c r="J73" s="1004"/>
      <c r="K73" s="1004"/>
      <c r="L73" s="1004"/>
      <c r="M73" s="1004"/>
      <c r="N73" s="1004"/>
      <c r="O73" s="1004"/>
      <c r="P73" s="1005"/>
      <c r="Q73" s="1006">
        <v>27</v>
      </c>
      <c r="R73" s="1000"/>
      <c r="S73" s="1000"/>
      <c r="T73" s="1000"/>
      <c r="U73" s="1000"/>
      <c r="V73" s="1000">
        <v>24</v>
      </c>
      <c r="W73" s="1000"/>
      <c r="X73" s="1000"/>
      <c r="Y73" s="1000"/>
      <c r="Z73" s="1000"/>
      <c r="AA73" s="1000">
        <v>2</v>
      </c>
      <c r="AB73" s="1000"/>
      <c r="AC73" s="1000"/>
      <c r="AD73" s="1000"/>
      <c r="AE73" s="1000"/>
      <c r="AF73" s="1000">
        <v>2</v>
      </c>
      <c r="AG73" s="1000"/>
      <c r="AH73" s="1000"/>
      <c r="AI73" s="1000"/>
      <c r="AJ73" s="1000"/>
      <c r="AK73" s="1000" t="s">
        <v>556</v>
      </c>
      <c r="AL73" s="1000"/>
      <c r="AM73" s="1000"/>
      <c r="AN73" s="1000"/>
      <c r="AO73" s="1000"/>
      <c r="AP73" s="1000" t="s">
        <v>556</v>
      </c>
      <c r="AQ73" s="1000"/>
      <c r="AR73" s="1000"/>
      <c r="AS73" s="1000"/>
      <c r="AT73" s="1000"/>
      <c r="AU73" s="1000" t="s">
        <v>556</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2">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2">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2">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2">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2">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2">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2">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2">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2">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2">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2">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2">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2">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2">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5">
      <c r="A88" s="217" t="s">
        <v>368</v>
      </c>
      <c r="B88" s="973" t="s">
        <v>398</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7062</v>
      </c>
      <c r="AG88" s="988"/>
      <c r="AH88" s="988"/>
      <c r="AI88" s="988"/>
      <c r="AJ88" s="988"/>
      <c r="AK88" s="992"/>
      <c r="AL88" s="992"/>
      <c r="AM88" s="992"/>
      <c r="AN88" s="992"/>
      <c r="AO88" s="992"/>
      <c r="AP88" s="988">
        <v>53</v>
      </c>
      <c r="AQ88" s="988"/>
      <c r="AR88" s="988"/>
      <c r="AS88" s="988"/>
      <c r="AT88" s="988"/>
      <c r="AU88" s="988">
        <v>39</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2">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2">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2">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2">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2">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2">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2">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2">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2">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2">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2">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2">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2">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5">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399</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165</v>
      </c>
      <c r="CS102" s="980"/>
      <c r="CT102" s="980"/>
      <c r="CU102" s="980"/>
      <c r="CV102" s="981"/>
      <c r="CW102" s="979">
        <v>14</v>
      </c>
      <c r="CX102" s="980"/>
      <c r="CY102" s="980"/>
      <c r="CZ102" s="980"/>
      <c r="DA102" s="981"/>
      <c r="DB102" s="979">
        <v>350</v>
      </c>
      <c r="DC102" s="980"/>
      <c r="DD102" s="980"/>
      <c r="DE102" s="980"/>
      <c r="DF102" s="981"/>
      <c r="DG102" s="979"/>
      <c r="DH102" s="980"/>
      <c r="DI102" s="980"/>
      <c r="DJ102" s="980"/>
      <c r="DK102" s="981"/>
      <c r="DL102" s="979"/>
      <c r="DM102" s="980"/>
      <c r="DN102" s="980"/>
      <c r="DO102" s="980"/>
      <c r="DP102" s="981"/>
      <c r="DQ102" s="979">
        <v>4</v>
      </c>
      <c r="DR102" s="980"/>
      <c r="DS102" s="980"/>
      <c r="DT102" s="980"/>
      <c r="DU102" s="981"/>
      <c r="DV102" s="962"/>
      <c r="DW102" s="963"/>
      <c r="DX102" s="963"/>
      <c r="DY102" s="963"/>
      <c r="DZ102" s="964"/>
      <c r="EA102" s="199"/>
    </row>
    <row r="103" spans="1:131" s="200" customFormat="1" ht="26.25" customHeight="1" x14ac:dyDescent="0.2">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400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2">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401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2">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2">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5">
      <c r="A107" s="228" t="s">
        <v>402</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403</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2">
      <c r="A108" s="967" t="s">
        <v>404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2">
      <c r="A109" s="922" t="s">
        <v>406</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407</v>
      </c>
      <c r="AB109" s="923"/>
      <c r="AC109" s="923"/>
      <c r="AD109" s="923"/>
      <c r="AE109" s="924"/>
      <c r="AF109" s="925" t="s">
        <v>288</v>
      </c>
      <c r="AG109" s="923"/>
      <c r="AH109" s="923"/>
      <c r="AI109" s="923"/>
      <c r="AJ109" s="924"/>
      <c r="AK109" s="925" t="s">
        <v>287</v>
      </c>
      <c r="AL109" s="923"/>
      <c r="AM109" s="923"/>
      <c r="AN109" s="923"/>
      <c r="AO109" s="924"/>
      <c r="AP109" s="925" t="s">
        <v>408</v>
      </c>
      <c r="AQ109" s="923"/>
      <c r="AR109" s="923"/>
      <c r="AS109" s="923"/>
      <c r="AT109" s="954"/>
      <c r="AU109" s="922" t="s">
        <v>406</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407</v>
      </c>
      <c r="BR109" s="923"/>
      <c r="BS109" s="923"/>
      <c r="BT109" s="923"/>
      <c r="BU109" s="924"/>
      <c r="BV109" s="925" t="s">
        <v>288</v>
      </c>
      <c r="BW109" s="923"/>
      <c r="BX109" s="923"/>
      <c r="BY109" s="923"/>
      <c r="BZ109" s="924"/>
      <c r="CA109" s="925" t="s">
        <v>287</v>
      </c>
      <c r="CB109" s="923"/>
      <c r="CC109" s="923"/>
      <c r="CD109" s="923"/>
      <c r="CE109" s="924"/>
      <c r="CF109" s="961" t="s">
        <v>408</v>
      </c>
      <c r="CG109" s="961"/>
      <c r="CH109" s="961"/>
      <c r="CI109" s="961"/>
      <c r="CJ109" s="961"/>
      <c r="CK109" s="925" t="s">
        <v>409</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407</v>
      </c>
      <c r="DH109" s="923"/>
      <c r="DI109" s="923"/>
      <c r="DJ109" s="923"/>
      <c r="DK109" s="924"/>
      <c r="DL109" s="925" t="s">
        <v>288</v>
      </c>
      <c r="DM109" s="923"/>
      <c r="DN109" s="923"/>
      <c r="DO109" s="923"/>
      <c r="DP109" s="924"/>
      <c r="DQ109" s="925" t="s">
        <v>287</v>
      </c>
      <c r="DR109" s="923"/>
      <c r="DS109" s="923"/>
      <c r="DT109" s="923"/>
      <c r="DU109" s="924"/>
      <c r="DV109" s="925" t="s">
        <v>408</v>
      </c>
      <c r="DW109" s="923"/>
      <c r="DX109" s="923"/>
      <c r="DY109" s="923"/>
      <c r="DZ109" s="954"/>
    </row>
    <row r="110" spans="1:131" s="199" customFormat="1" ht="26.25" customHeight="1" x14ac:dyDescent="0.2">
      <c r="A110" s="825" t="s">
        <v>410</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3450653</v>
      </c>
      <c r="AB110" s="916"/>
      <c r="AC110" s="916"/>
      <c r="AD110" s="916"/>
      <c r="AE110" s="917"/>
      <c r="AF110" s="918">
        <v>3364521</v>
      </c>
      <c r="AG110" s="916"/>
      <c r="AH110" s="916"/>
      <c r="AI110" s="916"/>
      <c r="AJ110" s="917"/>
      <c r="AK110" s="918">
        <v>3222720</v>
      </c>
      <c r="AL110" s="916"/>
      <c r="AM110" s="916"/>
      <c r="AN110" s="916"/>
      <c r="AO110" s="917"/>
      <c r="AP110" s="919">
        <v>24</v>
      </c>
      <c r="AQ110" s="920"/>
      <c r="AR110" s="920"/>
      <c r="AS110" s="920"/>
      <c r="AT110" s="921"/>
      <c r="AU110" s="955" t="s">
        <v>61</v>
      </c>
      <c r="AV110" s="956"/>
      <c r="AW110" s="956"/>
      <c r="AX110" s="956"/>
      <c r="AY110" s="956"/>
      <c r="AZ110" s="881" t="s">
        <v>411</v>
      </c>
      <c r="BA110" s="826"/>
      <c r="BB110" s="826"/>
      <c r="BC110" s="826"/>
      <c r="BD110" s="826"/>
      <c r="BE110" s="826"/>
      <c r="BF110" s="826"/>
      <c r="BG110" s="826"/>
      <c r="BH110" s="826"/>
      <c r="BI110" s="826"/>
      <c r="BJ110" s="826"/>
      <c r="BK110" s="826"/>
      <c r="BL110" s="826"/>
      <c r="BM110" s="826"/>
      <c r="BN110" s="826"/>
      <c r="BO110" s="826"/>
      <c r="BP110" s="827"/>
      <c r="BQ110" s="882">
        <v>30401130</v>
      </c>
      <c r="BR110" s="863"/>
      <c r="BS110" s="863"/>
      <c r="BT110" s="863"/>
      <c r="BU110" s="863"/>
      <c r="BV110" s="863">
        <v>29540386</v>
      </c>
      <c r="BW110" s="863"/>
      <c r="BX110" s="863"/>
      <c r="BY110" s="863"/>
      <c r="BZ110" s="863"/>
      <c r="CA110" s="863">
        <v>28878264</v>
      </c>
      <c r="CB110" s="863"/>
      <c r="CC110" s="863"/>
      <c r="CD110" s="863"/>
      <c r="CE110" s="863"/>
      <c r="CF110" s="887">
        <v>215.1</v>
      </c>
      <c r="CG110" s="888"/>
      <c r="CH110" s="888"/>
      <c r="CI110" s="888"/>
      <c r="CJ110" s="888"/>
      <c r="CK110" s="951" t="s">
        <v>412</v>
      </c>
      <c r="CL110" s="837"/>
      <c r="CM110" s="912" t="s">
        <v>413</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113</v>
      </c>
      <c r="DH110" s="863"/>
      <c r="DI110" s="863"/>
      <c r="DJ110" s="863"/>
      <c r="DK110" s="863"/>
      <c r="DL110" s="863" t="s">
        <v>113</v>
      </c>
      <c r="DM110" s="863"/>
      <c r="DN110" s="863"/>
      <c r="DO110" s="863"/>
      <c r="DP110" s="863"/>
      <c r="DQ110" s="863" t="s">
        <v>113</v>
      </c>
      <c r="DR110" s="863"/>
      <c r="DS110" s="863"/>
      <c r="DT110" s="863"/>
      <c r="DU110" s="863"/>
      <c r="DV110" s="864" t="s">
        <v>113</v>
      </c>
      <c r="DW110" s="864"/>
      <c r="DX110" s="864"/>
      <c r="DY110" s="864"/>
      <c r="DZ110" s="865"/>
    </row>
    <row r="111" spans="1:131" s="199" customFormat="1" ht="26.25" customHeight="1" x14ac:dyDescent="0.2">
      <c r="A111" s="792" t="s">
        <v>414</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415</v>
      </c>
      <c r="AB111" s="944"/>
      <c r="AC111" s="944"/>
      <c r="AD111" s="944"/>
      <c r="AE111" s="945"/>
      <c r="AF111" s="946" t="s">
        <v>415</v>
      </c>
      <c r="AG111" s="944"/>
      <c r="AH111" s="944"/>
      <c r="AI111" s="944"/>
      <c r="AJ111" s="945"/>
      <c r="AK111" s="946" t="s">
        <v>415</v>
      </c>
      <c r="AL111" s="944"/>
      <c r="AM111" s="944"/>
      <c r="AN111" s="944"/>
      <c r="AO111" s="945"/>
      <c r="AP111" s="947" t="s">
        <v>415</v>
      </c>
      <c r="AQ111" s="948"/>
      <c r="AR111" s="948"/>
      <c r="AS111" s="948"/>
      <c r="AT111" s="949"/>
      <c r="AU111" s="957"/>
      <c r="AV111" s="958"/>
      <c r="AW111" s="958"/>
      <c r="AX111" s="958"/>
      <c r="AY111" s="958"/>
      <c r="AZ111" s="833" t="s">
        <v>416</v>
      </c>
      <c r="BA111" s="768"/>
      <c r="BB111" s="768"/>
      <c r="BC111" s="768"/>
      <c r="BD111" s="768"/>
      <c r="BE111" s="768"/>
      <c r="BF111" s="768"/>
      <c r="BG111" s="768"/>
      <c r="BH111" s="768"/>
      <c r="BI111" s="768"/>
      <c r="BJ111" s="768"/>
      <c r="BK111" s="768"/>
      <c r="BL111" s="768"/>
      <c r="BM111" s="768"/>
      <c r="BN111" s="768"/>
      <c r="BO111" s="768"/>
      <c r="BP111" s="769"/>
      <c r="BQ111" s="834">
        <v>71557</v>
      </c>
      <c r="BR111" s="835"/>
      <c r="BS111" s="835"/>
      <c r="BT111" s="835"/>
      <c r="BU111" s="835"/>
      <c r="BV111" s="835">
        <v>63939</v>
      </c>
      <c r="BW111" s="835"/>
      <c r="BX111" s="835"/>
      <c r="BY111" s="835"/>
      <c r="BZ111" s="835"/>
      <c r="CA111" s="835">
        <v>61137</v>
      </c>
      <c r="CB111" s="835"/>
      <c r="CC111" s="835"/>
      <c r="CD111" s="835"/>
      <c r="CE111" s="835"/>
      <c r="CF111" s="896">
        <v>0.5</v>
      </c>
      <c r="CG111" s="897"/>
      <c r="CH111" s="897"/>
      <c r="CI111" s="897"/>
      <c r="CJ111" s="897"/>
      <c r="CK111" s="952"/>
      <c r="CL111" s="839"/>
      <c r="CM111" s="842" t="s">
        <v>417</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113</v>
      </c>
      <c r="DH111" s="835"/>
      <c r="DI111" s="835"/>
      <c r="DJ111" s="835"/>
      <c r="DK111" s="835"/>
      <c r="DL111" s="835" t="s">
        <v>113</v>
      </c>
      <c r="DM111" s="835"/>
      <c r="DN111" s="835"/>
      <c r="DO111" s="835"/>
      <c r="DP111" s="835"/>
      <c r="DQ111" s="835" t="s">
        <v>113</v>
      </c>
      <c r="DR111" s="835"/>
      <c r="DS111" s="835"/>
      <c r="DT111" s="835"/>
      <c r="DU111" s="835"/>
      <c r="DV111" s="812" t="s">
        <v>113</v>
      </c>
      <c r="DW111" s="812"/>
      <c r="DX111" s="812"/>
      <c r="DY111" s="812"/>
      <c r="DZ111" s="813"/>
    </row>
    <row r="112" spans="1:131" s="199" customFormat="1" ht="26.25" customHeight="1" x14ac:dyDescent="0.2">
      <c r="A112" s="937" t="s">
        <v>418</v>
      </c>
      <c r="B112" s="938"/>
      <c r="C112" s="768" t="s">
        <v>419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113</v>
      </c>
      <c r="AB112" s="798"/>
      <c r="AC112" s="798"/>
      <c r="AD112" s="798"/>
      <c r="AE112" s="799"/>
      <c r="AF112" s="800" t="s">
        <v>113</v>
      </c>
      <c r="AG112" s="798"/>
      <c r="AH112" s="798"/>
      <c r="AI112" s="798"/>
      <c r="AJ112" s="799"/>
      <c r="AK112" s="800" t="s">
        <v>113</v>
      </c>
      <c r="AL112" s="798"/>
      <c r="AM112" s="798"/>
      <c r="AN112" s="798"/>
      <c r="AO112" s="799"/>
      <c r="AP112" s="845" t="s">
        <v>113</v>
      </c>
      <c r="AQ112" s="846"/>
      <c r="AR112" s="846"/>
      <c r="AS112" s="846"/>
      <c r="AT112" s="847"/>
      <c r="AU112" s="957"/>
      <c r="AV112" s="958"/>
      <c r="AW112" s="958"/>
      <c r="AX112" s="958"/>
      <c r="AY112" s="958"/>
      <c r="AZ112" s="833" t="s">
        <v>420</v>
      </c>
      <c r="BA112" s="768"/>
      <c r="BB112" s="768"/>
      <c r="BC112" s="768"/>
      <c r="BD112" s="768"/>
      <c r="BE112" s="768"/>
      <c r="BF112" s="768"/>
      <c r="BG112" s="768"/>
      <c r="BH112" s="768"/>
      <c r="BI112" s="768"/>
      <c r="BJ112" s="768"/>
      <c r="BK112" s="768"/>
      <c r="BL112" s="768"/>
      <c r="BM112" s="768"/>
      <c r="BN112" s="768"/>
      <c r="BO112" s="768"/>
      <c r="BP112" s="769"/>
      <c r="BQ112" s="834">
        <v>8377146</v>
      </c>
      <c r="BR112" s="835"/>
      <c r="BS112" s="835"/>
      <c r="BT112" s="835"/>
      <c r="BU112" s="835"/>
      <c r="BV112" s="835">
        <v>8119512</v>
      </c>
      <c r="BW112" s="835"/>
      <c r="BX112" s="835"/>
      <c r="BY112" s="835"/>
      <c r="BZ112" s="835"/>
      <c r="CA112" s="835">
        <v>7865088</v>
      </c>
      <c r="CB112" s="835"/>
      <c r="CC112" s="835"/>
      <c r="CD112" s="835"/>
      <c r="CE112" s="835"/>
      <c r="CF112" s="896">
        <v>58.6</v>
      </c>
      <c r="CG112" s="897"/>
      <c r="CH112" s="897"/>
      <c r="CI112" s="897"/>
      <c r="CJ112" s="897"/>
      <c r="CK112" s="952"/>
      <c r="CL112" s="839"/>
      <c r="CM112" s="842" t="s">
        <v>421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113</v>
      </c>
      <c r="DH112" s="835"/>
      <c r="DI112" s="835"/>
      <c r="DJ112" s="835"/>
      <c r="DK112" s="835"/>
      <c r="DL112" s="835" t="s">
        <v>113</v>
      </c>
      <c r="DM112" s="835"/>
      <c r="DN112" s="835"/>
      <c r="DO112" s="835"/>
      <c r="DP112" s="835"/>
      <c r="DQ112" s="835" t="s">
        <v>113</v>
      </c>
      <c r="DR112" s="835"/>
      <c r="DS112" s="835"/>
      <c r="DT112" s="835"/>
      <c r="DU112" s="835"/>
      <c r="DV112" s="812" t="s">
        <v>113</v>
      </c>
      <c r="DW112" s="812"/>
      <c r="DX112" s="812"/>
      <c r="DY112" s="812"/>
      <c r="DZ112" s="813"/>
    </row>
    <row r="113" spans="1:130" s="199" customFormat="1" ht="26.25" customHeight="1" x14ac:dyDescent="0.2">
      <c r="A113" s="939"/>
      <c r="B113" s="940"/>
      <c r="C113" s="768" t="s">
        <v>422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603671</v>
      </c>
      <c r="AB113" s="944"/>
      <c r="AC113" s="944"/>
      <c r="AD113" s="944"/>
      <c r="AE113" s="945"/>
      <c r="AF113" s="946">
        <v>599988</v>
      </c>
      <c r="AG113" s="944"/>
      <c r="AH113" s="944"/>
      <c r="AI113" s="944"/>
      <c r="AJ113" s="945"/>
      <c r="AK113" s="946">
        <v>628032</v>
      </c>
      <c r="AL113" s="944"/>
      <c r="AM113" s="944"/>
      <c r="AN113" s="944"/>
      <c r="AO113" s="945"/>
      <c r="AP113" s="947">
        <v>4.7</v>
      </c>
      <c r="AQ113" s="948"/>
      <c r="AR113" s="948"/>
      <c r="AS113" s="948"/>
      <c r="AT113" s="949"/>
      <c r="AU113" s="957"/>
      <c r="AV113" s="958"/>
      <c r="AW113" s="958"/>
      <c r="AX113" s="958"/>
      <c r="AY113" s="958"/>
      <c r="AZ113" s="833" t="s">
        <v>423</v>
      </c>
      <c r="BA113" s="768"/>
      <c r="BB113" s="768"/>
      <c r="BC113" s="768"/>
      <c r="BD113" s="768"/>
      <c r="BE113" s="768"/>
      <c r="BF113" s="768"/>
      <c r="BG113" s="768"/>
      <c r="BH113" s="768"/>
      <c r="BI113" s="768"/>
      <c r="BJ113" s="768"/>
      <c r="BK113" s="768"/>
      <c r="BL113" s="768"/>
      <c r="BM113" s="768"/>
      <c r="BN113" s="768"/>
      <c r="BO113" s="768"/>
      <c r="BP113" s="769"/>
      <c r="BQ113" s="834">
        <v>142690</v>
      </c>
      <c r="BR113" s="835"/>
      <c r="BS113" s="835"/>
      <c r="BT113" s="835"/>
      <c r="BU113" s="835"/>
      <c r="BV113" s="835">
        <v>88941</v>
      </c>
      <c r="BW113" s="835"/>
      <c r="BX113" s="835"/>
      <c r="BY113" s="835"/>
      <c r="BZ113" s="835"/>
      <c r="CA113" s="835">
        <v>39108</v>
      </c>
      <c r="CB113" s="835"/>
      <c r="CC113" s="835"/>
      <c r="CD113" s="835"/>
      <c r="CE113" s="835"/>
      <c r="CF113" s="896">
        <v>0.3</v>
      </c>
      <c r="CG113" s="897"/>
      <c r="CH113" s="897"/>
      <c r="CI113" s="897"/>
      <c r="CJ113" s="897"/>
      <c r="CK113" s="952"/>
      <c r="CL113" s="839"/>
      <c r="CM113" s="842" t="s">
        <v>424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113</v>
      </c>
      <c r="DH113" s="798"/>
      <c r="DI113" s="798"/>
      <c r="DJ113" s="798"/>
      <c r="DK113" s="799"/>
      <c r="DL113" s="800" t="s">
        <v>113</v>
      </c>
      <c r="DM113" s="798"/>
      <c r="DN113" s="798"/>
      <c r="DO113" s="798"/>
      <c r="DP113" s="799"/>
      <c r="DQ113" s="800" t="s">
        <v>113</v>
      </c>
      <c r="DR113" s="798"/>
      <c r="DS113" s="798"/>
      <c r="DT113" s="798"/>
      <c r="DU113" s="799"/>
      <c r="DV113" s="845" t="s">
        <v>113</v>
      </c>
      <c r="DW113" s="846"/>
      <c r="DX113" s="846"/>
      <c r="DY113" s="846"/>
      <c r="DZ113" s="847"/>
    </row>
    <row r="114" spans="1:130" s="199" customFormat="1" ht="26.25" customHeight="1" x14ac:dyDescent="0.2">
      <c r="A114" s="939"/>
      <c r="B114" s="940"/>
      <c r="C114" s="768" t="s">
        <v>425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54819</v>
      </c>
      <c r="AB114" s="798"/>
      <c r="AC114" s="798"/>
      <c r="AD114" s="798"/>
      <c r="AE114" s="799"/>
      <c r="AF114" s="800">
        <v>54864</v>
      </c>
      <c r="AG114" s="798"/>
      <c r="AH114" s="798"/>
      <c r="AI114" s="798"/>
      <c r="AJ114" s="799"/>
      <c r="AK114" s="800">
        <v>50530</v>
      </c>
      <c r="AL114" s="798"/>
      <c r="AM114" s="798"/>
      <c r="AN114" s="798"/>
      <c r="AO114" s="799"/>
      <c r="AP114" s="845">
        <v>0.4</v>
      </c>
      <c r="AQ114" s="846"/>
      <c r="AR114" s="846"/>
      <c r="AS114" s="846"/>
      <c r="AT114" s="847"/>
      <c r="AU114" s="957"/>
      <c r="AV114" s="958"/>
      <c r="AW114" s="958"/>
      <c r="AX114" s="958"/>
      <c r="AY114" s="958"/>
      <c r="AZ114" s="833" t="s">
        <v>426</v>
      </c>
      <c r="BA114" s="768"/>
      <c r="BB114" s="768"/>
      <c r="BC114" s="768"/>
      <c r="BD114" s="768"/>
      <c r="BE114" s="768"/>
      <c r="BF114" s="768"/>
      <c r="BG114" s="768"/>
      <c r="BH114" s="768"/>
      <c r="BI114" s="768"/>
      <c r="BJ114" s="768"/>
      <c r="BK114" s="768"/>
      <c r="BL114" s="768"/>
      <c r="BM114" s="768"/>
      <c r="BN114" s="768"/>
      <c r="BO114" s="768"/>
      <c r="BP114" s="769"/>
      <c r="BQ114" s="834">
        <v>5623190</v>
      </c>
      <c r="BR114" s="835"/>
      <c r="BS114" s="835"/>
      <c r="BT114" s="835"/>
      <c r="BU114" s="835"/>
      <c r="BV114" s="835">
        <v>5382042</v>
      </c>
      <c r="BW114" s="835"/>
      <c r="BX114" s="835"/>
      <c r="BY114" s="835"/>
      <c r="BZ114" s="835"/>
      <c r="CA114" s="835">
        <v>5665309</v>
      </c>
      <c r="CB114" s="835"/>
      <c r="CC114" s="835"/>
      <c r="CD114" s="835"/>
      <c r="CE114" s="835"/>
      <c r="CF114" s="896">
        <v>42.2</v>
      </c>
      <c r="CG114" s="897"/>
      <c r="CH114" s="897"/>
      <c r="CI114" s="897"/>
      <c r="CJ114" s="897"/>
      <c r="CK114" s="952"/>
      <c r="CL114" s="839"/>
      <c r="CM114" s="842" t="s">
        <v>427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113</v>
      </c>
      <c r="DH114" s="798"/>
      <c r="DI114" s="798"/>
      <c r="DJ114" s="798"/>
      <c r="DK114" s="799"/>
      <c r="DL114" s="800" t="s">
        <v>113</v>
      </c>
      <c r="DM114" s="798"/>
      <c r="DN114" s="798"/>
      <c r="DO114" s="798"/>
      <c r="DP114" s="799"/>
      <c r="DQ114" s="800" t="s">
        <v>113</v>
      </c>
      <c r="DR114" s="798"/>
      <c r="DS114" s="798"/>
      <c r="DT114" s="798"/>
      <c r="DU114" s="799"/>
      <c r="DV114" s="845" t="s">
        <v>113</v>
      </c>
      <c r="DW114" s="846"/>
      <c r="DX114" s="846"/>
      <c r="DY114" s="846"/>
      <c r="DZ114" s="847"/>
    </row>
    <row r="115" spans="1:130" s="199" customFormat="1" ht="26.25" customHeight="1" x14ac:dyDescent="0.2">
      <c r="A115" s="939"/>
      <c r="B115" s="940"/>
      <c r="C115" s="768" t="s">
        <v>428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12803</v>
      </c>
      <c r="AB115" s="944"/>
      <c r="AC115" s="944"/>
      <c r="AD115" s="944"/>
      <c r="AE115" s="945"/>
      <c r="AF115" s="946">
        <v>11510</v>
      </c>
      <c r="AG115" s="944"/>
      <c r="AH115" s="944"/>
      <c r="AI115" s="944"/>
      <c r="AJ115" s="945"/>
      <c r="AK115" s="946">
        <v>10918</v>
      </c>
      <c r="AL115" s="944"/>
      <c r="AM115" s="944"/>
      <c r="AN115" s="944"/>
      <c r="AO115" s="945"/>
      <c r="AP115" s="947">
        <v>0.1</v>
      </c>
      <c r="AQ115" s="948"/>
      <c r="AR115" s="948"/>
      <c r="AS115" s="948"/>
      <c r="AT115" s="949"/>
      <c r="AU115" s="957"/>
      <c r="AV115" s="958"/>
      <c r="AW115" s="958"/>
      <c r="AX115" s="958"/>
      <c r="AY115" s="958"/>
      <c r="AZ115" s="833" t="s">
        <v>429</v>
      </c>
      <c r="BA115" s="768"/>
      <c r="BB115" s="768"/>
      <c r="BC115" s="768"/>
      <c r="BD115" s="768"/>
      <c r="BE115" s="768"/>
      <c r="BF115" s="768"/>
      <c r="BG115" s="768"/>
      <c r="BH115" s="768"/>
      <c r="BI115" s="768"/>
      <c r="BJ115" s="768"/>
      <c r="BK115" s="768"/>
      <c r="BL115" s="768"/>
      <c r="BM115" s="768"/>
      <c r="BN115" s="768"/>
      <c r="BO115" s="768"/>
      <c r="BP115" s="769"/>
      <c r="BQ115" s="834" t="s">
        <v>113</v>
      </c>
      <c r="BR115" s="835"/>
      <c r="BS115" s="835"/>
      <c r="BT115" s="835"/>
      <c r="BU115" s="835"/>
      <c r="BV115" s="835" t="s">
        <v>113</v>
      </c>
      <c r="BW115" s="835"/>
      <c r="BX115" s="835"/>
      <c r="BY115" s="835"/>
      <c r="BZ115" s="835"/>
      <c r="CA115" s="835">
        <v>4430</v>
      </c>
      <c r="CB115" s="835"/>
      <c r="CC115" s="835"/>
      <c r="CD115" s="835"/>
      <c r="CE115" s="835"/>
      <c r="CF115" s="896">
        <v>0</v>
      </c>
      <c r="CG115" s="897"/>
      <c r="CH115" s="897"/>
      <c r="CI115" s="897"/>
      <c r="CJ115" s="897"/>
      <c r="CK115" s="952"/>
      <c r="CL115" s="839"/>
      <c r="CM115" s="833" t="s">
        <v>430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113</v>
      </c>
      <c r="DH115" s="798"/>
      <c r="DI115" s="798"/>
      <c r="DJ115" s="798"/>
      <c r="DK115" s="799"/>
      <c r="DL115" s="800" t="s">
        <v>113</v>
      </c>
      <c r="DM115" s="798"/>
      <c r="DN115" s="798"/>
      <c r="DO115" s="798"/>
      <c r="DP115" s="799"/>
      <c r="DQ115" s="800" t="s">
        <v>113</v>
      </c>
      <c r="DR115" s="798"/>
      <c r="DS115" s="798"/>
      <c r="DT115" s="798"/>
      <c r="DU115" s="799"/>
      <c r="DV115" s="845" t="s">
        <v>113</v>
      </c>
      <c r="DW115" s="846"/>
      <c r="DX115" s="846"/>
      <c r="DY115" s="846"/>
      <c r="DZ115" s="847"/>
    </row>
    <row r="116" spans="1:130" s="199" customFormat="1" ht="26.25" customHeight="1" x14ac:dyDescent="0.2">
      <c r="A116" s="941"/>
      <c r="B116" s="942"/>
      <c r="C116" s="901" t="s">
        <v>431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113</v>
      </c>
      <c r="AB116" s="798"/>
      <c r="AC116" s="798"/>
      <c r="AD116" s="798"/>
      <c r="AE116" s="799"/>
      <c r="AF116" s="800" t="s">
        <v>113</v>
      </c>
      <c r="AG116" s="798"/>
      <c r="AH116" s="798"/>
      <c r="AI116" s="798"/>
      <c r="AJ116" s="799"/>
      <c r="AK116" s="800">
        <v>98</v>
      </c>
      <c r="AL116" s="798"/>
      <c r="AM116" s="798"/>
      <c r="AN116" s="798"/>
      <c r="AO116" s="799"/>
      <c r="AP116" s="845">
        <v>0</v>
      </c>
      <c r="AQ116" s="846"/>
      <c r="AR116" s="846"/>
      <c r="AS116" s="846"/>
      <c r="AT116" s="847"/>
      <c r="AU116" s="957"/>
      <c r="AV116" s="958"/>
      <c r="AW116" s="958"/>
      <c r="AX116" s="958"/>
      <c r="AY116" s="958"/>
      <c r="AZ116" s="884" t="s">
        <v>432</v>
      </c>
      <c r="BA116" s="885"/>
      <c r="BB116" s="885"/>
      <c r="BC116" s="885"/>
      <c r="BD116" s="885"/>
      <c r="BE116" s="885"/>
      <c r="BF116" s="885"/>
      <c r="BG116" s="885"/>
      <c r="BH116" s="885"/>
      <c r="BI116" s="885"/>
      <c r="BJ116" s="885"/>
      <c r="BK116" s="885"/>
      <c r="BL116" s="885"/>
      <c r="BM116" s="885"/>
      <c r="BN116" s="885"/>
      <c r="BO116" s="885"/>
      <c r="BP116" s="886"/>
      <c r="BQ116" s="834" t="s">
        <v>113</v>
      </c>
      <c r="BR116" s="835"/>
      <c r="BS116" s="835"/>
      <c r="BT116" s="835"/>
      <c r="BU116" s="835"/>
      <c r="BV116" s="835" t="s">
        <v>113</v>
      </c>
      <c r="BW116" s="835"/>
      <c r="BX116" s="835"/>
      <c r="BY116" s="835"/>
      <c r="BZ116" s="835"/>
      <c r="CA116" s="835" t="s">
        <v>113</v>
      </c>
      <c r="CB116" s="835"/>
      <c r="CC116" s="835"/>
      <c r="CD116" s="835"/>
      <c r="CE116" s="835"/>
      <c r="CF116" s="896" t="s">
        <v>113</v>
      </c>
      <c r="CG116" s="897"/>
      <c r="CH116" s="897"/>
      <c r="CI116" s="897"/>
      <c r="CJ116" s="897"/>
      <c r="CK116" s="952"/>
      <c r="CL116" s="839"/>
      <c r="CM116" s="842" t="s">
        <v>433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113</v>
      </c>
      <c r="DH116" s="798"/>
      <c r="DI116" s="798"/>
      <c r="DJ116" s="798"/>
      <c r="DK116" s="799"/>
      <c r="DL116" s="800" t="s">
        <v>113</v>
      </c>
      <c r="DM116" s="798"/>
      <c r="DN116" s="798"/>
      <c r="DO116" s="798"/>
      <c r="DP116" s="799"/>
      <c r="DQ116" s="800" t="s">
        <v>113</v>
      </c>
      <c r="DR116" s="798"/>
      <c r="DS116" s="798"/>
      <c r="DT116" s="798"/>
      <c r="DU116" s="799"/>
      <c r="DV116" s="845" t="s">
        <v>113</v>
      </c>
      <c r="DW116" s="846"/>
      <c r="DX116" s="846"/>
      <c r="DY116" s="846"/>
      <c r="DZ116" s="847"/>
    </row>
    <row r="117" spans="1:130" s="199" customFormat="1" ht="26.25" customHeight="1" x14ac:dyDescent="0.2">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434</v>
      </c>
      <c r="Z117" s="924"/>
      <c r="AA117" s="929">
        <v>4121946</v>
      </c>
      <c r="AB117" s="930"/>
      <c r="AC117" s="930"/>
      <c r="AD117" s="930"/>
      <c r="AE117" s="931"/>
      <c r="AF117" s="932">
        <v>4030883</v>
      </c>
      <c r="AG117" s="930"/>
      <c r="AH117" s="930"/>
      <c r="AI117" s="930"/>
      <c r="AJ117" s="931"/>
      <c r="AK117" s="932">
        <v>3912298</v>
      </c>
      <c r="AL117" s="930"/>
      <c r="AM117" s="930"/>
      <c r="AN117" s="930"/>
      <c r="AO117" s="931"/>
      <c r="AP117" s="933"/>
      <c r="AQ117" s="934"/>
      <c r="AR117" s="934"/>
      <c r="AS117" s="934"/>
      <c r="AT117" s="935"/>
      <c r="AU117" s="957"/>
      <c r="AV117" s="958"/>
      <c r="AW117" s="958"/>
      <c r="AX117" s="958"/>
      <c r="AY117" s="958"/>
      <c r="AZ117" s="884" t="s">
        <v>435</v>
      </c>
      <c r="BA117" s="885"/>
      <c r="BB117" s="885"/>
      <c r="BC117" s="885"/>
      <c r="BD117" s="885"/>
      <c r="BE117" s="885"/>
      <c r="BF117" s="885"/>
      <c r="BG117" s="885"/>
      <c r="BH117" s="885"/>
      <c r="BI117" s="885"/>
      <c r="BJ117" s="885"/>
      <c r="BK117" s="885"/>
      <c r="BL117" s="885"/>
      <c r="BM117" s="885"/>
      <c r="BN117" s="885"/>
      <c r="BO117" s="885"/>
      <c r="BP117" s="886"/>
      <c r="BQ117" s="834" t="s">
        <v>113</v>
      </c>
      <c r="BR117" s="835"/>
      <c r="BS117" s="835"/>
      <c r="BT117" s="835"/>
      <c r="BU117" s="835"/>
      <c r="BV117" s="835" t="s">
        <v>113</v>
      </c>
      <c r="BW117" s="835"/>
      <c r="BX117" s="835"/>
      <c r="BY117" s="835"/>
      <c r="BZ117" s="835"/>
      <c r="CA117" s="835" t="s">
        <v>113</v>
      </c>
      <c r="CB117" s="835"/>
      <c r="CC117" s="835"/>
      <c r="CD117" s="835"/>
      <c r="CE117" s="835"/>
      <c r="CF117" s="896" t="s">
        <v>113</v>
      </c>
      <c r="CG117" s="897"/>
      <c r="CH117" s="897"/>
      <c r="CI117" s="897"/>
      <c r="CJ117" s="897"/>
      <c r="CK117" s="952"/>
      <c r="CL117" s="839"/>
      <c r="CM117" s="842" t="s">
        <v>436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113</v>
      </c>
      <c r="DH117" s="798"/>
      <c r="DI117" s="798"/>
      <c r="DJ117" s="798"/>
      <c r="DK117" s="799"/>
      <c r="DL117" s="800" t="s">
        <v>113</v>
      </c>
      <c r="DM117" s="798"/>
      <c r="DN117" s="798"/>
      <c r="DO117" s="798"/>
      <c r="DP117" s="799"/>
      <c r="DQ117" s="800" t="s">
        <v>113</v>
      </c>
      <c r="DR117" s="798"/>
      <c r="DS117" s="798"/>
      <c r="DT117" s="798"/>
      <c r="DU117" s="799"/>
      <c r="DV117" s="845" t="s">
        <v>113</v>
      </c>
      <c r="DW117" s="846"/>
      <c r="DX117" s="846"/>
      <c r="DY117" s="846"/>
      <c r="DZ117" s="847"/>
    </row>
    <row r="118" spans="1:130" s="199" customFormat="1" ht="26.25" customHeight="1" x14ac:dyDescent="0.2">
      <c r="A118" s="922" t="s">
        <v>409</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407</v>
      </c>
      <c r="AB118" s="923"/>
      <c r="AC118" s="923"/>
      <c r="AD118" s="923"/>
      <c r="AE118" s="924"/>
      <c r="AF118" s="925" t="s">
        <v>288</v>
      </c>
      <c r="AG118" s="923"/>
      <c r="AH118" s="923"/>
      <c r="AI118" s="923"/>
      <c r="AJ118" s="924"/>
      <c r="AK118" s="925" t="s">
        <v>287</v>
      </c>
      <c r="AL118" s="923"/>
      <c r="AM118" s="923"/>
      <c r="AN118" s="923"/>
      <c r="AO118" s="924"/>
      <c r="AP118" s="926" t="s">
        <v>408</v>
      </c>
      <c r="AQ118" s="927"/>
      <c r="AR118" s="927"/>
      <c r="AS118" s="927"/>
      <c r="AT118" s="928"/>
      <c r="AU118" s="957"/>
      <c r="AV118" s="958"/>
      <c r="AW118" s="958"/>
      <c r="AX118" s="958"/>
      <c r="AY118" s="958"/>
      <c r="AZ118" s="900" t="s">
        <v>437</v>
      </c>
      <c r="BA118" s="901"/>
      <c r="BB118" s="901"/>
      <c r="BC118" s="901"/>
      <c r="BD118" s="901"/>
      <c r="BE118" s="901"/>
      <c r="BF118" s="901"/>
      <c r="BG118" s="901"/>
      <c r="BH118" s="901"/>
      <c r="BI118" s="901"/>
      <c r="BJ118" s="901"/>
      <c r="BK118" s="901"/>
      <c r="BL118" s="901"/>
      <c r="BM118" s="901"/>
      <c r="BN118" s="901"/>
      <c r="BO118" s="901"/>
      <c r="BP118" s="902"/>
      <c r="BQ118" s="903" t="s">
        <v>113</v>
      </c>
      <c r="BR118" s="866"/>
      <c r="BS118" s="866"/>
      <c r="BT118" s="866"/>
      <c r="BU118" s="866"/>
      <c r="BV118" s="866" t="s">
        <v>113</v>
      </c>
      <c r="BW118" s="866"/>
      <c r="BX118" s="866"/>
      <c r="BY118" s="866"/>
      <c r="BZ118" s="866"/>
      <c r="CA118" s="866" t="s">
        <v>113</v>
      </c>
      <c r="CB118" s="866"/>
      <c r="CC118" s="866"/>
      <c r="CD118" s="866"/>
      <c r="CE118" s="866"/>
      <c r="CF118" s="896" t="s">
        <v>113</v>
      </c>
      <c r="CG118" s="897"/>
      <c r="CH118" s="897"/>
      <c r="CI118" s="897"/>
      <c r="CJ118" s="897"/>
      <c r="CK118" s="952"/>
      <c r="CL118" s="839"/>
      <c r="CM118" s="842" t="s">
        <v>438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113</v>
      </c>
      <c r="DH118" s="798"/>
      <c r="DI118" s="798"/>
      <c r="DJ118" s="798"/>
      <c r="DK118" s="799"/>
      <c r="DL118" s="800" t="s">
        <v>113</v>
      </c>
      <c r="DM118" s="798"/>
      <c r="DN118" s="798"/>
      <c r="DO118" s="798"/>
      <c r="DP118" s="799"/>
      <c r="DQ118" s="800" t="s">
        <v>113</v>
      </c>
      <c r="DR118" s="798"/>
      <c r="DS118" s="798"/>
      <c r="DT118" s="798"/>
      <c r="DU118" s="799"/>
      <c r="DV118" s="845" t="s">
        <v>113</v>
      </c>
      <c r="DW118" s="846"/>
      <c r="DX118" s="846"/>
      <c r="DY118" s="846"/>
      <c r="DZ118" s="847"/>
    </row>
    <row r="119" spans="1:130" s="199" customFormat="1" ht="26.25" customHeight="1" x14ac:dyDescent="0.2">
      <c r="A119" s="836" t="s">
        <v>412</v>
      </c>
      <c r="B119" s="837"/>
      <c r="C119" s="912" t="s">
        <v>413</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113</v>
      </c>
      <c r="AB119" s="916"/>
      <c r="AC119" s="916"/>
      <c r="AD119" s="916"/>
      <c r="AE119" s="917"/>
      <c r="AF119" s="918" t="s">
        <v>113</v>
      </c>
      <c r="AG119" s="916"/>
      <c r="AH119" s="916"/>
      <c r="AI119" s="916"/>
      <c r="AJ119" s="917"/>
      <c r="AK119" s="918" t="s">
        <v>113</v>
      </c>
      <c r="AL119" s="916"/>
      <c r="AM119" s="916"/>
      <c r="AN119" s="916"/>
      <c r="AO119" s="917"/>
      <c r="AP119" s="919" t="s">
        <v>113</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439</v>
      </c>
      <c r="BP119" s="899"/>
      <c r="BQ119" s="903">
        <v>44615713</v>
      </c>
      <c r="BR119" s="866"/>
      <c r="BS119" s="866"/>
      <c r="BT119" s="866"/>
      <c r="BU119" s="866"/>
      <c r="BV119" s="866">
        <v>43194820</v>
      </c>
      <c r="BW119" s="866"/>
      <c r="BX119" s="866"/>
      <c r="BY119" s="866"/>
      <c r="BZ119" s="866"/>
      <c r="CA119" s="866">
        <v>42513336</v>
      </c>
      <c r="CB119" s="866"/>
      <c r="CC119" s="866"/>
      <c r="CD119" s="866"/>
      <c r="CE119" s="866"/>
      <c r="CF119" s="764"/>
      <c r="CG119" s="765"/>
      <c r="CH119" s="765"/>
      <c r="CI119" s="765"/>
      <c r="CJ119" s="855"/>
      <c r="CK119" s="953"/>
      <c r="CL119" s="841"/>
      <c r="CM119" s="859" t="s">
        <v>440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71557</v>
      </c>
      <c r="DH119" s="781"/>
      <c r="DI119" s="781"/>
      <c r="DJ119" s="781"/>
      <c r="DK119" s="782"/>
      <c r="DL119" s="783">
        <v>63939</v>
      </c>
      <c r="DM119" s="781"/>
      <c r="DN119" s="781"/>
      <c r="DO119" s="781"/>
      <c r="DP119" s="782"/>
      <c r="DQ119" s="783">
        <v>61137</v>
      </c>
      <c r="DR119" s="781"/>
      <c r="DS119" s="781"/>
      <c r="DT119" s="781"/>
      <c r="DU119" s="782"/>
      <c r="DV119" s="869">
        <v>0.5</v>
      </c>
      <c r="DW119" s="870"/>
      <c r="DX119" s="870"/>
      <c r="DY119" s="870"/>
      <c r="DZ119" s="871"/>
    </row>
    <row r="120" spans="1:130" s="199" customFormat="1" ht="26.25" customHeight="1" x14ac:dyDescent="0.2">
      <c r="A120" s="838"/>
      <c r="B120" s="839"/>
      <c r="C120" s="842" t="s">
        <v>417</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113</v>
      </c>
      <c r="AB120" s="798"/>
      <c r="AC120" s="798"/>
      <c r="AD120" s="798"/>
      <c r="AE120" s="799"/>
      <c r="AF120" s="800" t="s">
        <v>113</v>
      </c>
      <c r="AG120" s="798"/>
      <c r="AH120" s="798"/>
      <c r="AI120" s="798"/>
      <c r="AJ120" s="799"/>
      <c r="AK120" s="800" t="s">
        <v>113</v>
      </c>
      <c r="AL120" s="798"/>
      <c r="AM120" s="798"/>
      <c r="AN120" s="798"/>
      <c r="AO120" s="799"/>
      <c r="AP120" s="845" t="s">
        <v>113</v>
      </c>
      <c r="AQ120" s="846"/>
      <c r="AR120" s="846"/>
      <c r="AS120" s="846"/>
      <c r="AT120" s="847"/>
      <c r="AU120" s="904" t="s">
        <v>441</v>
      </c>
      <c r="AV120" s="905"/>
      <c r="AW120" s="905"/>
      <c r="AX120" s="905"/>
      <c r="AY120" s="906"/>
      <c r="AZ120" s="881" t="s">
        <v>442</v>
      </c>
      <c r="BA120" s="826"/>
      <c r="BB120" s="826"/>
      <c r="BC120" s="826"/>
      <c r="BD120" s="826"/>
      <c r="BE120" s="826"/>
      <c r="BF120" s="826"/>
      <c r="BG120" s="826"/>
      <c r="BH120" s="826"/>
      <c r="BI120" s="826"/>
      <c r="BJ120" s="826"/>
      <c r="BK120" s="826"/>
      <c r="BL120" s="826"/>
      <c r="BM120" s="826"/>
      <c r="BN120" s="826"/>
      <c r="BO120" s="826"/>
      <c r="BP120" s="827"/>
      <c r="BQ120" s="882">
        <v>5051246</v>
      </c>
      <c r="BR120" s="863"/>
      <c r="BS120" s="863"/>
      <c r="BT120" s="863"/>
      <c r="BU120" s="863"/>
      <c r="BV120" s="863">
        <v>5942202</v>
      </c>
      <c r="BW120" s="863"/>
      <c r="BX120" s="863"/>
      <c r="BY120" s="863"/>
      <c r="BZ120" s="863"/>
      <c r="CA120" s="863">
        <v>5903480</v>
      </c>
      <c r="CB120" s="863"/>
      <c r="CC120" s="863"/>
      <c r="CD120" s="863"/>
      <c r="CE120" s="863"/>
      <c r="CF120" s="887">
        <v>44</v>
      </c>
      <c r="CG120" s="888"/>
      <c r="CH120" s="888"/>
      <c r="CI120" s="888"/>
      <c r="CJ120" s="888"/>
      <c r="CK120" s="889" t="s">
        <v>443</v>
      </c>
      <c r="CL120" s="873"/>
      <c r="CM120" s="873"/>
      <c r="CN120" s="873"/>
      <c r="CO120" s="874"/>
      <c r="CP120" s="893" t="s">
        <v>444</v>
      </c>
      <c r="CQ120" s="894"/>
      <c r="CR120" s="894"/>
      <c r="CS120" s="894"/>
      <c r="CT120" s="894"/>
      <c r="CU120" s="894"/>
      <c r="CV120" s="894"/>
      <c r="CW120" s="894"/>
      <c r="CX120" s="894"/>
      <c r="CY120" s="894"/>
      <c r="CZ120" s="894"/>
      <c r="DA120" s="894"/>
      <c r="DB120" s="894"/>
      <c r="DC120" s="894"/>
      <c r="DD120" s="894"/>
      <c r="DE120" s="894"/>
      <c r="DF120" s="895"/>
      <c r="DG120" s="882">
        <v>5597647</v>
      </c>
      <c r="DH120" s="863"/>
      <c r="DI120" s="863"/>
      <c r="DJ120" s="863"/>
      <c r="DK120" s="863"/>
      <c r="DL120" s="863">
        <v>5360632</v>
      </c>
      <c r="DM120" s="863"/>
      <c r="DN120" s="863"/>
      <c r="DO120" s="863"/>
      <c r="DP120" s="863"/>
      <c r="DQ120" s="863">
        <v>5211087</v>
      </c>
      <c r="DR120" s="863"/>
      <c r="DS120" s="863"/>
      <c r="DT120" s="863"/>
      <c r="DU120" s="863"/>
      <c r="DV120" s="864">
        <v>38.799999999999997</v>
      </c>
      <c r="DW120" s="864"/>
      <c r="DX120" s="864"/>
      <c r="DY120" s="864"/>
      <c r="DZ120" s="865"/>
    </row>
    <row r="121" spans="1:130" s="199" customFormat="1" ht="26.25" customHeight="1" x14ac:dyDescent="0.2">
      <c r="A121" s="838"/>
      <c r="B121" s="839"/>
      <c r="C121" s="884" t="s">
        <v>445</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113</v>
      </c>
      <c r="AB121" s="798"/>
      <c r="AC121" s="798"/>
      <c r="AD121" s="798"/>
      <c r="AE121" s="799"/>
      <c r="AF121" s="800" t="s">
        <v>113</v>
      </c>
      <c r="AG121" s="798"/>
      <c r="AH121" s="798"/>
      <c r="AI121" s="798"/>
      <c r="AJ121" s="799"/>
      <c r="AK121" s="800" t="s">
        <v>113</v>
      </c>
      <c r="AL121" s="798"/>
      <c r="AM121" s="798"/>
      <c r="AN121" s="798"/>
      <c r="AO121" s="799"/>
      <c r="AP121" s="845" t="s">
        <v>113</v>
      </c>
      <c r="AQ121" s="846"/>
      <c r="AR121" s="846"/>
      <c r="AS121" s="846"/>
      <c r="AT121" s="847"/>
      <c r="AU121" s="907"/>
      <c r="AV121" s="908"/>
      <c r="AW121" s="908"/>
      <c r="AX121" s="908"/>
      <c r="AY121" s="909"/>
      <c r="AZ121" s="833" t="s">
        <v>446</v>
      </c>
      <c r="BA121" s="768"/>
      <c r="BB121" s="768"/>
      <c r="BC121" s="768"/>
      <c r="BD121" s="768"/>
      <c r="BE121" s="768"/>
      <c r="BF121" s="768"/>
      <c r="BG121" s="768"/>
      <c r="BH121" s="768"/>
      <c r="BI121" s="768"/>
      <c r="BJ121" s="768"/>
      <c r="BK121" s="768"/>
      <c r="BL121" s="768"/>
      <c r="BM121" s="768"/>
      <c r="BN121" s="768"/>
      <c r="BO121" s="768"/>
      <c r="BP121" s="769"/>
      <c r="BQ121" s="834">
        <v>1251514</v>
      </c>
      <c r="BR121" s="835"/>
      <c r="BS121" s="835"/>
      <c r="BT121" s="835"/>
      <c r="BU121" s="835"/>
      <c r="BV121" s="835">
        <v>1070547</v>
      </c>
      <c r="BW121" s="835"/>
      <c r="BX121" s="835"/>
      <c r="BY121" s="835"/>
      <c r="BZ121" s="835"/>
      <c r="CA121" s="835">
        <v>965436</v>
      </c>
      <c r="CB121" s="835"/>
      <c r="CC121" s="835"/>
      <c r="CD121" s="835"/>
      <c r="CE121" s="835"/>
      <c r="CF121" s="896">
        <v>7.2</v>
      </c>
      <c r="CG121" s="897"/>
      <c r="CH121" s="897"/>
      <c r="CI121" s="897"/>
      <c r="CJ121" s="897"/>
      <c r="CK121" s="890"/>
      <c r="CL121" s="876"/>
      <c r="CM121" s="876"/>
      <c r="CN121" s="876"/>
      <c r="CO121" s="877"/>
      <c r="CP121" s="856" t="s">
        <v>447</v>
      </c>
      <c r="CQ121" s="857"/>
      <c r="CR121" s="857"/>
      <c r="CS121" s="857"/>
      <c r="CT121" s="857"/>
      <c r="CU121" s="857"/>
      <c r="CV121" s="857"/>
      <c r="CW121" s="857"/>
      <c r="CX121" s="857"/>
      <c r="CY121" s="857"/>
      <c r="CZ121" s="857"/>
      <c r="DA121" s="857"/>
      <c r="DB121" s="857"/>
      <c r="DC121" s="857"/>
      <c r="DD121" s="857"/>
      <c r="DE121" s="857"/>
      <c r="DF121" s="858"/>
      <c r="DG121" s="834">
        <v>1095981</v>
      </c>
      <c r="DH121" s="835"/>
      <c r="DI121" s="835"/>
      <c r="DJ121" s="835"/>
      <c r="DK121" s="835"/>
      <c r="DL121" s="835">
        <v>1080496</v>
      </c>
      <c r="DM121" s="835"/>
      <c r="DN121" s="835"/>
      <c r="DO121" s="835"/>
      <c r="DP121" s="835"/>
      <c r="DQ121" s="835">
        <v>1051390</v>
      </c>
      <c r="DR121" s="835"/>
      <c r="DS121" s="835"/>
      <c r="DT121" s="835"/>
      <c r="DU121" s="835"/>
      <c r="DV121" s="812">
        <v>7.8</v>
      </c>
      <c r="DW121" s="812"/>
      <c r="DX121" s="812"/>
      <c r="DY121" s="812"/>
      <c r="DZ121" s="813"/>
    </row>
    <row r="122" spans="1:130" s="199" customFormat="1" ht="26.25" customHeight="1" x14ac:dyDescent="0.2">
      <c r="A122" s="838"/>
      <c r="B122" s="839"/>
      <c r="C122" s="842" t="s">
        <v>427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113</v>
      </c>
      <c r="AB122" s="798"/>
      <c r="AC122" s="798"/>
      <c r="AD122" s="798"/>
      <c r="AE122" s="799"/>
      <c r="AF122" s="800" t="s">
        <v>113</v>
      </c>
      <c r="AG122" s="798"/>
      <c r="AH122" s="798"/>
      <c r="AI122" s="798"/>
      <c r="AJ122" s="799"/>
      <c r="AK122" s="800" t="s">
        <v>113</v>
      </c>
      <c r="AL122" s="798"/>
      <c r="AM122" s="798"/>
      <c r="AN122" s="798"/>
      <c r="AO122" s="799"/>
      <c r="AP122" s="845" t="s">
        <v>113</v>
      </c>
      <c r="AQ122" s="846"/>
      <c r="AR122" s="846"/>
      <c r="AS122" s="846"/>
      <c r="AT122" s="847"/>
      <c r="AU122" s="907"/>
      <c r="AV122" s="908"/>
      <c r="AW122" s="908"/>
      <c r="AX122" s="908"/>
      <c r="AY122" s="909"/>
      <c r="AZ122" s="900" t="s">
        <v>448</v>
      </c>
      <c r="BA122" s="901"/>
      <c r="BB122" s="901"/>
      <c r="BC122" s="901"/>
      <c r="BD122" s="901"/>
      <c r="BE122" s="901"/>
      <c r="BF122" s="901"/>
      <c r="BG122" s="901"/>
      <c r="BH122" s="901"/>
      <c r="BI122" s="901"/>
      <c r="BJ122" s="901"/>
      <c r="BK122" s="901"/>
      <c r="BL122" s="901"/>
      <c r="BM122" s="901"/>
      <c r="BN122" s="901"/>
      <c r="BO122" s="901"/>
      <c r="BP122" s="902"/>
      <c r="BQ122" s="903">
        <v>24483820</v>
      </c>
      <c r="BR122" s="866"/>
      <c r="BS122" s="866"/>
      <c r="BT122" s="866"/>
      <c r="BU122" s="866"/>
      <c r="BV122" s="866">
        <v>23704457</v>
      </c>
      <c r="BW122" s="866"/>
      <c r="BX122" s="866"/>
      <c r="BY122" s="866"/>
      <c r="BZ122" s="866"/>
      <c r="CA122" s="866">
        <v>23620843</v>
      </c>
      <c r="CB122" s="866"/>
      <c r="CC122" s="866"/>
      <c r="CD122" s="866"/>
      <c r="CE122" s="866"/>
      <c r="CF122" s="867">
        <v>176</v>
      </c>
      <c r="CG122" s="868"/>
      <c r="CH122" s="868"/>
      <c r="CI122" s="868"/>
      <c r="CJ122" s="868"/>
      <c r="CK122" s="890"/>
      <c r="CL122" s="876"/>
      <c r="CM122" s="876"/>
      <c r="CN122" s="876"/>
      <c r="CO122" s="877"/>
      <c r="CP122" s="856" t="s">
        <v>449</v>
      </c>
      <c r="CQ122" s="857"/>
      <c r="CR122" s="857"/>
      <c r="CS122" s="857"/>
      <c r="CT122" s="857"/>
      <c r="CU122" s="857"/>
      <c r="CV122" s="857"/>
      <c r="CW122" s="857"/>
      <c r="CX122" s="857"/>
      <c r="CY122" s="857"/>
      <c r="CZ122" s="857"/>
      <c r="DA122" s="857"/>
      <c r="DB122" s="857"/>
      <c r="DC122" s="857"/>
      <c r="DD122" s="857"/>
      <c r="DE122" s="857"/>
      <c r="DF122" s="858"/>
      <c r="DG122" s="834">
        <v>858690</v>
      </c>
      <c r="DH122" s="835"/>
      <c r="DI122" s="835"/>
      <c r="DJ122" s="835"/>
      <c r="DK122" s="835"/>
      <c r="DL122" s="835">
        <v>796089</v>
      </c>
      <c r="DM122" s="835"/>
      <c r="DN122" s="835"/>
      <c r="DO122" s="835"/>
      <c r="DP122" s="835"/>
      <c r="DQ122" s="835">
        <v>732611</v>
      </c>
      <c r="DR122" s="835"/>
      <c r="DS122" s="835"/>
      <c r="DT122" s="835"/>
      <c r="DU122" s="835"/>
      <c r="DV122" s="812">
        <v>5.5</v>
      </c>
      <c r="DW122" s="812"/>
      <c r="DX122" s="812"/>
      <c r="DY122" s="812"/>
      <c r="DZ122" s="813"/>
    </row>
    <row r="123" spans="1:130" s="199" customFormat="1" ht="26.25" customHeight="1" x14ac:dyDescent="0.2">
      <c r="A123" s="838"/>
      <c r="B123" s="839"/>
      <c r="C123" s="842" t="s">
        <v>433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113</v>
      </c>
      <c r="AB123" s="798"/>
      <c r="AC123" s="798"/>
      <c r="AD123" s="798"/>
      <c r="AE123" s="799"/>
      <c r="AF123" s="800" t="s">
        <v>113</v>
      </c>
      <c r="AG123" s="798"/>
      <c r="AH123" s="798"/>
      <c r="AI123" s="798"/>
      <c r="AJ123" s="799"/>
      <c r="AK123" s="800" t="s">
        <v>113</v>
      </c>
      <c r="AL123" s="798"/>
      <c r="AM123" s="798"/>
      <c r="AN123" s="798"/>
      <c r="AO123" s="799"/>
      <c r="AP123" s="845" t="s">
        <v>113</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450</v>
      </c>
      <c r="BP123" s="899"/>
      <c r="BQ123" s="853">
        <v>30786580</v>
      </c>
      <c r="BR123" s="854"/>
      <c r="BS123" s="854"/>
      <c r="BT123" s="854"/>
      <c r="BU123" s="854"/>
      <c r="BV123" s="854">
        <v>30717206</v>
      </c>
      <c r="BW123" s="854"/>
      <c r="BX123" s="854"/>
      <c r="BY123" s="854"/>
      <c r="BZ123" s="854"/>
      <c r="CA123" s="854">
        <v>30489759</v>
      </c>
      <c r="CB123" s="854"/>
      <c r="CC123" s="854"/>
      <c r="CD123" s="854"/>
      <c r="CE123" s="854"/>
      <c r="CF123" s="764"/>
      <c r="CG123" s="765"/>
      <c r="CH123" s="765"/>
      <c r="CI123" s="765"/>
      <c r="CJ123" s="855"/>
      <c r="CK123" s="890"/>
      <c r="CL123" s="876"/>
      <c r="CM123" s="876"/>
      <c r="CN123" s="876"/>
      <c r="CO123" s="877"/>
      <c r="CP123" s="856" t="s">
        <v>451</v>
      </c>
      <c r="CQ123" s="857"/>
      <c r="CR123" s="857"/>
      <c r="CS123" s="857"/>
      <c r="CT123" s="857"/>
      <c r="CU123" s="857"/>
      <c r="CV123" s="857"/>
      <c r="CW123" s="857"/>
      <c r="CX123" s="857"/>
      <c r="CY123" s="857"/>
      <c r="CZ123" s="857"/>
      <c r="DA123" s="857"/>
      <c r="DB123" s="857"/>
      <c r="DC123" s="857"/>
      <c r="DD123" s="857"/>
      <c r="DE123" s="857"/>
      <c r="DF123" s="858"/>
      <c r="DG123" s="797">
        <v>463911</v>
      </c>
      <c r="DH123" s="798"/>
      <c r="DI123" s="798"/>
      <c r="DJ123" s="798"/>
      <c r="DK123" s="799"/>
      <c r="DL123" s="800">
        <v>544125</v>
      </c>
      <c r="DM123" s="798"/>
      <c r="DN123" s="798"/>
      <c r="DO123" s="798"/>
      <c r="DP123" s="799"/>
      <c r="DQ123" s="800">
        <v>538542</v>
      </c>
      <c r="DR123" s="798"/>
      <c r="DS123" s="798"/>
      <c r="DT123" s="798"/>
      <c r="DU123" s="799"/>
      <c r="DV123" s="845">
        <v>4</v>
      </c>
      <c r="DW123" s="846"/>
      <c r="DX123" s="846"/>
      <c r="DY123" s="846"/>
      <c r="DZ123" s="847"/>
    </row>
    <row r="124" spans="1:130" s="199" customFormat="1" ht="26.25" customHeight="1" thickBot="1" x14ac:dyDescent="0.25">
      <c r="A124" s="838"/>
      <c r="B124" s="839"/>
      <c r="C124" s="842" t="s">
        <v>436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113</v>
      </c>
      <c r="AB124" s="798"/>
      <c r="AC124" s="798"/>
      <c r="AD124" s="798"/>
      <c r="AE124" s="799"/>
      <c r="AF124" s="800" t="s">
        <v>113</v>
      </c>
      <c r="AG124" s="798"/>
      <c r="AH124" s="798"/>
      <c r="AI124" s="798"/>
      <c r="AJ124" s="799"/>
      <c r="AK124" s="800" t="s">
        <v>113</v>
      </c>
      <c r="AL124" s="798"/>
      <c r="AM124" s="798"/>
      <c r="AN124" s="798"/>
      <c r="AO124" s="799"/>
      <c r="AP124" s="845" t="s">
        <v>113</v>
      </c>
      <c r="AQ124" s="846"/>
      <c r="AR124" s="846"/>
      <c r="AS124" s="846"/>
      <c r="AT124" s="847"/>
      <c r="AU124" s="848" t="s">
        <v>452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104.4</v>
      </c>
      <c r="BR124" s="852"/>
      <c r="BS124" s="852"/>
      <c r="BT124" s="852"/>
      <c r="BU124" s="852"/>
      <c r="BV124" s="852">
        <v>92.1</v>
      </c>
      <c r="BW124" s="852"/>
      <c r="BX124" s="852"/>
      <c r="BY124" s="852"/>
      <c r="BZ124" s="852"/>
      <c r="CA124" s="852">
        <v>89.5</v>
      </c>
      <c r="CB124" s="852"/>
      <c r="CC124" s="852"/>
      <c r="CD124" s="852"/>
      <c r="CE124" s="852"/>
      <c r="CF124" s="742"/>
      <c r="CG124" s="743"/>
      <c r="CH124" s="743"/>
      <c r="CI124" s="743"/>
      <c r="CJ124" s="883"/>
      <c r="CK124" s="891"/>
      <c r="CL124" s="891"/>
      <c r="CM124" s="891"/>
      <c r="CN124" s="891"/>
      <c r="CO124" s="892"/>
      <c r="CP124" s="856" t="s">
        <v>453</v>
      </c>
      <c r="CQ124" s="857"/>
      <c r="CR124" s="857"/>
      <c r="CS124" s="857"/>
      <c r="CT124" s="857"/>
      <c r="CU124" s="857"/>
      <c r="CV124" s="857"/>
      <c r="CW124" s="857"/>
      <c r="CX124" s="857"/>
      <c r="CY124" s="857"/>
      <c r="CZ124" s="857"/>
      <c r="DA124" s="857"/>
      <c r="DB124" s="857"/>
      <c r="DC124" s="857"/>
      <c r="DD124" s="857"/>
      <c r="DE124" s="857"/>
      <c r="DF124" s="858"/>
      <c r="DG124" s="780">
        <v>360917</v>
      </c>
      <c r="DH124" s="781"/>
      <c r="DI124" s="781"/>
      <c r="DJ124" s="781"/>
      <c r="DK124" s="782"/>
      <c r="DL124" s="783">
        <v>338170</v>
      </c>
      <c r="DM124" s="781"/>
      <c r="DN124" s="781"/>
      <c r="DO124" s="781"/>
      <c r="DP124" s="782"/>
      <c r="DQ124" s="783">
        <v>331458</v>
      </c>
      <c r="DR124" s="781"/>
      <c r="DS124" s="781"/>
      <c r="DT124" s="781"/>
      <c r="DU124" s="782"/>
      <c r="DV124" s="869">
        <v>2.5</v>
      </c>
      <c r="DW124" s="870"/>
      <c r="DX124" s="870"/>
      <c r="DY124" s="870"/>
      <c r="DZ124" s="871"/>
    </row>
    <row r="125" spans="1:130" s="199" customFormat="1" ht="26.25" customHeight="1" x14ac:dyDescent="0.2">
      <c r="A125" s="838"/>
      <c r="B125" s="839"/>
      <c r="C125" s="842" t="s">
        <v>438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113</v>
      </c>
      <c r="AB125" s="798"/>
      <c r="AC125" s="798"/>
      <c r="AD125" s="798"/>
      <c r="AE125" s="799"/>
      <c r="AF125" s="800" t="s">
        <v>113</v>
      </c>
      <c r="AG125" s="798"/>
      <c r="AH125" s="798"/>
      <c r="AI125" s="798"/>
      <c r="AJ125" s="799"/>
      <c r="AK125" s="800" t="s">
        <v>113</v>
      </c>
      <c r="AL125" s="798"/>
      <c r="AM125" s="798"/>
      <c r="AN125" s="798"/>
      <c r="AO125" s="799"/>
      <c r="AP125" s="845" t="s">
        <v>113</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454</v>
      </c>
      <c r="CL125" s="873"/>
      <c r="CM125" s="873"/>
      <c r="CN125" s="873"/>
      <c r="CO125" s="874"/>
      <c r="CP125" s="881" t="s">
        <v>455</v>
      </c>
      <c r="CQ125" s="826"/>
      <c r="CR125" s="826"/>
      <c r="CS125" s="826"/>
      <c r="CT125" s="826"/>
      <c r="CU125" s="826"/>
      <c r="CV125" s="826"/>
      <c r="CW125" s="826"/>
      <c r="CX125" s="826"/>
      <c r="CY125" s="826"/>
      <c r="CZ125" s="826"/>
      <c r="DA125" s="826"/>
      <c r="DB125" s="826"/>
      <c r="DC125" s="826"/>
      <c r="DD125" s="826"/>
      <c r="DE125" s="826"/>
      <c r="DF125" s="827"/>
      <c r="DG125" s="882" t="s">
        <v>113</v>
      </c>
      <c r="DH125" s="863"/>
      <c r="DI125" s="863"/>
      <c r="DJ125" s="863"/>
      <c r="DK125" s="863"/>
      <c r="DL125" s="863" t="s">
        <v>113</v>
      </c>
      <c r="DM125" s="863"/>
      <c r="DN125" s="863"/>
      <c r="DO125" s="863"/>
      <c r="DP125" s="863"/>
      <c r="DQ125" s="863" t="s">
        <v>113</v>
      </c>
      <c r="DR125" s="863"/>
      <c r="DS125" s="863"/>
      <c r="DT125" s="863"/>
      <c r="DU125" s="863"/>
      <c r="DV125" s="864" t="s">
        <v>113</v>
      </c>
      <c r="DW125" s="864"/>
      <c r="DX125" s="864"/>
      <c r="DY125" s="864"/>
      <c r="DZ125" s="865"/>
    </row>
    <row r="126" spans="1:130" s="199" customFormat="1" ht="26.25" customHeight="1" thickBot="1" x14ac:dyDescent="0.25">
      <c r="A126" s="838"/>
      <c r="B126" s="839"/>
      <c r="C126" s="842" t="s">
        <v>440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113</v>
      </c>
      <c r="AB126" s="798"/>
      <c r="AC126" s="798"/>
      <c r="AD126" s="798"/>
      <c r="AE126" s="799"/>
      <c r="AF126" s="800" t="s">
        <v>113</v>
      </c>
      <c r="AG126" s="798"/>
      <c r="AH126" s="798"/>
      <c r="AI126" s="798"/>
      <c r="AJ126" s="799"/>
      <c r="AK126" s="800" t="s">
        <v>113</v>
      </c>
      <c r="AL126" s="798"/>
      <c r="AM126" s="798"/>
      <c r="AN126" s="798"/>
      <c r="AO126" s="799"/>
      <c r="AP126" s="845" t="s">
        <v>113</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456</v>
      </c>
      <c r="CQ126" s="768"/>
      <c r="CR126" s="768"/>
      <c r="CS126" s="768"/>
      <c r="CT126" s="768"/>
      <c r="CU126" s="768"/>
      <c r="CV126" s="768"/>
      <c r="CW126" s="768"/>
      <c r="CX126" s="768"/>
      <c r="CY126" s="768"/>
      <c r="CZ126" s="768"/>
      <c r="DA126" s="768"/>
      <c r="DB126" s="768"/>
      <c r="DC126" s="768"/>
      <c r="DD126" s="768"/>
      <c r="DE126" s="768"/>
      <c r="DF126" s="769"/>
      <c r="DG126" s="834" t="s">
        <v>113</v>
      </c>
      <c r="DH126" s="835"/>
      <c r="DI126" s="835"/>
      <c r="DJ126" s="835"/>
      <c r="DK126" s="835"/>
      <c r="DL126" s="835" t="s">
        <v>113</v>
      </c>
      <c r="DM126" s="835"/>
      <c r="DN126" s="835"/>
      <c r="DO126" s="835"/>
      <c r="DP126" s="835"/>
      <c r="DQ126" s="835" t="s">
        <v>113</v>
      </c>
      <c r="DR126" s="835"/>
      <c r="DS126" s="835"/>
      <c r="DT126" s="835"/>
      <c r="DU126" s="835"/>
      <c r="DV126" s="812" t="s">
        <v>113</v>
      </c>
      <c r="DW126" s="812"/>
      <c r="DX126" s="812"/>
      <c r="DY126" s="812"/>
      <c r="DZ126" s="813"/>
    </row>
    <row r="127" spans="1:130" s="199" customFormat="1" ht="26.25" customHeight="1" x14ac:dyDescent="0.2">
      <c r="A127" s="840"/>
      <c r="B127" s="841"/>
      <c r="C127" s="859" t="s">
        <v>457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12803</v>
      </c>
      <c r="AB127" s="798"/>
      <c r="AC127" s="798"/>
      <c r="AD127" s="798"/>
      <c r="AE127" s="799"/>
      <c r="AF127" s="800">
        <v>11510</v>
      </c>
      <c r="AG127" s="798"/>
      <c r="AH127" s="798"/>
      <c r="AI127" s="798"/>
      <c r="AJ127" s="799"/>
      <c r="AK127" s="800">
        <v>10918</v>
      </c>
      <c r="AL127" s="798"/>
      <c r="AM127" s="798"/>
      <c r="AN127" s="798"/>
      <c r="AO127" s="799"/>
      <c r="AP127" s="845">
        <v>0.1</v>
      </c>
      <c r="AQ127" s="846"/>
      <c r="AR127" s="846"/>
      <c r="AS127" s="846"/>
      <c r="AT127" s="847"/>
      <c r="AU127" s="235"/>
      <c r="AV127" s="235"/>
      <c r="AW127" s="235"/>
      <c r="AX127" s="862" t="s">
        <v>458</v>
      </c>
      <c r="AY127" s="830"/>
      <c r="AZ127" s="830"/>
      <c r="BA127" s="830"/>
      <c r="BB127" s="830"/>
      <c r="BC127" s="830"/>
      <c r="BD127" s="830"/>
      <c r="BE127" s="831"/>
      <c r="BF127" s="829" t="s">
        <v>459</v>
      </c>
      <c r="BG127" s="830"/>
      <c r="BH127" s="830"/>
      <c r="BI127" s="830"/>
      <c r="BJ127" s="830"/>
      <c r="BK127" s="830"/>
      <c r="BL127" s="831"/>
      <c r="BM127" s="829" t="s">
        <v>460</v>
      </c>
      <c r="BN127" s="830"/>
      <c r="BO127" s="830"/>
      <c r="BP127" s="830"/>
      <c r="BQ127" s="830"/>
      <c r="BR127" s="830"/>
      <c r="BS127" s="831"/>
      <c r="BT127" s="829" t="s">
        <v>461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462</v>
      </c>
      <c r="CQ127" s="768"/>
      <c r="CR127" s="768"/>
      <c r="CS127" s="768"/>
      <c r="CT127" s="768"/>
      <c r="CU127" s="768"/>
      <c r="CV127" s="768"/>
      <c r="CW127" s="768"/>
      <c r="CX127" s="768"/>
      <c r="CY127" s="768"/>
      <c r="CZ127" s="768"/>
      <c r="DA127" s="768"/>
      <c r="DB127" s="768"/>
      <c r="DC127" s="768"/>
      <c r="DD127" s="768"/>
      <c r="DE127" s="768"/>
      <c r="DF127" s="769"/>
      <c r="DG127" s="834" t="s">
        <v>113</v>
      </c>
      <c r="DH127" s="835"/>
      <c r="DI127" s="835"/>
      <c r="DJ127" s="835"/>
      <c r="DK127" s="835"/>
      <c r="DL127" s="835" t="s">
        <v>113</v>
      </c>
      <c r="DM127" s="835"/>
      <c r="DN127" s="835"/>
      <c r="DO127" s="835"/>
      <c r="DP127" s="835"/>
      <c r="DQ127" s="835" t="s">
        <v>113</v>
      </c>
      <c r="DR127" s="835"/>
      <c r="DS127" s="835"/>
      <c r="DT127" s="835"/>
      <c r="DU127" s="835"/>
      <c r="DV127" s="812" t="s">
        <v>113</v>
      </c>
      <c r="DW127" s="812"/>
      <c r="DX127" s="812"/>
      <c r="DY127" s="812"/>
      <c r="DZ127" s="813"/>
    </row>
    <row r="128" spans="1:130" s="199" customFormat="1" ht="26.25" customHeight="1" thickBot="1" x14ac:dyDescent="0.25">
      <c r="A128" s="814" t="s">
        <v>463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464</v>
      </c>
      <c r="X128" s="816"/>
      <c r="Y128" s="816"/>
      <c r="Z128" s="817"/>
      <c r="AA128" s="818">
        <v>146493</v>
      </c>
      <c r="AB128" s="819"/>
      <c r="AC128" s="819"/>
      <c r="AD128" s="819"/>
      <c r="AE128" s="820"/>
      <c r="AF128" s="821">
        <v>130238</v>
      </c>
      <c r="AG128" s="819"/>
      <c r="AH128" s="819"/>
      <c r="AI128" s="819"/>
      <c r="AJ128" s="820"/>
      <c r="AK128" s="821">
        <v>126258</v>
      </c>
      <c r="AL128" s="819"/>
      <c r="AM128" s="819"/>
      <c r="AN128" s="819"/>
      <c r="AO128" s="820"/>
      <c r="AP128" s="822"/>
      <c r="AQ128" s="823"/>
      <c r="AR128" s="823"/>
      <c r="AS128" s="823"/>
      <c r="AT128" s="824"/>
      <c r="AU128" s="235"/>
      <c r="AV128" s="235"/>
      <c r="AW128" s="235"/>
      <c r="AX128" s="825" t="s">
        <v>465</v>
      </c>
      <c r="AY128" s="826"/>
      <c r="AZ128" s="826"/>
      <c r="BA128" s="826"/>
      <c r="BB128" s="826"/>
      <c r="BC128" s="826"/>
      <c r="BD128" s="826"/>
      <c r="BE128" s="827"/>
      <c r="BF128" s="804" t="s">
        <v>113</v>
      </c>
      <c r="BG128" s="805"/>
      <c r="BH128" s="805"/>
      <c r="BI128" s="805"/>
      <c r="BJ128" s="805"/>
      <c r="BK128" s="805"/>
      <c r="BL128" s="828"/>
      <c r="BM128" s="804">
        <v>12.72</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466</v>
      </c>
      <c r="CQ128" s="746"/>
      <c r="CR128" s="746"/>
      <c r="CS128" s="746"/>
      <c r="CT128" s="746"/>
      <c r="CU128" s="746"/>
      <c r="CV128" s="746"/>
      <c r="CW128" s="746"/>
      <c r="CX128" s="746"/>
      <c r="CY128" s="746"/>
      <c r="CZ128" s="746"/>
      <c r="DA128" s="746"/>
      <c r="DB128" s="746"/>
      <c r="DC128" s="746"/>
      <c r="DD128" s="746"/>
      <c r="DE128" s="746"/>
      <c r="DF128" s="747"/>
      <c r="DG128" s="808" t="s">
        <v>113</v>
      </c>
      <c r="DH128" s="809"/>
      <c r="DI128" s="809"/>
      <c r="DJ128" s="809"/>
      <c r="DK128" s="809"/>
      <c r="DL128" s="809" t="s">
        <v>113</v>
      </c>
      <c r="DM128" s="809"/>
      <c r="DN128" s="809"/>
      <c r="DO128" s="809"/>
      <c r="DP128" s="809"/>
      <c r="DQ128" s="809">
        <v>4430</v>
      </c>
      <c r="DR128" s="809"/>
      <c r="DS128" s="809"/>
      <c r="DT128" s="809"/>
      <c r="DU128" s="809"/>
      <c r="DV128" s="810">
        <v>0</v>
      </c>
      <c r="DW128" s="810"/>
      <c r="DX128" s="810"/>
      <c r="DY128" s="810"/>
      <c r="DZ128" s="811"/>
    </row>
    <row r="129" spans="1:131" s="199" customFormat="1" ht="26.25" customHeight="1" x14ac:dyDescent="0.2">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467</v>
      </c>
      <c r="X129" s="795"/>
      <c r="Y129" s="795"/>
      <c r="Z129" s="796"/>
      <c r="AA129" s="797">
        <v>15747558</v>
      </c>
      <c r="AB129" s="798"/>
      <c r="AC129" s="798"/>
      <c r="AD129" s="798"/>
      <c r="AE129" s="799"/>
      <c r="AF129" s="800">
        <v>15999349</v>
      </c>
      <c r="AG129" s="798"/>
      <c r="AH129" s="798"/>
      <c r="AI129" s="798"/>
      <c r="AJ129" s="799"/>
      <c r="AK129" s="800">
        <v>15821787</v>
      </c>
      <c r="AL129" s="798"/>
      <c r="AM129" s="798"/>
      <c r="AN129" s="798"/>
      <c r="AO129" s="799"/>
      <c r="AP129" s="801"/>
      <c r="AQ129" s="802"/>
      <c r="AR129" s="802"/>
      <c r="AS129" s="802"/>
      <c r="AT129" s="803"/>
      <c r="AU129" s="237"/>
      <c r="AV129" s="237"/>
      <c r="AW129" s="237"/>
      <c r="AX129" s="767" t="s">
        <v>468</v>
      </c>
      <c r="AY129" s="768"/>
      <c r="AZ129" s="768"/>
      <c r="BA129" s="768"/>
      <c r="BB129" s="768"/>
      <c r="BC129" s="768"/>
      <c r="BD129" s="768"/>
      <c r="BE129" s="769"/>
      <c r="BF129" s="787" t="s">
        <v>113</v>
      </c>
      <c r="BG129" s="788"/>
      <c r="BH129" s="788"/>
      <c r="BI129" s="788"/>
      <c r="BJ129" s="788"/>
      <c r="BK129" s="788"/>
      <c r="BL129" s="789"/>
      <c r="BM129" s="787">
        <v>17.72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2">
      <c r="A130" s="792" t="s">
        <v>469</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470</v>
      </c>
      <c r="X130" s="795"/>
      <c r="Y130" s="795"/>
      <c r="Z130" s="796"/>
      <c r="AA130" s="797">
        <v>2503355</v>
      </c>
      <c r="AB130" s="798"/>
      <c r="AC130" s="798"/>
      <c r="AD130" s="798"/>
      <c r="AE130" s="799"/>
      <c r="AF130" s="800">
        <v>2451484</v>
      </c>
      <c r="AG130" s="798"/>
      <c r="AH130" s="798"/>
      <c r="AI130" s="798"/>
      <c r="AJ130" s="799"/>
      <c r="AK130" s="800">
        <v>2398548</v>
      </c>
      <c r="AL130" s="798"/>
      <c r="AM130" s="798"/>
      <c r="AN130" s="798"/>
      <c r="AO130" s="799"/>
      <c r="AP130" s="801"/>
      <c r="AQ130" s="802"/>
      <c r="AR130" s="802"/>
      <c r="AS130" s="802"/>
      <c r="AT130" s="803"/>
      <c r="AU130" s="237"/>
      <c r="AV130" s="237"/>
      <c r="AW130" s="237"/>
      <c r="AX130" s="767" t="s">
        <v>471</v>
      </c>
      <c r="AY130" s="768"/>
      <c r="AZ130" s="768"/>
      <c r="BA130" s="768"/>
      <c r="BB130" s="768"/>
      <c r="BC130" s="768"/>
      <c r="BD130" s="768"/>
      <c r="BE130" s="769"/>
      <c r="BF130" s="770">
        <v>10.7</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5">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472</v>
      </c>
      <c r="X131" s="778"/>
      <c r="Y131" s="778"/>
      <c r="Z131" s="779"/>
      <c r="AA131" s="780">
        <v>13244203</v>
      </c>
      <c r="AB131" s="781"/>
      <c r="AC131" s="781"/>
      <c r="AD131" s="781"/>
      <c r="AE131" s="782"/>
      <c r="AF131" s="783">
        <v>13547865</v>
      </c>
      <c r="AG131" s="781"/>
      <c r="AH131" s="781"/>
      <c r="AI131" s="781"/>
      <c r="AJ131" s="782"/>
      <c r="AK131" s="783">
        <v>13423239</v>
      </c>
      <c r="AL131" s="781"/>
      <c r="AM131" s="781"/>
      <c r="AN131" s="781"/>
      <c r="AO131" s="782"/>
      <c r="AP131" s="784"/>
      <c r="AQ131" s="785"/>
      <c r="AR131" s="785"/>
      <c r="AS131" s="785"/>
      <c r="AT131" s="786"/>
      <c r="AU131" s="237"/>
      <c r="AV131" s="237"/>
      <c r="AW131" s="237"/>
      <c r="AX131" s="745" t="s">
        <v>473</v>
      </c>
      <c r="AY131" s="746"/>
      <c r="AZ131" s="746"/>
      <c r="BA131" s="746"/>
      <c r="BB131" s="746"/>
      <c r="BC131" s="746"/>
      <c r="BD131" s="746"/>
      <c r="BE131" s="747"/>
      <c r="BF131" s="748">
        <v>89.5</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2">
      <c r="A132" s="754" t="s">
        <v>474</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475</v>
      </c>
      <c r="W132" s="758"/>
      <c r="X132" s="758"/>
      <c r="Y132" s="758"/>
      <c r="Z132" s="759"/>
      <c r="AA132" s="760">
        <v>11.11503652</v>
      </c>
      <c r="AB132" s="761"/>
      <c r="AC132" s="761"/>
      <c r="AD132" s="761"/>
      <c r="AE132" s="762"/>
      <c r="AF132" s="763">
        <v>10.69660053</v>
      </c>
      <c r="AG132" s="761"/>
      <c r="AH132" s="761"/>
      <c r="AI132" s="761"/>
      <c r="AJ132" s="762"/>
      <c r="AK132" s="763">
        <v>10.33649181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5">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476</v>
      </c>
      <c r="W133" s="737"/>
      <c r="X133" s="737"/>
      <c r="Y133" s="737"/>
      <c r="Z133" s="738"/>
      <c r="AA133" s="739">
        <v>11.9</v>
      </c>
      <c r="AB133" s="740"/>
      <c r="AC133" s="740"/>
      <c r="AD133" s="740"/>
      <c r="AE133" s="741"/>
      <c r="AF133" s="739">
        <v>11.2</v>
      </c>
      <c r="AG133" s="740"/>
      <c r="AH133" s="740"/>
      <c r="AI133" s="740"/>
      <c r="AJ133" s="741"/>
      <c r="AK133" s="739">
        <v>10.7</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2">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4" hidden="1" x14ac:dyDescent="0.2">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2"/>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J110"/>
  <sheetViews>
    <sheetView showGridLines="0" view="pageBreakPreview" zoomScale="80" zoomScaleNormal="85" zoomScaleSheetLayoutView="80" workbookViewId="0"/>
  </sheetViews>
  <sheetFormatPr defaultColWidth="0" defaultRowHeight="13.5" customHeight="1" zeroHeight="1" x14ac:dyDescent="0.2"/>
  <cols>
    <col min="1" max="36" width="9" style="244" customWidth="1"/>
    <col min="37" max="16384" width="9" style="243" hidden="1"/>
  </cols>
  <sheetData>
    <row r="1" spans="2:36"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ht="13.2" x14ac:dyDescent="0.2"/>
    <row r="3" spans="2:36" ht="13.2" x14ac:dyDescent="0.2"/>
    <row r="4" spans="2:36" ht="13.2" x14ac:dyDescent="0.2"/>
    <row r="5" spans="2:36" ht="13.2" x14ac:dyDescent="0.2"/>
    <row r="6" spans="2:36" ht="13.2" x14ac:dyDescent="0.2"/>
    <row r="7" spans="2:36" ht="13.2" x14ac:dyDescent="0.2"/>
    <row r="8" spans="2:36" ht="13.2" x14ac:dyDescent="0.2"/>
    <row r="9" spans="2:36" ht="13.2" x14ac:dyDescent="0.2"/>
    <row r="10" spans="2:36" ht="13.2" x14ac:dyDescent="0.2"/>
    <row r="11" spans="2:36" ht="13.2" x14ac:dyDescent="0.2"/>
    <row r="12" spans="2:36" ht="13.2" x14ac:dyDescent="0.2"/>
    <row r="13" spans="2:36" ht="13.2" x14ac:dyDescent="0.2"/>
    <row r="14" spans="2:36" ht="13.2" x14ac:dyDescent="0.2"/>
    <row r="15" spans="2:36" ht="13.2" x14ac:dyDescent="0.2"/>
    <row r="16" spans="2:36" ht="13.2" x14ac:dyDescent="0.2">
      <c r="AJ16" s="243"/>
    </row>
    <row r="17" spans="34:36" ht="13.2" x14ac:dyDescent="0.2">
      <c r="AJ17" s="243"/>
    </row>
    <row r="18" spans="34:36" ht="13.2" x14ac:dyDescent="0.2"/>
    <row r="19" spans="34:36" ht="13.2" x14ac:dyDescent="0.2"/>
    <row r="20" spans="34:36" ht="13.2" x14ac:dyDescent="0.2">
      <c r="AI20" s="243"/>
      <c r="AJ20" s="243"/>
    </row>
    <row r="21" spans="34:36" ht="13.2" x14ac:dyDescent="0.2">
      <c r="AJ21" s="243"/>
    </row>
    <row r="22" spans="34:36" ht="13.2" x14ac:dyDescent="0.2"/>
    <row r="23" spans="34:36" ht="13.2" x14ac:dyDescent="0.2">
      <c r="AI23" s="243"/>
      <c r="AJ23" s="243"/>
    </row>
    <row r="24" spans="34:36" ht="13.2" x14ac:dyDescent="0.2">
      <c r="AJ24" s="243"/>
    </row>
    <row r="25" spans="34:36" ht="13.2" x14ac:dyDescent="0.2">
      <c r="AJ25" s="243"/>
    </row>
    <row r="26" spans="34:36" ht="13.2" x14ac:dyDescent="0.2">
      <c r="AI26" s="243"/>
      <c r="AJ26" s="243"/>
    </row>
    <row r="27" spans="34:36" ht="13.2" x14ac:dyDescent="0.2"/>
    <row r="28" spans="34:36" ht="13.2" x14ac:dyDescent="0.2">
      <c r="AI28" s="243"/>
      <c r="AJ28" s="243"/>
    </row>
    <row r="29" spans="34:36" ht="13.2" x14ac:dyDescent="0.2">
      <c r="AJ29" s="243"/>
    </row>
    <row r="30" spans="34:36" ht="13.2" x14ac:dyDescent="0.2"/>
    <row r="31" spans="34:36" ht="13.2" x14ac:dyDescent="0.2">
      <c r="AH31" s="243"/>
      <c r="AI31" s="243"/>
      <c r="AJ31" s="243"/>
    </row>
    <row r="32" spans="34:36" ht="13.2" x14ac:dyDescent="0.2"/>
    <row r="33" spans="28:36" ht="13.2" x14ac:dyDescent="0.2">
      <c r="AI33" s="243"/>
      <c r="AJ33" s="243"/>
    </row>
    <row r="34" spans="28:36" ht="13.2" x14ac:dyDescent="0.2">
      <c r="AF34" s="243"/>
    </row>
    <row r="35" spans="28:36" ht="13.2" x14ac:dyDescent="0.2">
      <c r="AB35" s="243"/>
      <c r="AC35" s="243"/>
      <c r="AD35" s="243"/>
      <c r="AF35" s="243"/>
      <c r="AG35" s="243"/>
      <c r="AH35" s="243"/>
      <c r="AI35" s="243"/>
      <c r="AJ35" s="243"/>
    </row>
    <row r="36" spans="28:36" ht="13.2" x14ac:dyDescent="0.2"/>
    <row r="37" spans="28:36" ht="13.2" x14ac:dyDescent="0.2">
      <c r="AE37" s="243"/>
      <c r="AJ37" s="243"/>
    </row>
    <row r="38" spans="28:36" ht="13.2" x14ac:dyDescent="0.2">
      <c r="AB38" s="243"/>
      <c r="AC38" s="243"/>
      <c r="AD38" s="243"/>
      <c r="AE38" s="243"/>
      <c r="AG38" s="243"/>
      <c r="AH38" s="243"/>
      <c r="AI38" s="243"/>
      <c r="AJ38" s="243"/>
    </row>
    <row r="39" spans="28:36" ht="13.2" x14ac:dyDescent="0.2"/>
    <row r="40" spans="28:36" ht="13.2" x14ac:dyDescent="0.2"/>
    <row r="41" spans="28:36" ht="13.2" x14ac:dyDescent="0.2"/>
    <row r="42" spans="28:36" ht="13.2" x14ac:dyDescent="0.2"/>
    <row r="43" spans="28:36" ht="13.2" x14ac:dyDescent="0.2"/>
    <row r="44" spans="28:36" ht="13.2" x14ac:dyDescent="0.2"/>
    <row r="45" spans="28:36" ht="13.2" x14ac:dyDescent="0.2"/>
    <row r="46" spans="28:36" ht="13.2" x14ac:dyDescent="0.2"/>
    <row r="47" spans="28:36" ht="13.2" x14ac:dyDescent="0.2"/>
    <row r="48" spans="28:36" ht="13.2" x14ac:dyDescent="0.2"/>
    <row r="49" spans="22:36" ht="13.2" x14ac:dyDescent="0.2">
      <c r="AG49" s="243"/>
      <c r="AH49" s="243"/>
      <c r="AI49" s="243"/>
      <c r="AJ49" s="243"/>
    </row>
    <row r="50" spans="22:36" ht="13.2" x14ac:dyDescent="0.2"/>
    <row r="51" spans="22:36" ht="13.2" x14ac:dyDescent="0.2"/>
    <row r="52" spans="22:36" ht="13.2" x14ac:dyDescent="0.2"/>
    <row r="53" spans="22:36" ht="13.2" x14ac:dyDescent="0.2"/>
    <row r="54" spans="22:36" ht="13.2" x14ac:dyDescent="0.2"/>
    <row r="55" spans="22:36" ht="13.2" x14ac:dyDescent="0.2"/>
    <row r="56" spans="22:36" ht="13.2" x14ac:dyDescent="0.2"/>
    <row r="57" spans="22:36" ht="13.2" x14ac:dyDescent="0.2"/>
    <row r="58" spans="22:36" ht="13.2" x14ac:dyDescent="0.2"/>
    <row r="59" spans="22:36" ht="13.2" x14ac:dyDescent="0.2"/>
    <row r="60" spans="22:36" ht="13.2" x14ac:dyDescent="0.2"/>
    <row r="61" spans="22:36" ht="13.2" x14ac:dyDescent="0.2"/>
    <row r="62" spans="22:36" ht="13.2" x14ac:dyDescent="0.2"/>
    <row r="63" spans="22:36" ht="13.2" x14ac:dyDescent="0.2">
      <c r="W63" s="243"/>
      <c r="AA63" s="243"/>
    </row>
    <row r="64" spans="22:36" ht="13.2" x14ac:dyDescent="0.2">
      <c r="V64" s="243"/>
    </row>
    <row r="65" spans="15:36" ht="13.2" x14ac:dyDescent="0.2">
      <c r="X65" s="243"/>
      <c r="Z65" s="243"/>
      <c r="AC65" s="243"/>
    </row>
    <row r="66" spans="15:36" ht="13.2" x14ac:dyDescent="0.2">
      <c r="Q66" s="243"/>
      <c r="S66" s="243"/>
      <c r="U66" s="243"/>
      <c r="AF66" s="243"/>
    </row>
    <row r="67" spans="15:36" ht="13.2" x14ac:dyDescent="0.2">
      <c r="O67" s="243"/>
      <c r="P67" s="243"/>
      <c r="R67" s="243"/>
      <c r="T67" s="243"/>
      <c r="Y67" s="243"/>
      <c r="AB67" s="243"/>
      <c r="AD67" s="243"/>
      <c r="AE67" s="243"/>
      <c r="AG67" s="243"/>
      <c r="AH67" s="243"/>
      <c r="AI67" s="243"/>
      <c r="AJ67" s="243"/>
    </row>
    <row r="68" spans="15:36" ht="13.2" x14ac:dyDescent="0.2"/>
    <row r="69" spans="15:36" ht="13.2" x14ac:dyDescent="0.2"/>
    <row r="70" spans="15:36" ht="13.2" x14ac:dyDescent="0.2"/>
    <row r="71" spans="15:36" ht="13.2" x14ac:dyDescent="0.2"/>
    <row r="72" spans="15:36" ht="13.2" x14ac:dyDescent="0.2">
      <c r="AJ72" s="243"/>
    </row>
    <row r="73" spans="15:36" ht="13.2" x14ac:dyDescent="0.2">
      <c r="AJ73" s="243"/>
    </row>
    <row r="74" spans="15:36" ht="13.2" x14ac:dyDescent="0.2"/>
    <row r="75" spans="15:36" ht="13.2" x14ac:dyDescent="0.2"/>
    <row r="76" spans="15:36" ht="13.2" x14ac:dyDescent="0.2"/>
    <row r="77" spans="15:36" ht="13.2" x14ac:dyDescent="0.2"/>
    <row r="78" spans="15:36" ht="13.2" x14ac:dyDescent="0.2"/>
    <row r="79" spans="15:36" ht="13.2" x14ac:dyDescent="0.2"/>
    <row r="80" spans="15:36" ht="13.2" x14ac:dyDescent="0.2"/>
    <row r="81" spans="27:27" ht="13.2" x14ac:dyDescent="0.2"/>
    <row r="82" spans="27:27" ht="13.2" x14ac:dyDescent="0.2"/>
    <row r="83" spans="27:27" ht="13.2" x14ac:dyDescent="0.2"/>
    <row r="84" spans="27:27" ht="13.2" x14ac:dyDescent="0.2"/>
    <row r="85" spans="27:27" ht="13.2" x14ac:dyDescent="0.2"/>
    <row r="86" spans="27:27" ht="13.2" x14ac:dyDescent="0.2"/>
    <row r="87" spans="27:27" ht="13.2" x14ac:dyDescent="0.2"/>
    <row r="88" spans="27:27" ht="13.2" x14ac:dyDescent="0.2"/>
    <row r="89" spans="27:27" ht="13.2" x14ac:dyDescent="0.2"/>
    <row r="90" spans="27:27" ht="13.2" x14ac:dyDescent="0.2"/>
    <row r="91" spans="27:27" ht="13.2" x14ac:dyDescent="0.2"/>
    <row r="92" spans="27:27" ht="13.2" x14ac:dyDescent="0.2"/>
    <row r="93" spans="27:27" ht="13.2" x14ac:dyDescent="0.2"/>
    <row r="94" spans="27:27" ht="13.2" x14ac:dyDescent="0.2"/>
    <row r="95" spans="27:27" ht="13.2" x14ac:dyDescent="0.2"/>
    <row r="96" spans="27:27" ht="13.2" x14ac:dyDescent="0.2">
      <c r="AA96" s="243"/>
    </row>
    <row r="97" spans="24:36" ht="13.2" x14ac:dyDescent="0.2">
      <c r="AA97" s="243"/>
    </row>
    <row r="98" spans="24:36" ht="13.2" hidden="1" x14ac:dyDescent="0.2">
      <c r="AA98" s="243"/>
    </row>
    <row r="99" spans="24:36" ht="13.2" hidden="1" x14ac:dyDescent="0.2">
      <c r="AA99" s="243"/>
    </row>
    <row r="100" spans="24:36" ht="13.2" hidden="1" x14ac:dyDescent="0.2"/>
    <row r="101" spans="24:36" ht="12" hidden="1" customHeight="1" x14ac:dyDescent="0.2">
      <c r="X101" s="243"/>
      <c r="Y101" s="243"/>
      <c r="Z101" s="243"/>
      <c r="AC101" s="243"/>
    </row>
    <row r="102" spans="24:36" ht="1.5" hidden="1" customHeight="1" x14ac:dyDescent="0.2">
      <c r="AC102" s="243"/>
      <c r="AF102" s="243"/>
    </row>
    <row r="103" spans="24:36" ht="13.2" hidden="1" x14ac:dyDescent="0.2">
      <c r="AB103" s="243"/>
      <c r="AD103" s="243"/>
      <c r="AE103" s="243"/>
      <c r="AF103" s="243"/>
      <c r="AG103" s="243"/>
      <c r="AH103" s="243"/>
      <c r="AI103" s="243"/>
      <c r="AJ103" s="243"/>
    </row>
    <row r="104" spans="24:36" ht="13.2" hidden="1" x14ac:dyDescent="0.2">
      <c r="AD104" s="243"/>
      <c r="AE104" s="243"/>
      <c r="AG104" s="243"/>
      <c r="AH104" s="243"/>
      <c r="AI104" s="243"/>
      <c r="AJ104" s="243"/>
    </row>
    <row r="105" spans="24:36" ht="12.75" hidden="1" customHeight="1" x14ac:dyDescent="0.2"/>
    <row r="106" spans="24:36" ht="13.2" hidden="1" x14ac:dyDescent="0.2"/>
    <row r="107" spans="24:36" ht="13.2" hidden="1" x14ac:dyDescent="0.2"/>
    <row r="108" spans="24:36" ht="13.2" hidden="1" x14ac:dyDescent="0.2"/>
    <row r="109" spans="24:36" ht="13.2" hidden="1" x14ac:dyDescent="0.2"/>
    <row r="110" spans="24:36" ht="13.2" hidden="1" x14ac:dyDescent="0.2"/>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H10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5" width="9" style="244" customWidth="1"/>
    <col min="16" max="16" width="9.109375" style="244" bestFit="1" customWidth="1"/>
    <col min="17" max="34" width="9" style="244" customWidth="1"/>
    <col min="35" max="16384" width="9" style="243" hidden="1"/>
  </cols>
  <sheetData>
    <row r="1" spans="2:34" ht="13.2"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row r="3" spans="2:34" ht="13.2" x14ac:dyDescent="0.2"/>
    <row r="4" spans="2:34" ht="13.2" x14ac:dyDescent="0.2">
      <c r="R4" s="243"/>
      <c r="S4" s="243"/>
      <c r="T4" s="243"/>
      <c r="U4" s="243"/>
      <c r="V4" s="243"/>
      <c r="W4" s="243"/>
      <c r="X4" s="243"/>
      <c r="Y4" s="243"/>
      <c r="Z4" s="243"/>
      <c r="AA4" s="243"/>
      <c r="AB4" s="243"/>
      <c r="AC4" s="243"/>
      <c r="AD4" s="243"/>
      <c r="AE4" s="243"/>
      <c r="AF4" s="243"/>
      <c r="AG4" s="243"/>
      <c r="AH4" s="243"/>
    </row>
    <row r="5" spans="2:34" ht="13.2" x14ac:dyDescent="0.2">
      <c r="R5" s="243"/>
      <c r="S5" s="243"/>
      <c r="T5" s="243"/>
      <c r="U5" s="243"/>
      <c r="V5" s="243"/>
      <c r="W5" s="243"/>
      <c r="X5" s="243"/>
      <c r="Y5" s="243"/>
      <c r="Z5" s="243"/>
      <c r="AA5" s="243"/>
      <c r="AB5" s="243"/>
      <c r="AC5" s="243"/>
      <c r="AD5" s="243"/>
      <c r="AE5" s="243"/>
      <c r="AF5" s="243"/>
      <c r="AG5" s="243"/>
      <c r="AH5" s="243"/>
    </row>
    <row r="6" spans="2:34" ht="13.2" x14ac:dyDescent="0.2"/>
    <row r="7" spans="2:34" ht="13.2" x14ac:dyDescent="0.2"/>
    <row r="8" spans="2:34" ht="13.2" x14ac:dyDescent="0.2"/>
    <row r="9" spans="2:34" ht="13.2" x14ac:dyDescent="0.2"/>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9:34" ht="13.2" x14ac:dyDescent="0.2"/>
    <row r="18" spans="9:34" ht="13.2" x14ac:dyDescent="0.2">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ht="13.2" x14ac:dyDescent="0.2"/>
    <row r="20" spans="9:34" ht="13.2" x14ac:dyDescent="0.2"/>
    <row r="21" spans="9:34" ht="13.2" x14ac:dyDescent="0.2">
      <c r="AH21" s="243"/>
    </row>
    <row r="22" spans="9:34" ht="13.2" x14ac:dyDescent="0.2">
      <c r="AE22" s="243"/>
      <c r="AF22" s="243"/>
      <c r="AG22" s="243"/>
      <c r="AH22" s="243"/>
    </row>
    <row r="23" spans="9:34" ht="13.2" x14ac:dyDescent="0.2">
      <c r="U23" s="243"/>
      <c r="V23" s="243"/>
      <c r="W23" s="243"/>
      <c r="X23" s="243"/>
      <c r="Y23" s="243"/>
      <c r="Z23" s="243"/>
      <c r="AA23" s="243"/>
      <c r="AB23" s="243"/>
      <c r="AC23" s="243"/>
      <c r="AD23" s="243"/>
      <c r="AE23" s="243"/>
      <c r="AF23" s="243"/>
      <c r="AG23" s="243"/>
      <c r="AH23" s="243"/>
    </row>
    <row r="24" spans="9:34" ht="13.2" x14ac:dyDescent="0.2"/>
    <row r="25" spans="9:34" ht="13.2" x14ac:dyDescent="0.2"/>
    <row r="26" spans="9:34" ht="13.2" x14ac:dyDescent="0.2"/>
    <row r="27" spans="9:34" ht="13.2" x14ac:dyDescent="0.2"/>
    <row r="28" spans="9:34" ht="13.2" x14ac:dyDescent="0.2"/>
    <row r="29" spans="9:34" ht="13.2" x14ac:dyDescent="0.2"/>
    <row r="30" spans="9:34" ht="13.2" x14ac:dyDescent="0.2"/>
    <row r="31" spans="9:34" ht="13.2" x14ac:dyDescent="0.2"/>
    <row r="32" spans="9:34" ht="13.2" x14ac:dyDescent="0.2"/>
    <row r="33" spans="15:34" ht="13.2" x14ac:dyDescent="0.2"/>
    <row r="34" spans="15:34" ht="13.2" x14ac:dyDescent="0.2"/>
    <row r="35" spans="15:34" ht="13.2" x14ac:dyDescent="0.2">
      <c r="V35" s="243"/>
      <c r="W35" s="243"/>
      <c r="X35" s="243"/>
      <c r="Y35" s="243"/>
      <c r="Z35" s="243"/>
      <c r="AA35" s="243"/>
      <c r="AB35" s="243"/>
      <c r="AC35" s="243"/>
      <c r="AD35" s="243"/>
      <c r="AE35" s="243"/>
      <c r="AF35" s="243"/>
      <c r="AG35" s="243"/>
      <c r="AH35" s="243"/>
    </row>
    <row r="36" spans="15:34" ht="13.2" x14ac:dyDescent="0.2"/>
    <row r="37" spans="15:34" ht="13.2" x14ac:dyDescent="0.2">
      <c r="AH37" s="243"/>
    </row>
    <row r="38" spans="15:34" ht="13.2" x14ac:dyDescent="0.2">
      <c r="AE38" s="243"/>
      <c r="AF38" s="243"/>
      <c r="AG38" s="243"/>
      <c r="AH38" s="243"/>
    </row>
    <row r="39" spans="15:34" ht="13.2" x14ac:dyDescent="0.2"/>
    <row r="40" spans="15:34" ht="13.2" x14ac:dyDescent="0.2"/>
    <row r="41" spans="15:34" ht="13.2" x14ac:dyDescent="0.2"/>
    <row r="42" spans="15:34" ht="13.2" x14ac:dyDescent="0.2"/>
    <row r="43" spans="15:34" ht="13.2" x14ac:dyDescent="0.2">
      <c r="O43" s="243"/>
      <c r="P43" s="243"/>
      <c r="Q43" s="243"/>
      <c r="R43" s="243"/>
      <c r="S43" s="243"/>
      <c r="T43" s="243"/>
      <c r="U43" s="243"/>
      <c r="V43" s="243"/>
      <c r="W43" s="243"/>
      <c r="X43" s="243"/>
      <c r="Y43" s="243"/>
      <c r="Z43" s="243"/>
      <c r="AA43" s="243"/>
      <c r="AB43" s="243"/>
      <c r="AC43" s="243"/>
      <c r="AD43" s="243"/>
      <c r="AE43" s="243"/>
      <c r="AF43" s="243"/>
      <c r="AG43" s="243"/>
      <c r="AH43" s="243"/>
    </row>
    <row r="44" spans="15:34" ht="13.2" x14ac:dyDescent="0.2">
      <c r="AH44" s="243"/>
    </row>
    <row r="45" spans="15:34" ht="13.2" x14ac:dyDescent="0.2"/>
    <row r="46" spans="15:34" ht="13.2" x14ac:dyDescent="0.2">
      <c r="W46" s="243"/>
      <c r="X46" s="243"/>
      <c r="Y46" s="243"/>
      <c r="Z46" s="243"/>
      <c r="AA46" s="243"/>
      <c r="AB46" s="243"/>
      <c r="AC46" s="243"/>
      <c r="AD46" s="243"/>
      <c r="AE46" s="243"/>
      <c r="AF46" s="243"/>
      <c r="AG46" s="243"/>
      <c r="AH46" s="243"/>
    </row>
    <row r="47" spans="15:34" ht="13.2" x14ac:dyDescent="0.2"/>
    <row r="48" spans="15:34" ht="13.2" x14ac:dyDescent="0.2"/>
    <row r="49" spans="22:34" ht="13.2" x14ac:dyDescent="0.2"/>
    <row r="50" spans="22:34" ht="13.2" x14ac:dyDescent="0.2">
      <c r="V50" s="243"/>
      <c r="W50" s="243"/>
      <c r="X50" s="243"/>
      <c r="Y50" s="243"/>
      <c r="Z50" s="243"/>
      <c r="AA50" s="243"/>
      <c r="AB50" s="243"/>
      <c r="AC50" s="243"/>
      <c r="AD50" s="243"/>
      <c r="AE50" s="243"/>
      <c r="AF50" s="243"/>
      <c r="AG50" s="243"/>
      <c r="AH50" s="243"/>
    </row>
    <row r="51" spans="22:34" ht="13.2" x14ac:dyDescent="0.2"/>
    <row r="52" spans="22:34" ht="13.2" x14ac:dyDescent="0.2"/>
    <row r="53" spans="22:34" ht="13.2" x14ac:dyDescent="0.2">
      <c r="AH53" s="243"/>
    </row>
    <row r="54" spans="22:34" ht="13.2" x14ac:dyDescent="0.2"/>
    <row r="55" spans="22:34" ht="13.2" x14ac:dyDescent="0.2"/>
    <row r="56" spans="22:34" ht="13.2" x14ac:dyDescent="0.2"/>
    <row r="57" spans="22:34" ht="13.2" x14ac:dyDescent="0.2"/>
    <row r="58" spans="22:34" ht="13.2" x14ac:dyDescent="0.2"/>
    <row r="59" spans="22:34" ht="13.2" x14ac:dyDescent="0.2"/>
    <row r="60" spans="22:34" ht="13.2" x14ac:dyDescent="0.2"/>
    <row r="61" spans="22:34" ht="13.2" x14ac:dyDescent="0.2"/>
    <row r="62" spans="22:34" ht="13.2" x14ac:dyDescent="0.2"/>
    <row r="63" spans="22:34" ht="13.2" x14ac:dyDescent="0.2"/>
    <row r="64" spans="22:34" ht="13.2" x14ac:dyDescent="0.2"/>
    <row r="65" spans="25:34" ht="13.2" x14ac:dyDescent="0.2"/>
    <row r="66" spans="25:34" ht="13.2" x14ac:dyDescent="0.2"/>
    <row r="67" spans="25:34" ht="13.2" x14ac:dyDescent="0.2">
      <c r="Y67" s="243"/>
      <c r="Z67" s="243"/>
      <c r="AA67" s="243"/>
      <c r="AB67" s="243"/>
      <c r="AC67" s="243"/>
      <c r="AD67" s="243"/>
      <c r="AE67" s="243"/>
      <c r="AF67" s="243"/>
      <c r="AG67" s="243"/>
      <c r="AH67" s="243"/>
    </row>
    <row r="68" spans="25:34" ht="13.2" x14ac:dyDescent="0.2"/>
    <row r="69" spans="25:34" ht="13.2" x14ac:dyDescent="0.2"/>
    <row r="70" spans="25:34" ht="13.2" x14ac:dyDescent="0.2"/>
    <row r="71" spans="25:34" ht="13.2" x14ac:dyDescent="0.2"/>
    <row r="72" spans="25:34" ht="13.2" x14ac:dyDescent="0.2"/>
    <row r="73" spans="25:34" ht="13.2" x14ac:dyDescent="0.2"/>
    <row r="74" spans="25:34" ht="13.2" x14ac:dyDescent="0.2"/>
    <row r="75" spans="25:34" ht="13.2" x14ac:dyDescent="0.2"/>
    <row r="76" spans="25:34" ht="13.2" x14ac:dyDescent="0.2"/>
    <row r="77" spans="25:34" ht="13.2" x14ac:dyDescent="0.2"/>
    <row r="78" spans="25:34" ht="13.2" x14ac:dyDescent="0.2"/>
    <row r="79" spans="25:34" ht="13.2" x14ac:dyDescent="0.2"/>
    <row r="80" spans="25:34"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5" hidden="1" customHeight="1"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74"/>
  <sheetViews>
    <sheetView showGridLines="0" view="pageBreakPreview" zoomScale="80" zoomScaleSheetLayoutView="80" workbookViewId="0"/>
  </sheetViews>
  <sheetFormatPr defaultColWidth="0" defaultRowHeight="13.5" customHeight="1" zeroHeight="1" x14ac:dyDescent="0.2"/>
  <cols>
    <col min="1" max="6" width="14.88671875" style="245" customWidth="1"/>
    <col min="7" max="8" width="15.88671875" style="245" customWidth="1"/>
    <col min="9" max="14" width="16.109375" style="245" customWidth="1"/>
    <col min="15" max="15" width="6.109375" style="252" customWidth="1"/>
    <col min="16" max="16" width="3" style="250" customWidth="1"/>
    <col min="17" max="17" width="19.109375" style="245" hidden="1" customWidth="1"/>
    <col min="18" max="22" width="12.6640625" style="245" hidden="1" customWidth="1"/>
    <col min="23" max="16384" width="8.6640625" style="245" hidden="1"/>
  </cols>
  <sheetData>
    <row r="1" spans="1:16" ht="13.2" x14ac:dyDescent="0.2">
      <c r="O1" s="246"/>
      <c r="P1" s="246"/>
    </row>
    <row r="2" spans="1:16" ht="13.2" x14ac:dyDescent="0.2">
      <c r="O2" s="246"/>
      <c r="P2" s="246"/>
    </row>
    <row r="3" spans="1:16" ht="13.2" x14ac:dyDescent="0.2">
      <c r="O3" s="246"/>
      <c r="P3" s="246"/>
    </row>
    <row r="4" spans="1:16" ht="13.2" x14ac:dyDescent="0.2">
      <c r="O4" s="246"/>
      <c r="P4" s="246"/>
    </row>
    <row r="5" spans="1:16" ht="16.2" x14ac:dyDescent="0.2">
      <c r="A5" s="247" t="s">
        <v>477</v>
      </c>
      <c r="B5" s="248"/>
      <c r="C5" s="248"/>
      <c r="D5" s="248"/>
      <c r="E5" s="248"/>
      <c r="F5" s="248"/>
      <c r="G5" s="248"/>
      <c r="H5" s="248"/>
      <c r="I5" s="248"/>
      <c r="J5" s="248"/>
      <c r="K5" s="248"/>
      <c r="L5" s="248"/>
      <c r="M5" s="248"/>
      <c r="N5" s="248"/>
      <c r="O5" s="249"/>
    </row>
    <row r="6" spans="1:16" ht="13.2" x14ac:dyDescent="0.2">
      <c r="A6" s="250"/>
      <c r="B6" s="246"/>
      <c r="C6" s="246"/>
      <c r="D6" s="246"/>
      <c r="E6" s="246"/>
      <c r="F6" s="246"/>
      <c r="G6" s="251" t="s">
        <v>478</v>
      </c>
      <c r="H6" s="251"/>
      <c r="I6" s="251"/>
      <c r="J6" s="251"/>
      <c r="K6" s="246"/>
      <c r="L6" s="246"/>
      <c r="M6" s="246"/>
      <c r="N6" s="246"/>
    </row>
    <row r="7" spans="1:16" ht="13.2" x14ac:dyDescent="0.2">
      <c r="A7" s="250"/>
      <c r="B7" s="246"/>
      <c r="C7" s="246"/>
      <c r="D7" s="246"/>
      <c r="E7" s="246"/>
      <c r="F7" s="246"/>
      <c r="G7" s="253"/>
      <c r="H7" s="254"/>
      <c r="I7" s="254"/>
      <c r="J7" s="255"/>
      <c r="K7" s="1152" t="s">
        <v>479</v>
      </c>
      <c r="L7" s="256"/>
      <c r="M7" s="257" t="s">
        <v>480</v>
      </c>
      <c r="N7" s="258"/>
    </row>
    <row r="8" spans="1:16" ht="13.2" x14ac:dyDescent="0.2">
      <c r="A8" s="250"/>
      <c r="B8" s="246"/>
      <c r="C8" s="246"/>
      <c r="D8" s="246"/>
      <c r="E8" s="246"/>
      <c r="F8" s="246"/>
      <c r="G8" s="259"/>
      <c r="H8" s="260"/>
      <c r="I8" s="260"/>
      <c r="J8" s="261"/>
      <c r="K8" s="1153"/>
      <c r="L8" s="262" t="s">
        <v>481</v>
      </c>
      <c r="M8" s="263" t="s">
        <v>482</v>
      </c>
      <c r="N8" s="264" t="s">
        <v>483</v>
      </c>
    </row>
    <row r="9" spans="1:16" ht="13.2" x14ac:dyDescent="0.2">
      <c r="A9" s="250"/>
      <c r="B9" s="246"/>
      <c r="C9" s="246"/>
      <c r="D9" s="246"/>
      <c r="E9" s="246"/>
      <c r="F9" s="246"/>
      <c r="G9" s="1166" t="s">
        <v>484</v>
      </c>
      <c r="H9" s="1167"/>
      <c r="I9" s="1167"/>
      <c r="J9" s="1168"/>
      <c r="K9" s="265">
        <v>4286756</v>
      </c>
      <c r="L9" s="266">
        <v>77942</v>
      </c>
      <c r="M9" s="267">
        <v>72433</v>
      </c>
      <c r="N9" s="268">
        <v>7.6</v>
      </c>
    </row>
    <row r="10" spans="1:16" ht="13.2" x14ac:dyDescent="0.2">
      <c r="A10" s="250"/>
      <c r="B10" s="246"/>
      <c r="C10" s="246"/>
      <c r="D10" s="246"/>
      <c r="E10" s="246"/>
      <c r="F10" s="246"/>
      <c r="G10" s="1166" t="s">
        <v>485</v>
      </c>
      <c r="H10" s="1167"/>
      <c r="I10" s="1167"/>
      <c r="J10" s="1168"/>
      <c r="K10" s="269">
        <v>380502</v>
      </c>
      <c r="L10" s="270">
        <v>6918</v>
      </c>
      <c r="M10" s="271">
        <v>5807</v>
      </c>
      <c r="N10" s="272">
        <v>19.100000000000001</v>
      </c>
    </row>
    <row r="11" spans="1:16" ht="13.5" customHeight="1" x14ac:dyDescent="0.2">
      <c r="A11" s="250"/>
      <c r="B11" s="246"/>
      <c r="C11" s="246"/>
      <c r="D11" s="246"/>
      <c r="E11" s="246"/>
      <c r="F11" s="246"/>
      <c r="G11" s="1166" t="s">
        <v>486</v>
      </c>
      <c r="H11" s="1167"/>
      <c r="I11" s="1167"/>
      <c r="J11" s="1168"/>
      <c r="K11" s="269">
        <v>32233</v>
      </c>
      <c r="L11" s="270">
        <v>586</v>
      </c>
      <c r="M11" s="271">
        <v>5465</v>
      </c>
      <c r="N11" s="272">
        <v>-89.3</v>
      </c>
    </row>
    <row r="12" spans="1:16" ht="13.5" customHeight="1" x14ac:dyDescent="0.2">
      <c r="A12" s="250"/>
      <c r="B12" s="246"/>
      <c r="C12" s="246"/>
      <c r="D12" s="246"/>
      <c r="E12" s="246"/>
      <c r="F12" s="246"/>
      <c r="G12" s="1166" t="s">
        <v>487</v>
      </c>
      <c r="H12" s="1167"/>
      <c r="I12" s="1167"/>
      <c r="J12" s="1168"/>
      <c r="K12" s="269">
        <v>92155</v>
      </c>
      <c r="L12" s="270">
        <v>1676</v>
      </c>
      <c r="M12" s="271">
        <v>1191</v>
      </c>
      <c r="N12" s="272">
        <v>40.700000000000003</v>
      </c>
    </row>
    <row r="13" spans="1:16" ht="13.5" customHeight="1" x14ac:dyDescent="0.2">
      <c r="A13" s="250"/>
      <c r="B13" s="246"/>
      <c r="C13" s="246"/>
      <c r="D13" s="246"/>
      <c r="E13" s="246"/>
      <c r="F13" s="246"/>
      <c r="G13" s="1166" t="s">
        <v>488</v>
      </c>
      <c r="H13" s="1167"/>
      <c r="I13" s="1167"/>
      <c r="J13" s="1168"/>
      <c r="K13" s="269" t="s">
        <v>489</v>
      </c>
      <c r="L13" s="270" t="s">
        <v>489</v>
      </c>
      <c r="M13" s="271">
        <v>3</v>
      </c>
      <c r="N13" s="272" t="s">
        <v>489</v>
      </c>
    </row>
    <row r="14" spans="1:16" ht="13.5" customHeight="1" x14ac:dyDescent="0.2">
      <c r="A14" s="250"/>
      <c r="B14" s="246"/>
      <c r="C14" s="246"/>
      <c r="D14" s="246"/>
      <c r="E14" s="246"/>
      <c r="F14" s="246"/>
      <c r="G14" s="1166" t="s">
        <v>490</v>
      </c>
      <c r="H14" s="1167"/>
      <c r="I14" s="1167"/>
      <c r="J14" s="1168"/>
      <c r="K14" s="269">
        <v>262278</v>
      </c>
      <c r="L14" s="270">
        <v>4769</v>
      </c>
      <c r="M14" s="271">
        <v>3078</v>
      </c>
      <c r="N14" s="272">
        <v>54.9</v>
      </c>
    </row>
    <row r="15" spans="1:16" ht="13.5" customHeight="1" x14ac:dyDescent="0.2">
      <c r="A15" s="250"/>
      <c r="B15" s="246"/>
      <c r="C15" s="246"/>
      <c r="D15" s="246"/>
      <c r="E15" s="246"/>
      <c r="F15" s="246"/>
      <c r="G15" s="1166" t="s">
        <v>491</v>
      </c>
      <c r="H15" s="1167"/>
      <c r="I15" s="1167"/>
      <c r="J15" s="1168"/>
      <c r="K15" s="269">
        <v>106197</v>
      </c>
      <c r="L15" s="270">
        <v>1931</v>
      </c>
      <c r="M15" s="271">
        <v>1624</v>
      </c>
      <c r="N15" s="272">
        <v>18.899999999999999</v>
      </c>
    </row>
    <row r="16" spans="1:16" ht="13.2" x14ac:dyDescent="0.2">
      <c r="A16" s="250"/>
      <c r="B16" s="246"/>
      <c r="C16" s="246"/>
      <c r="D16" s="246"/>
      <c r="E16" s="246"/>
      <c r="F16" s="246"/>
      <c r="G16" s="1169" t="s">
        <v>492</v>
      </c>
      <c r="H16" s="1170"/>
      <c r="I16" s="1170"/>
      <c r="J16" s="1171"/>
      <c r="K16" s="270">
        <v>-148250</v>
      </c>
      <c r="L16" s="270">
        <v>-2696</v>
      </c>
      <c r="M16" s="271">
        <v>-7680</v>
      </c>
      <c r="N16" s="272">
        <v>-64.900000000000006</v>
      </c>
    </row>
    <row r="17" spans="1:16" ht="13.2" x14ac:dyDescent="0.2">
      <c r="A17" s="250"/>
      <c r="B17" s="246"/>
      <c r="C17" s="246"/>
      <c r="D17" s="246"/>
      <c r="E17" s="246"/>
      <c r="F17" s="246"/>
      <c r="G17" s="1169" t="s">
        <v>171</v>
      </c>
      <c r="H17" s="1170"/>
      <c r="I17" s="1170"/>
      <c r="J17" s="1171"/>
      <c r="K17" s="270">
        <v>5011871</v>
      </c>
      <c r="L17" s="270">
        <v>91127</v>
      </c>
      <c r="M17" s="271">
        <v>81920</v>
      </c>
      <c r="N17" s="272">
        <v>11.2</v>
      </c>
    </row>
    <row r="18" spans="1:16" ht="13.2" x14ac:dyDescent="0.2">
      <c r="A18" s="250"/>
      <c r="B18" s="246"/>
      <c r="C18" s="246"/>
      <c r="D18" s="246"/>
      <c r="E18" s="246"/>
      <c r="F18" s="246"/>
      <c r="G18" s="246"/>
      <c r="H18" s="246"/>
      <c r="I18" s="246"/>
      <c r="J18" s="246"/>
      <c r="K18" s="246"/>
      <c r="L18" s="246"/>
      <c r="M18" s="273"/>
      <c r="N18" s="273"/>
    </row>
    <row r="19" spans="1:16" ht="13.2" x14ac:dyDescent="0.2">
      <c r="A19" s="250"/>
      <c r="B19" s="246"/>
      <c r="C19" s="246"/>
      <c r="D19" s="246"/>
      <c r="E19" s="246"/>
      <c r="F19" s="246"/>
      <c r="G19" s="246" t="s">
        <v>493</v>
      </c>
      <c r="H19" s="246"/>
      <c r="I19" s="246"/>
      <c r="J19" s="246"/>
      <c r="K19" s="246"/>
      <c r="L19" s="246"/>
      <c r="M19" s="246"/>
      <c r="N19" s="246"/>
    </row>
    <row r="20" spans="1:16" ht="13.2" x14ac:dyDescent="0.2">
      <c r="A20" s="250"/>
      <c r="B20" s="246"/>
      <c r="C20" s="246"/>
      <c r="D20" s="246"/>
      <c r="E20" s="246"/>
      <c r="F20" s="246"/>
      <c r="G20" s="274"/>
      <c r="H20" s="275"/>
      <c r="I20" s="275"/>
      <c r="J20" s="276"/>
      <c r="K20" s="277" t="s">
        <v>494</v>
      </c>
      <c r="L20" s="278" t="s">
        <v>495</v>
      </c>
      <c r="M20" s="279" t="s">
        <v>496</v>
      </c>
      <c r="N20" s="280"/>
    </row>
    <row r="21" spans="1:16" s="286" customFormat="1" ht="13.2" x14ac:dyDescent="0.2">
      <c r="A21" s="281"/>
      <c r="B21" s="251"/>
      <c r="C21" s="251"/>
      <c r="D21" s="251"/>
      <c r="E21" s="251"/>
      <c r="F21" s="251"/>
      <c r="G21" s="1163" t="s">
        <v>497</v>
      </c>
      <c r="H21" s="1164"/>
      <c r="I21" s="1164"/>
      <c r="J21" s="1165"/>
      <c r="K21" s="282">
        <v>9.56</v>
      </c>
      <c r="L21" s="283">
        <v>8.2100000000000009</v>
      </c>
      <c r="M21" s="284">
        <v>1.35</v>
      </c>
      <c r="N21" s="251"/>
      <c r="O21" s="285"/>
      <c r="P21" s="281"/>
    </row>
    <row r="22" spans="1:16" s="286" customFormat="1" ht="13.2" x14ac:dyDescent="0.2">
      <c r="A22" s="281"/>
      <c r="B22" s="251"/>
      <c r="C22" s="251"/>
      <c r="D22" s="251"/>
      <c r="E22" s="251"/>
      <c r="F22" s="251"/>
      <c r="G22" s="1163" t="s">
        <v>498</v>
      </c>
      <c r="H22" s="1164"/>
      <c r="I22" s="1164"/>
      <c r="J22" s="1165"/>
      <c r="K22" s="287">
        <v>98.8</v>
      </c>
      <c r="L22" s="288">
        <v>98.1</v>
      </c>
      <c r="M22" s="289">
        <v>0.7</v>
      </c>
      <c r="N22" s="273"/>
      <c r="O22" s="285"/>
      <c r="P22" s="281"/>
    </row>
    <row r="23" spans="1:16" s="286" customFormat="1" ht="13.2" x14ac:dyDescent="0.2">
      <c r="A23" s="281"/>
      <c r="B23" s="251"/>
      <c r="C23" s="251"/>
      <c r="D23" s="251"/>
      <c r="E23" s="251"/>
      <c r="F23" s="251"/>
      <c r="G23" s="251"/>
      <c r="H23" s="251"/>
      <c r="I23" s="251"/>
      <c r="J23" s="251"/>
      <c r="K23" s="251"/>
      <c r="L23" s="273"/>
      <c r="M23" s="273"/>
      <c r="N23" s="273"/>
      <c r="O23" s="285"/>
      <c r="P23" s="281"/>
    </row>
    <row r="24" spans="1:16" s="286" customFormat="1" ht="13.2" x14ac:dyDescent="0.2">
      <c r="A24" s="281"/>
      <c r="B24" s="251"/>
      <c r="C24" s="251"/>
      <c r="D24" s="251"/>
      <c r="E24" s="251"/>
      <c r="F24" s="251"/>
      <c r="G24" s="251"/>
      <c r="H24" s="251"/>
      <c r="I24" s="251"/>
      <c r="J24" s="251"/>
      <c r="K24" s="251"/>
      <c r="L24" s="273"/>
      <c r="M24" s="273"/>
      <c r="N24" s="273"/>
      <c r="O24" s="285"/>
      <c r="P24" s="281"/>
    </row>
    <row r="25" spans="1:16" s="286" customFormat="1" ht="13.2" x14ac:dyDescent="0.2">
      <c r="A25" s="290"/>
      <c r="B25" s="291"/>
      <c r="C25" s="291"/>
      <c r="D25" s="291"/>
      <c r="E25" s="291"/>
      <c r="F25" s="291"/>
      <c r="G25" s="291"/>
      <c r="H25" s="291"/>
      <c r="I25" s="291"/>
      <c r="J25" s="291"/>
      <c r="K25" s="291"/>
      <c r="L25" s="292"/>
      <c r="M25" s="292"/>
      <c r="N25" s="292"/>
      <c r="O25" s="293"/>
      <c r="P25" s="281"/>
    </row>
    <row r="26" spans="1:16" s="286" customFormat="1" ht="13.2" x14ac:dyDescent="0.2">
      <c r="A26" s="251" t="s">
        <v>499</v>
      </c>
      <c r="B26" s="251"/>
      <c r="C26" s="251"/>
      <c r="D26" s="251"/>
      <c r="E26" s="251"/>
      <c r="F26" s="251"/>
      <c r="G26" s="251"/>
      <c r="H26" s="251"/>
      <c r="I26" s="251"/>
      <c r="J26" s="251"/>
      <c r="K26" s="251"/>
      <c r="L26" s="273"/>
      <c r="M26" s="273"/>
      <c r="N26" s="273"/>
      <c r="O26" s="251"/>
      <c r="P26" s="251"/>
    </row>
    <row r="27" spans="1:16" ht="13.2" x14ac:dyDescent="0.2">
      <c r="K27" s="246"/>
      <c r="L27" s="246"/>
      <c r="M27" s="246"/>
      <c r="N27" s="246"/>
      <c r="O27" s="246"/>
      <c r="P27" s="246"/>
    </row>
    <row r="28" spans="1:16" ht="16.2" x14ac:dyDescent="0.2">
      <c r="A28" s="247" t="s">
        <v>500</v>
      </c>
      <c r="B28" s="248"/>
      <c r="C28" s="248"/>
      <c r="D28" s="248"/>
      <c r="E28" s="248"/>
      <c r="F28" s="248"/>
      <c r="G28" s="248"/>
      <c r="H28" s="248"/>
      <c r="I28" s="248"/>
      <c r="J28" s="248"/>
      <c r="K28" s="248"/>
      <c r="L28" s="248"/>
      <c r="M28" s="248"/>
      <c r="N28" s="248"/>
      <c r="O28" s="294"/>
    </row>
    <row r="29" spans="1:16" ht="13.2" x14ac:dyDescent="0.2">
      <c r="A29" s="250"/>
      <c r="B29" s="246"/>
      <c r="C29" s="246"/>
      <c r="D29" s="246"/>
      <c r="E29" s="246"/>
      <c r="F29" s="246"/>
      <c r="G29" s="251" t="s">
        <v>501</v>
      </c>
      <c r="H29" s="251"/>
      <c r="I29" s="251"/>
      <c r="J29" s="251"/>
      <c r="K29" s="246"/>
      <c r="L29" s="246"/>
      <c r="M29" s="246"/>
      <c r="N29" s="246"/>
      <c r="O29" s="295"/>
    </row>
    <row r="30" spans="1:16" ht="13.2" x14ac:dyDescent="0.2">
      <c r="A30" s="250"/>
      <c r="B30" s="246"/>
      <c r="C30" s="246"/>
      <c r="D30" s="246"/>
      <c r="E30" s="246"/>
      <c r="F30" s="246"/>
      <c r="G30" s="253"/>
      <c r="H30" s="254"/>
      <c r="I30" s="254"/>
      <c r="J30" s="255"/>
      <c r="K30" s="1152" t="s">
        <v>479</v>
      </c>
      <c r="L30" s="256"/>
      <c r="M30" s="257" t="s">
        <v>480</v>
      </c>
      <c r="N30" s="258"/>
    </row>
    <row r="31" spans="1:16" ht="13.2" x14ac:dyDescent="0.2">
      <c r="A31" s="250"/>
      <c r="B31" s="246"/>
      <c r="C31" s="246"/>
      <c r="D31" s="246"/>
      <c r="E31" s="246"/>
      <c r="F31" s="246"/>
      <c r="G31" s="259"/>
      <c r="H31" s="260"/>
      <c r="I31" s="260"/>
      <c r="J31" s="261"/>
      <c r="K31" s="1153"/>
      <c r="L31" s="262" t="s">
        <v>481</v>
      </c>
      <c r="M31" s="263" t="s">
        <v>482</v>
      </c>
      <c r="N31" s="264" t="s">
        <v>483</v>
      </c>
    </row>
    <row r="32" spans="1:16" ht="27" customHeight="1" x14ac:dyDescent="0.2">
      <c r="A32" s="250"/>
      <c r="B32" s="246"/>
      <c r="C32" s="246"/>
      <c r="D32" s="246"/>
      <c r="E32" s="246"/>
      <c r="F32" s="246"/>
      <c r="G32" s="1154" t="s">
        <v>502</v>
      </c>
      <c r="H32" s="1155"/>
      <c r="I32" s="1155"/>
      <c r="J32" s="1156"/>
      <c r="K32" s="296">
        <v>3222720</v>
      </c>
      <c r="L32" s="296">
        <v>58596</v>
      </c>
      <c r="M32" s="297">
        <v>53781</v>
      </c>
      <c r="N32" s="298">
        <v>9</v>
      </c>
    </row>
    <row r="33" spans="1:16" ht="13.5" customHeight="1" x14ac:dyDescent="0.2">
      <c r="A33" s="250"/>
      <c r="B33" s="246"/>
      <c r="C33" s="246"/>
      <c r="D33" s="246"/>
      <c r="E33" s="246"/>
      <c r="F33" s="246"/>
      <c r="G33" s="1154" t="s">
        <v>503</v>
      </c>
      <c r="H33" s="1155"/>
      <c r="I33" s="1155"/>
      <c r="J33" s="1156"/>
      <c r="K33" s="296" t="s">
        <v>489</v>
      </c>
      <c r="L33" s="296" t="s">
        <v>489</v>
      </c>
      <c r="M33" s="297" t="s">
        <v>489</v>
      </c>
      <c r="N33" s="298" t="s">
        <v>489</v>
      </c>
    </row>
    <row r="34" spans="1:16" ht="27" customHeight="1" x14ac:dyDescent="0.2">
      <c r="A34" s="250"/>
      <c r="B34" s="246"/>
      <c r="C34" s="246"/>
      <c r="D34" s="246"/>
      <c r="E34" s="246"/>
      <c r="F34" s="246"/>
      <c r="G34" s="1154" t="s">
        <v>504</v>
      </c>
      <c r="H34" s="1155"/>
      <c r="I34" s="1155"/>
      <c r="J34" s="1156"/>
      <c r="K34" s="296" t="s">
        <v>489</v>
      </c>
      <c r="L34" s="296" t="s">
        <v>489</v>
      </c>
      <c r="M34" s="297">
        <v>41</v>
      </c>
      <c r="N34" s="298" t="s">
        <v>489</v>
      </c>
    </row>
    <row r="35" spans="1:16" ht="27" customHeight="1" x14ac:dyDescent="0.2">
      <c r="A35" s="250"/>
      <c r="B35" s="246"/>
      <c r="C35" s="246"/>
      <c r="D35" s="246"/>
      <c r="E35" s="246"/>
      <c r="F35" s="246"/>
      <c r="G35" s="1154" t="s">
        <v>505</v>
      </c>
      <c r="H35" s="1155"/>
      <c r="I35" s="1155"/>
      <c r="J35" s="1156"/>
      <c r="K35" s="296">
        <v>628032</v>
      </c>
      <c r="L35" s="296">
        <v>11419</v>
      </c>
      <c r="M35" s="297">
        <v>14373</v>
      </c>
      <c r="N35" s="298">
        <v>-20.6</v>
      </c>
    </row>
    <row r="36" spans="1:16" ht="27" customHeight="1" x14ac:dyDescent="0.2">
      <c r="A36" s="250"/>
      <c r="B36" s="246"/>
      <c r="C36" s="246"/>
      <c r="D36" s="246"/>
      <c r="E36" s="246"/>
      <c r="F36" s="246"/>
      <c r="G36" s="1154" t="s">
        <v>506</v>
      </c>
      <c r="H36" s="1155"/>
      <c r="I36" s="1155"/>
      <c r="J36" s="1156"/>
      <c r="K36" s="296">
        <v>50530</v>
      </c>
      <c r="L36" s="296">
        <v>919</v>
      </c>
      <c r="M36" s="297">
        <v>1414</v>
      </c>
      <c r="N36" s="298">
        <v>-35</v>
      </c>
    </row>
    <row r="37" spans="1:16" ht="13.5" customHeight="1" x14ac:dyDescent="0.2">
      <c r="A37" s="250"/>
      <c r="B37" s="246"/>
      <c r="C37" s="246"/>
      <c r="D37" s="246"/>
      <c r="E37" s="246"/>
      <c r="F37" s="246"/>
      <c r="G37" s="1154" t="s">
        <v>507</v>
      </c>
      <c r="H37" s="1155"/>
      <c r="I37" s="1155"/>
      <c r="J37" s="1156"/>
      <c r="K37" s="296">
        <v>10918</v>
      </c>
      <c r="L37" s="296">
        <v>199</v>
      </c>
      <c r="M37" s="297">
        <v>886</v>
      </c>
      <c r="N37" s="298">
        <v>-77.5</v>
      </c>
    </row>
    <row r="38" spans="1:16" ht="27" customHeight="1" x14ac:dyDescent="0.2">
      <c r="A38" s="250"/>
      <c r="B38" s="246"/>
      <c r="C38" s="246"/>
      <c r="D38" s="246"/>
      <c r="E38" s="246"/>
      <c r="F38" s="246"/>
      <c r="G38" s="1157" t="s">
        <v>508</v>
      </c>
      <c r="H38" s="1158"/>
      <c r="I38" s="1158"/>
      <c r="J38" s="1159"/>
      <c r="K38" s="299">
        <v>98</v>
      </c>
      <c r="L38" s="299">
        <v>2</v>
      </c>
      <c r="M38" s="300">
        <v>2</v>
      </c>
      <c r="N38" s="301">
        <v>0</v>
      </c>
      <c r="O38" s="295"/>
    </row>
    <row r="39" spans="1:16" ht="13.2" x14ac:dyDescent="0.2">
      <c r="A39" s="250"/>
      <c r="B39" s="246"/>
      <c r="C39" s="246"/>
      <c r="D39" s="246"/>
      <c r="E39" s="246"/>
      <c r="F39" s="246"/>
      <c r="G39" s="1157" t="s">
        <v>509</v>
      </c>
      <c r="H39" s="1158"/>
      <c r="I39" s="1158"/>
      <c r="J39" s="1159"/>
      <c r="K39" s="302">
        <v>-126258</v>
      </c>
      <c r="L39" s="302">
        <v>-2296</v>
      </c>
      <c r="M39" s="303">
        <v>-4261</v>
      </c>
      <c r="N39" s="304">
        <v>-46.1</v>
      </c>
      <c r="O39" s="295"/>
    </row>
    <row r="40" spans="1:16" ht="27" customHeight="1" x14ac:dyDescent="0.2">
      <c r="A40" s="250"/>
      <c r="B40" s="246"/>
      <c r="C40" s="246"/>
      <c r="D40" s="246"/>
      <c r="E40" s="246"/>
      <c r="F40" s="246"/>
      <c r="G40" s="1154" t="s">
        <v>510</v>
      </c>
      <c r="H40" s="1155"/>
      <c r="I40" s="1155"/>
      <c r="J40" s="1156"/>
      <c r="K40" s="302">
        <v>-2398548</v>
      </c>
      <c r="L40" s="302">
        <v>-43611</v>
      </c>
      <c r="M40" s="303">
        <v>-47768</v>
      </c>
      <c r="N40" s="304">
        <v>-8.6999999999999993</v>
      </c>
      <c r="O40" s="295"/>
    </row>
    <row r="41" spans="1:16" ht="13.2" x14ac:dyDescent="0.2">
      <c r="A41" s="250"/>
      <c r="B41" s="246"/>
      <c r="C41" s="246"/>
      <c r="D41" s="246"/>
      <c r="E41" s="246"/>
      <c r="F41" s="246"/>
      <c r="G41" s="1160" t="s">
        <v>282</v>
      </c>
      <c r="H41" s="1161"/>
      <c r="I41" s="1161"/>
      <c r="J41" s="1162"/>
      <c r="K41" s="296">
        <v>1387492</v>
      </c>
      <c r="L41" s="302">
        <v>25228</v>
      </c>
      <c r="M41" s="303">
        <v>18468</v>
      </c>
      <c r="N41" s="304">
        <v>36.6</v>
      </c>
      <c r="O41" s="295"/>
    </row>
    <row r="42" spans="1:16" ht="13.2" x14ac:dyDescent="0.2">
      <c r="A42" s="250"/>
      <c r="B42" s="246"/>
      <c r="C42" s="246"/>
      <c r="D42" s="246"/>
      <c r="E42" s="246"/>
      <c r="F42" s="246"/>
      <c r="G42" s="305" t="s">
        <v>511</v>
      </c>
      <c r="H42" s="246"/>
      <c r="I42" s="246"/>
      <c r="J42" s="246"/>
      <c r="K42" s="246"/>
      <c r="L42" s="246"/>
      <c r="M42" s="273"/>
      <c r="N42" s="273"/>
      <c r="O42" s="295"/>
    </row>
    <row r="43" spans="1:16" ht="13.2" x14ac:dyDescent="0.2">
      <c r="A43" s="250"/>
      <c r="B43" s="246"/>
      <c r="C43" s="246"/>
      <c r="D43" s="246"/>
      <c r="E43" s="246"/>
      <c r="F43" s="246"/>
      <c r="G43" s="246"/>
      <c r="H43" s="246"/>
      <c r="I43" s="246"/>
      <c r="J43" s="246"/>
      <c r="K43" s="246"/>
      <c r="L43" s="306"/>
      <c r="M43" s="273"/>
      <c r="N43" s="246"/>
      <c r="O43" s="295"/>
    </row>
    <row r="44" spans="1:16" ht="13.2" x14ac:dyDescent="0.2">
      <c r="A44" s="250"/>
      <c r="B44" s="246"/>
      <c r="C44" s="246"/>
      <c r="D44" s="246"/>
      <c r="E44" s="246"/>
      <c r="F44" s="246"/>
      <c r="G44" s="246"/>
      <c r="H44" s="246"/>
      <c r="I44" s="246"/>
      <c r="J44" s="246"/>
      <c r="K44" s="246"/>
      <c r="L44" s="246"/>
      <c r="M44" s="273"/>
      <c r="N44" s="246"/>
    </row>
    <row r="45" spans="1:16" ht="13.2" x14ac:dyDescent="0.2">
      <c r="A45" s="248"/>
      <c r="B45" s="248"/>
      <c r="C45" s="248"/>
      <c r="D45" s="248"/>
      <c r="E45" s="248"/>
      <c r="F45" s="248"/>
      <c r="G45" s="248"/>
      <c r="H45" s="248"/>
      <c r="I45" s="248"/>
      <c r="J45" s="248"/>
      <c r="K45" s="248"/>
      <c r="L45" s="248"/>
      <c r="M45" s="307"/>
      <c r="N45" s="248"/>
      <c r="O45" s="248"/>
      <c r="P45" s="246"/>
    </row>
    <row r="46" spans="1:16" ht="13.2" x14ac:dyDescent="0.2">
      <c r="A46" s="308"/>
      <c r="B46" s="308"/>
      <c r="C46" s="308"/>
      <c r="D46" s="308"/>
      <c r="E46" s="308"/>
      <c r="F46" s="308"/>
      <c r="G46" s="308"/>
      <c r="H46" s="308"/>
      <c r="I46" s="308"/>
      <c r="J46" s="308"/>
      <c r="K46" s="308"/>
      <c r="L46" s="308"/>
      <c r="M46" s="308"/>
      <c r="N46" s="308"/>
      <c r="O46" s="308"/>
      <c r="P46" s="246"/>
    </row>
    <row r="47" spans="1:16" ht="17.25" customHeight="1" x14ac:dyDescent="0.2">
      <c r="A47" s="309" t="s">
        <v>512</v>
      </c>
      <c r="B47" s="246"/>
      <c r="C47" s="246"/>
      <c r="D47" s="246"/>
      <c r="E47" s="246"/>
      <c r="F47" s="246"/>
      <c r="G47" s="246"/>
      <c r="H47" s="246"/>
      <c r="I47" s="246"/>
      <c r="J47" s="246"/>
      <c r="K47" s="246"/>
      <c r="L47" s="246"/>
      <c r="M47" s="246"/>
      <c r="N47" s="246"/>
    </row>
    <row r="48" spans="1:16" ht="13.2" x14ac:dyDescent="0.2">
      <c r="A48" s="250"/>
      <c r="B48" s="246"/>
      <c r="C48" s="246"/>
      <c r="D48" s="246"/>
      <c r="E48" s="246"/>
      <c r="F48" s="246"/>
      <c r="G48" s="310" t="s">
        <v>513</v>
      </c>
      <c r="H48" s="310"/>
      <c r="I48" s="310"/>
      <c r="J48" s="310"/>
      <c r="K48" s="310"/>
      <c r="L48" s="310"/>
      <c r="M48" s="311"/>
      <c r="N48" s="310"/>
    </row>
    <row r="49" spans="1:14" ht="13.5" customHeight="1" x14ac:dyDescent="0.2">
      <c r="A49" s="250"/>
      <c r="B49" s="246"/>
      <c r="C49" s="246"/>
      <c r="D49" s="246"/>
      <c r="E49" s="246"/>
      <c r="F49" s="246"/>
      <c r="G49" s="312"/>
      <c r="H49" s="313"/>
      <c r="I49" s="1147" t="s">
        <v>479</v>
      </c>
      <c r="J49" s="1149" t="s">
        <v>514</v>
      </c>
      <c r="K49" s="1150"/>
      <c r="L49" s="1150"/>
      <c r="M49" s="1150"/>
      <c r="N49" s="1151"/>
    </row>
    <row r="50" spans="1:14" ht="13.2" x14ac:dyDescent="0.2">
      <c r="A50" s="250"/>
      <c r="B50" s="246"/>
      <c r="C50" s="246"/>
      <c r="D50" s="246"/>
      <c r="E50" s="246"/>
      <c r="F50" s="246"/>
      <c r="G50" s="314"/>
      <c r="H50" s="315"/>
      <c r="I50" s="1148"/>
      <c r="J50" s="316" t="s">
        <v>515</v>
      </c>
      <c r="K50" s="317" t="s">
        <v>516</v>
      </c>
      <c r="L50" s="318" t="s">
        <v>517</v>
      </c>
      <c r="M50" s="319" t="s">
        <v>518</v>
      </c>
      <c r="N50" s="320" t="s">
        <v>519</v>
      </c>
    </row>
    <row r="51" spans="1:14" ht="13.2" x14ac:dyDescent="0.2">
      <c r="A51" s="250"/>
      <c r="B51" s="246"/>
      <c r="C51" s="246"/>
      <c r="D51" s="246"/>
      <c r="E51" s="246"/>
      <c r="F51" s="246"/>
      <c r="G51" s="312" t="s">
        <v>520</v>
      </c>
      <c r="H51" s="313"/>
      <c r="I51" s="321">
        <v>3286001</v>
      </c>
      <c r="J51" s="322">
        <v>57058</v>
      </c>
      <c r="K51" s="323">
        <v>11.4</v>
      </c>
      <c r="L51" s="324">
        <v>50880</v>
      </c>
      <c r="M51" s="325">
        <v>7</v>
      </c>
      <c r="N51" s="326">
        <v>4.4000000000000004</v>
      </c>
    </row>
    <row r="52" spans="1:14" ht="13.2" x14ac:dyDescent="0.2">
      <c r="A52" s="250"/>
      <c r="B52" s="246"/>
      <c r="C52" s="246"/>
      <c r="D52" s="246"/>
      <c r="E52" s="246"/>
      <c r="F52" s="246"/>
      <c r="G52" s="327"/>
      <c r="H52" s="328" t="s">
        <v>521</v>
      </c>
      <c r="I52" s="329">
        <v>1772302</v>
      </c>
      <c r="J52" s="330">
        <v>30774</v>
      </c>
      <c r="K52" s="331">
        <v>14.7</v>
      </c>
      <c r="L52" s="332">
        <v>26879</v>
      </c>
      <c r="M52" s="333">
        <v>2.4</v>
      </c>
      <c r="N52" s="334">
        <v>12.3</v>
      </c>
    </row>
    <row r="53" spans="1:14" ht="13.2" x14ac:dyDescent="0.2">
      <c r="A53" s="250"/>
      <c r="B53" s="246"/>
      <c r="C53" s="246"/>
      <c r="D53" s="246"/>
      <c r="E53" s="246"/>
      <c r="F53" s="246"/>
      <c r="G53" s="312" t="s">
        <v>522</v>
      </c>
      <c r="H53" s="313"/>
      <c r="I53" s="321">
        <v>3954342</v>
      </c>
      <c r="J53" s="322">
        <v>68982</v>
      </c>
      <c r="K53" s="323">
        <v>20.9</v>
      </c>
      <c r="L53" s="324">
        <v>63956</v>
      </c>
      <c r="M53" s="325">
        <v>25.7</v>
      </c>
      <c r="N53" s="326">
        <v>-4.8</v>
      </c>
    </row>
    <row r="54" spans="1:14" ht="13.2" x14ac:dyDescent="0.2">
      <c r="A54" s="250"/>
      <c r="B54" s="246"/>
      <c r="C54" s="246"/>
      <c r="D54" s="246"/>
      <c r="E54" s="246"/>
      <c r="F54" s="246"/>
      <c r="G54" s="327"/>
      <c r="H54" s="328" t="s">
        <v>521</v>
      </c>
      <c r="I54" s="329">
        <v>2662580</v>
      </c>
      <c r="J54" s="330">
        <v>46448</v>
      </c>
      <c r="K54" s="331">
        <v>50.9</v>
      </c>
      <c r="L54" s="332">
        <v>29239</v>
      </c>
      <c r="M54" s="333">
        <v>8.8000000000000007</v>
      </c>
      <c r="N54" s="334">
        <v>42.1</v>
      </c>
    </row>
    <row r="55" spans="1:14" ht="13.2" x14ac:dyDescent="0.2">
      <c r="A55" s="250"/>
      <c r="B55" s="246"/>
      <c r="C55" s="246"/>
      <c r="D55" s="246"/>
      <c r="E55" s="246"/>
      <c r="F55" s="246"/>
      <c r="G55" s="312" t="s">
        <v>523</v>
      </c>
      <c r="H55" s="313"/>
      <c r="I55" s="321">
        <v>3589959</v>
      </c>
      <c r="J55" s="322">
        <v>63390</v>
      </c>
      <c r="K55" s="323">
        <v>-8.1</v>
      </c>
      <c r="L55" s="324">
        <v>66255</v>
      </c>
      <c r="M55" s="325">
        <v>3.6</v>
      </c>
      <c r="N55" s="326">
        <v>-11.7</v>
      </c>
    </row>
    <row r="56" spans="1:14" ht="13.2" x14ac:dyDescent="0.2">
      <c r="A56" s="250"/>
      <c r="B56" s="246"/>
      <c r="C56" s="246"/>
      <c r="D56" s="246"/>
      <c r="E56" s="246"/>
      <c r="F56" s="246"/>
      <c r="G56" s="327"/>
      <c r="H56" s="328" t="s">
        <v>521</v>
      </c>
      <c r="I56" s="329">
        <v>1288200</v>
      </c>
      <c r="J56" s="330">
        <v>22746</v>
      </c>
      <c r="K56" s="331">
        <v>-51</v>
      </c>
      <c r="L56" s="332">
        <v>31822</v>
      </c>
      <c r="M56" s="333">
        <v>8.8000000000000007</v>
      </c>
      <c r="N56" s="334">
        <v>-59.8</v>
      </c>
    </row>
    <row r="57" spans="1:14" ht="13.2" x14ac:dyDescent="0.2">
      <c r="A57" s="250"/>
      <c r="B57" s="246"/>
      <c r="C57" s="246"/>
      <c r="D57" s="246"/>
      <c r="E57" s="246"/>
      <c r="F57" s="246"/>
      <c r="G57" s="312" t="s">
        <v>524</v>
      </c>
      <c r="H57" s="313"/>
      <c r="I57" s="321">
        <v>2934170</v>
      </c>
      <c r="J57" s="322">
        <v>52538</v>
      </c>
      <c r="K57" s="323">
        <v>-17.100000000000001</v>
      </c>
      <c r="L57" s="324">
        <v>92247</v>
      </c>
      <c r="M57" s="325">
        <v>39.200000000000003</v>
      </c>
      <c r="N57" s="326">
        <v>-56.3</v>
      </c>
    </row>
    <row r="58" spans="1:14" ht="13.2" x14ac:dyDescent="0.2">
      <c r="A58" s="250"/>
      <c r="B58" s="246"/>
      <c r="C58" s="246"/>
      <c r="D58" s="246"/>
      <c r="E58" s="246"/>
      <c r="F58" s="246"/>
      <c r="G58" s="327"/>
      <c r="H58" s="328" t="s">
        <v>521</v>
      </c>
      <c r="I58" s="329">
        <v>772364</v>
      </c>
      <c r="J58" s="330">
        <v>13830</v>
      </c>
      <c r="K58" s="331">
        <v>-39.200000000000003</v>
      </c>
      <c r="L58" s="332">
        <v>37204</v>
      </c>
      <c r="M58" s="333">
        <v>16.899999999999999</v>
      </c>
      <c r="N58" s="334">
        <v>-56.1</v>
      </c>
    </row>
    <row r="59" spans="1:14" ht="13.2" x14ac:dyDescent="0.2">
      <c r="A59" s="250"/>
      <c r="B59" s="246"/>
      <c r="C59" s="246"/>
      <c r="D59" s="246"/>
      <c r="E59" s="246"/>
      <c r="F59" s="246"/>
      <c r="G59" s="312" t="s">
        <v>525</v>
      </c>
      <c r="H59" s="313"/>
      <c r="I59" s="321">
        <v>3664434</v>
      </c>
      <c r="J59" s="322">
        <v>66627</v>
      </c>
      <c r="K59" s="323">
        <v>26.8</v>
      </c>
      <c r="L59" s="324">
        <v>67319</v>
      </c>
      <c r="M59" s="325">
        <v>-27</v>
      </c>
      <c r="N59" s="326">
        <v>53.8</v>
      </c>
    </row>
    <row r="60" spans="1:14" ht="13.2" x14ac:dyDescent="0.2">
      <c r="A60" s="250"/>
      <c r="B60" s="246"/>
      <c r="C60" s="246"/>
      <c r="D60" s="246"/>
      <c r="E60" s="246"/>
      <c r="F60" s="246"/>
      <c r="G60" s="327"/>
      <c r="H60" s="328" t="s">
        <v>521</v>
      </c>
      <c r="I60" s="335">
        <v>991612</v>
      </c>
      <c r="J60" s="330">
        <v>18030</v>
      </c>
      <c r="K60" s="331">
        <v>30.4</v>
      </c>
      <c r="L60" s="332">
        <v>38101</v>
      </c>
      <c r="M60" s="333">
        <v>2.4</v>
      </c>
      <c r="N60" s="334">
        <v>28</v>
      </c>
    </row>
    <row r="61" spans="1:14" ht="13.2" x14ac:dyDescent="0.2">
      <c r="A61" s="250"/>
      <c r="B61" s="246"/>
      <c r="C61" s="246"/>
      <c r="D61" s="246"/>
      <c r="E61" s="246"/>
      <c r="F61" s="246"/>
      <c r="G61" s="312" t="s">
        <v>526</v>
      </c>
      <c r="H61" s="336"/>
      <c r="I61" s="337">
        <v>3485781</v>
      </c>
      <c r="J61" s="338">
        <v>61719</v>
      </c>
      <c r="K61" s="339">
        <v>6.8</v>
      </c>
      <c r="L61" s="340">
        <v>68131</v>
      </c>
      <c r="M61" s="341">
        <v>9.6999999999999993</v>
      </c>
      <c r="N61" s="326">
        <v>-2.9</v>
      </c>
    </row>
    <row r="62" spans="1:14" ht="13.2" x14ac:dyDescent="0.2">
      <c r="A62" s="250"/>
      <c r="B62" s="246"/>
      <c r="C62" s="246"/>
      <c r="D62" s="246"/>
      <c r="E62" s="246"/>
      <c r="F62" s="246"/>
      <c r="G62" s="327"/>
      <c r="H62" s="328" t="s">
        <v>521</v>
      </c>
      <c r="I62" s="329">
        <v>1497412</v>
      </c>
      <c r="J62" s="330">
        <v>26366</v>
      </c>
      <c r="K62" s="331">
        <v>1.2</v>
      </c>
      <c r="L62" s="332">
        <v>32649</v>
      </c>
      <c r="M62" s="333">
        <v>7.9</v>
      </c>
      <c r="N62" s="334">
        <v>-6.7</v>
      </c>
    </row>
    <row r="63" spans="1:14" ht="13.2" x14ac:dyDescent="0.2">
      <c r="A63" s="250"/>
      <c r="B63" s="246"/>
      <c r="C63" s="246"/>
      <c r="D63" s="246"/>
      <c r="E63" s="246"/>
      <c r="F63" s="246"/>
      <c r="G63" s="246"/>
      <c r="H63" s="246"/>
      <c r="I63" s="246"/>
      <c r="J63" s="246"/>
      <c r="K63" s="246"/>
      <c r="L63" s="246"/>
      <c r="M63" s="246"/>
      <c r="N63" s="246"/>
    </row>
    <row r="64" spans="1:14" ht="13.2" x14ac:dyDescent="0.2">
      <c r="A64" s="250"/>
      <c r="B64" s="246"/>
      <c r="C64" s="246"/>
      <c r="D64" s="246"/>
      <c r="E64" s="246"/>
      <c r="F64" s="246"/>
      <c r="G64" s="246"/>
      <c r="H64" s="246"/>
      <c r="I64" s="246"/>
      <c r="J64" s="246"/>
      <c r="K64" s="246"/>
      <c r="L64" s="246"/>
      <c r="M64" s="246"/>
      <c r="N64" s="246"/>
    </row>
    <row r="65" spans="1:16" ht="13.2" x14ac:dyDescent="0.2">
      <c r="A65" s="250"/>
      <c r="B65" s="246"/>
      <c r="C65" s="246"/>
      <c r="D65" s="246"/>
      <c r="E65" s="246"/>
      <c r="F65" s="246"/>
      <c r="G65" s="246"/>
      <c r="H65" s="246"/>
      <c r="I65" s="246"/>
      <c r="J65" s="246"/>
      <c r="K65" s="246"/>
      <c r="L65" s="246"/>
      <c r="M65" s="246"/>
      <c r="N65" s="246"/>
    </row>
    <row r="66" spans="1:16" ht="13.2" x14ac:dyDescent="0.2">
      <c r="A66" s="342"/>
      <c r="B66" s="308"/>
      <c r="C66" s="308"/>
      <c r="D66" s="308"/>
      <c r="E66" s="308"/>
      <c r="F66" s="308"/>
      <c r="G66" s="308"/>
      <c r="H66" s="308"/>
      <c r="I66" s="308"/>
      <c r="J66" s="308"/>
      <c r="K66" s="308"/>
      <c r="L66" s="308"/>
      <c r="M66" s="308"/>
      <c r="N66" s="308"/>
      <c r="O66" s="343"/>
    </row>
    <row r="67" spans="1:16" ht="13.5" hidden="1" customHeight="1" x14ac:dyDescent="0.2">
      <c r="G67" s="246"/>
      <c r="H67" s="246"/>
      <c r="I67" s="246"/>
      <c r="J67" s="246"/>
      <c r="K67" s="246"/>
      <c r="L67" s="246"/>
      <c r="M67" s="246"/>
      <c r="N67" s="246"/>
      <c r="O67" s="246"/>
      <c r="P67" s="246"/>
    </row>
    <row r="68" spans="1:16" ht="13.5" hidden="1" customHeight="1" x14ac:dyDescent="0.2">
      <c r="G68" s="246"/>
      <c r="H68" s="246"/>
      <c r="I68" s="246"/>
      <c r="J68" s="246"/>
      <c r="K68" s="246"/>
      <c r="L68" s="246"/>
      <c r="M68" s="246"/>
      <c r="N68" s="246"/>
    </row>
    <row r="69" spans="1:16" ht="13.5" hidden="1" customHeight="1" x14ac:dyDescent="0.2">
      <c r="G69" s="246"/>
      <c r="H69" s="246"/>
      <c r="I69" s="246"/>
      <c r="J69" s="246"/>
      <c r="K69" s="246"/>
      <c r="L69" s="246"/>
      <c r="M69" s="246"/>
      <c r="N69" s="246"/>
    </row>
    <row r="70" spans="1:16" ht="13.2" hidden="1" x14ac:dyDescent="0.2">
      <c r="G70" s="246"/>
      <c r="H70" s="246"/>
      <c r="I70" s="246"/>
      <c r="J70" s="246"/>
      <c r="K70" s="246"/>
      <c r="L70" s="246"/>
      <c r="M70" s="246"/>
      <c r="N70" s="246"/>
    </row>
    <row r="71" spans="1:16" ht="13.2" hidden="1" x14ac:dyDescent="0.2">
      <c r="G71" s="246"/>
      <c r="H71" s="246"/>
      <c r="I71" s="246"/>
      <c r="J71" s="246"/>
      <c r="K71" s="246"/>
      <c r="L71" s="246"/>
      <c r="M71" s="246"/>
      <c r="N71" s="246"/>
    </row>
    <row r="72" spans="1:16" ht="13.2" hidden="1" x14ac:dyDescent="0.2">
      <c r="G72" s="246"/>
      <c r="H72" s="246"/>
      <c r="I72" s="246"/>
      <c r="J72" s="246"/>
      <c r="K72" s="246"/>
      <c r="L72" s="246"/>
      <c r="M72" s="246"/>
      <c r="N72" s="246"/>
    </row>
    <row r="73" spans="1:16" ht="13.2" hidden="1" x14ac:dyDescent="0.2">
      <c r="G73" s="246"/>
      <c r="H73" s="246"/>
      <c r="I73" s="246"/>
      <c r="J73" s="246"/>
      <c r="K73" s="246"/>
      <c r="L73" s="246"/>
      <c r="M73" s="246"/>
      <c r="N73" s="246"/>
    </row>
    <row r="74" spans="1:16" ht="13.2" hidden="1" x14ac:dyDescent="0.2"/>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2:34" ht="13.5" customHeight="1" x14ac:dyDescent="0.2">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ht="13.2" x14ac:dyDescent="0.2">
      <c r="B2" s="243"/>
      <c r="T2" s="243"/>
    </row>
    <row r="3" spans="2: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ht="13.2" x14ac:dyDescent="0.2"/>
    <row r="5" spans="2:34" ht="13.2" x14ac:dyDescent="0.2"/>
    <row r="6" spans="2:34" ht="13.2" x14ac:dyDescent="0.2"/>
    <row r="7" spans="2:34" ht="13.2" x14ac:dyDescent="0.2"/>
    <row r="8" spans="2:34" ht="13.2" x14ac:dyDescent="0.2"/>
    <row r="9" spans="2:34" ht="13.2" x14ac:dyDescent="0.2">
      <c r="AH9" s="243"/>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H132"/>
  <sheetViews>
    <sheetView showGridLines="0" zoomScale="80" zoomScaleNormal="80" zoomScaleSheetLayoutView="55" workbookViewId="0"/>
  </sheetViews>
  <sheetFormatPr defaultColWidth="0" defaultRowHeight="13.5" customHeight="1" zeroHeight="1" x14ac:dyDescent="0.2"/>
  <cols>
    <col min="1" max="1" width="9.109375" style="244" customWidth="1"/>
    <col min="2" max="16" width="9" style="244" customWidth="1"/>
    <col min="17" max="17" width="9.109375" style="244" customWidth="1"/>
    <col min="18" max="18" width="9.109375" style="244" bestFit="1" customWidth="1"/>
    <col min="19" max="34" width="9" style="244" customWidth="1"/>
    <col min="35" max="16384" width="9" style="243" hidden="1"/>
  </cols>
  <sheetData>
    <row r="1" spans="1:34" ht="13.5" customHeight="1" x14ac:dyDescent="0.2">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ht="13.2" x14ac:dyDescent="0.2">
      <c r="B2" s="243"/>
      <c r="T2" s="243"/>
    </row>
    <row r="3" spans="1:34" ht="13.2" x14ac:dyDescent="0.2">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ht="13.2" x14ac:dyDescent="0.2"/>
    <row r="5" spans="1:34" ht="13.2" x14ac:dyDescent="0.2"/>
    <row r="6" spans="1:34" ht="13.2" x14ac:dyDescent="0.2"/>
    <row r="7" spans="1:34" ht="13.2" x14ac:dyDescent="0.2"/>
    <row r="8" spans="1:34" ht="13.2" x14ac:dyDescent="0.2"/>
    <row r="9" spans="1:34" ht="13.2" x14ac:dyDescent="0.2">
      <c r="AH9" s="243"/>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34:34" ht="13.2" x14ac:dyDescent="0.2">
      <c r="AH17" s="243"/>
    </row>
    <row r="18" spans="34:34" ht="13.2" x14ac:dyDescent="0.2"/>
    <row r="19" spans="34:34" ht="13.2" x14ac:dyDescent="0.2"/>
    <row r="20" spans="34:34" ht="13.2" x14ac:dyDescent="0.2">
      <c r="AH20" s="243"/>
    </row>
    <row r="21" spans="34:34" ht="13.2" x14ac:dyDescent="0.2">
      <c r="AH21" s="243"/>
    </row>
    <row r="22" spans="34:34" ht="13.2" x14ac:dyDescent="0.2"/>
    <row r="23" spans="34:34" ht="13.2" x14ac:dyDescent="0.2"/>
    <row r="24" spans="34:34" ht="13.2" x14ac:dyDescent="0.2"/>
    <row r="25" spans="34:34" ht="13.2" x14ac:dyDescent="0.2"/>
    <row r="26" spans="34:34" ht="13.2" x14ac:dyDescent="0.2"/>
    <row r="27" spans="34:34" ht="13.2" x14ac:dyDescent="0.2"/>
    <row r="28" spans="34:34" ht="13.2" x14ac:dyDescent="0.2">
      <c r="AH28" s="243"/>
    </row>
    <row r="29" spans="34:34" ht="13.2" x14ac:dyDescent="0.2"/>
    <row r="30" spans="34:34" ht="13.2" x14ac:dyDescent="0.2"/>
    <row r="31" spans="34:34" ht="13.2" x14ac:dyDescent="0.2"/>
    <row r="32" spans="34:34" ht="13.2" x14ac:dyDescent="0.2"/>
    <row r="33" spans="2:34" ht="13.2" x14ac:dyDescent="0.2">
      <c r="B33" s="243"/>
      <c r="G33" s="243"/>
      <c r="I33" s="243"/>
    </row>
    <row r="34" spans="2:34" ht="13.2" x14ac:dyDescent="0.2">
      <c r="C34" s="243"/>
      <c r="P34" s="243"/>
      <c r="R34" s="243"/>
      <c r="U34" s="243"/>
    </row>
    <row r="35" spans="2:34" ht="13.2" x14ac:dyDescent="0.2">
      <c r="D35" s="243"/>
      <c r="E35" s="243"/>
      <c r="T35" s="243"/>
      <c r="W35" s="243"/>
      <c r="AC35" s="243"/>
      <c r="AD35" s="243"/>
      <c r="AE35" s="243"/>
      <c r="AF35" s="243"/>
      <c r="AG35" s="243"/>
      <c r="AH35" s="243"/>
    </row>
    <row r="36" spans="2:34" ht="13.2" x14ac:dyDescent="0.2">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ht="13.2" x14ac:dyDescent="0.2">
      <c r="AH37" s="243"/>
    </row>
    <row r="38" spans="2:34" ht="13.2" x14ac:dyDescent="0.2">
      <c r="AG38" s="243"/>
      <c r="AH38" s="243"/>
    </row>
    <row r="39" spans="2:34" ht="13.2" x14ac:dyDescent="0.2"/>
    <row r="40" spans="2:34" ht="13.2" x14ac:dyDescent="0.2">
      <c r="U40" s="243"/>
    </row>
    <row r="41" spans="2:34" ht="13.2" x14ac:dyDescent="0.2">
      <c r="R41" s="243"/>
    </row>
    <row r="42" spans="2:34" ht="13.2" x14ac:dyDescent="0.2">
      <c r="T42" s="243"/>
      <c r="W42" s="243"/>
    </row>
    <row r="43" spans="2:34" ht="13.2" x14ac:dyDescent="0.2">
      <c r="Q43" s="243"/>
      <c r="S43" s="243"/>
      <c r="V43" s="243"/>
      <c r="X43" s="243"/>
      <c r="Y43" s="243"/>
      <c r="Z43" s="243"/>
      <c r="AA43" s="243"/>
      <c r="AB43" s="243"/>
      <c r="AC43" s="243"/>
      <c r="AD43" s="243"/>
      <c r="AE43" s="243"/>
      <c r="AF43" s="243"/>
      <c r="AG43" s="243"/>
      <c r="AH43" s="243"/>
    </row>
    <row r="44" spans="2:34" ht="13.2" x14ac:dyDescent="0.2">
      <c r="AH44" s="243"/>
    </row>
    <row r="45" spans="2:34" ht="13.2" x14ac:dyDescent="0.2"/>
    <row r="46" spans="2:34" ht="13.2" x14ac:dyDescent="0.2"/>
    <row r="47" spans="2:34" ht="13.2" x14ac:dyDescent="0.2"/>
    <row r="48" spans="2:34" ht="13.2" x14ac:dyDescent="0.2">
      <c r="AG48" s="243"/>
      <c r="AH48" s="243"/>
    </row>
    <row r="49" spans="29:34" ht="13.2" x14ac:dyDescent="0.2">
      <c r="AH49" s="243"/>
    </row>
    <row r="50" spans="29:34" ht="13.2" x14ac:dyDescent="0.2">
      <c r="AH50" s="243"/>
    </row>
    <row r="51" spans="29:34" ht="13.2" x14ac:dyDescent="0.2">
      <c r="AC51" s="243"/>
      <c r="AD51" s="243"/>
      <c r="AE51" s="243"/>
      <c r="AF51" s="243"/>
      <c r="AG51" s="243"/>
      <c r="AH51" s="243"/>
    </row>
    <row r="52" spans="29:34" ht="13.2" x14ac:dyDescent="0.2"/>
    <row r="53" spans="29:34" ht="13.2" x14ac:dyDescent="0.2"/>
    <row r="54" spans="29:34" ht="13.2" x14ac:dyDescent="0.2">
      <c r="AH54" s="243"/>
    </row>
    <row r="55" spans="29:34" ht="13.2" x14ac:dyDescent="0.2"/>
    <row r="56" spans="29:34" ht="13.2" x14ac:dyDescent="0.2"/>
    <row r="57" spans="29:34" ht="13.2" x14ac:dyDescent="0.2"/>
    <row r="58" spans="29:34" ht="13.2" x14ac:dyDescent="0.2">
      <c r="AH58" s="243"/>
    </row>
    <row r="59" spans="29:34" ht="13.2" x14ac:dyDescent="0.2"/>
    <row r="60" spans="29:34" ht="13.2" x14ac:dyDescent="0.2"/>
    <row r="61" spans="29:34" ht="13.2" x14ac:dyDescent="0.2"/>
    <row r="62" spans="29:34" ht="13.2" x14ac:dyDescent="0.2"/>
    <row r="63" spans="29:34" ht="13.2" x14ac:dyDescent="0.2">
      <c r="AH63" s="243"/>
    </row>
    <row r="64" spans="29:34" ht="13.2" x14ac:dyDescent="0.2">
      <c r="AG64" s="243"/>
      <c r="AH64" s="243"/>
    </row>
    <row r="65" spans="32:34" ht="13.2" x14ac:dyDescent="0.2"/>
    <row r="66" spans="32:34" ht="13.2" x14ac:dyDescent="0.2"/>
    <row r="67" spans="32:34" ht="13.2" x14ac:dyDescent="0.2"/>
    <row r="68" spans="32:34" ht="13.2" x14ac:dyDescent="0.2"/>
    <row r="69" spans="32:34" ht="13.2" x14ac:dyDescent="0.2">
      <c r="AF69" s="243"/>
      <c r="AG69" s="243"/>
      <c r="AH69" s="243"/>
    </row>
    <row r="70" spans="32:34" ht="13.2" x14ac:dyDescent="0.2"/>
    <row r="71" spans="32:34" ht="13.2" x14ac:dyDescent="0.2"/>
    <row r="72" spans="32:34" ht="13.2" x14ac:dyDescent="0.2"/>
    <row r="73" spans="32:34" ht="13.2" x14ac:dyDescent="0.2"/>
    <row r="74" spans="32:34" ht="13.2" x14ac:dyDescent="0.2"/>
    <row r="75" spans="32:34" ht="13.2" x14ac:dyDescent="0.2"/>
    <row r="76" spans="32:34" ht="13.2" x14ac:dyDescent="0.2"/>
    <row r="77" spans="32:34" ht="13.2" x14ac:dyDescent="0.2"/>
    <row r="78" spans="32:34" ht="13.2" x14ac:dyDescent="0.2"/>
    <row r="79" spans="32:34" ht="13.2" x14ac:dyDescent="0.2"/>
    <row r="80" spans="32:34" ht="13.2" x14ac:dyDescent="0.2"/>
    <row r="81" spans="25:34" ht="13.2" x14ac:dyDescent="0.2"/>
    <row r="82" spans="25:34" ht="13.2" x14ac:dyDescent="0.2">
      <c r="Y82" s="243"/>
    </row>
    <row r="83" spans="25:34" ht="13.2" x14ac:dyDescent="0.2">
      <c r="Z83" s="243"/>
      <c r="AA83" s="243"/>
      <c r="AB83" s="243"/>
      <c r="AC83" s="243"/>
      <c r="AD83" s="243"/>
      <c r="AE83" s="243"/>
      <c r="AF83" s="243"/>
      <c r="AG83" s="243"/>
      <c r="AH83" s="243"/>
    </row>
    <row r="84" spans="25:34" ht="13.2" x14ac:dyDescent="0.2"/>
    <row r="85" spans="25:34" ht="13.2" x14ac:dyDescent="0.2"/>
    <row r="86" spans="25:34" ht="13.2" x14ac:dyDescent="0.2"/>
    <row r="87" spans="25:34" ht="13.2" x14ac:dyDescent="0.2"/>
    <row r="88" spans="25:34" ht="13.2" x14ac:dyDescent="0.2">
      <c r="AH88" s="243"/>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43"/>
      <c r="AG94" s="243"/>
      <c r="AH94" s="243"/>
    </row>
    <row r="95" spans="25:34" ht="13.5" customHeight="1" x14ac:dyDescent="0.2">
      <c r="AH95" s="243"/>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43"/>
    </row>
    <row r="102" spans="33:34" ht="13.5" customHeight="1" x14ac:dyDescent="0.2"/>
    <row r="103" spans="33:34" ht="13.5" customHeight="1" x14ac:dyDescent="0.2"/>
    <row r="104" spans="33:34" ht="13.5" customHeight="1" x14ac:dyDescent="0.2">
      <c r="AG104" s="243"/>
      <c r="AH104" s="243"/>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34" ht="13.5" customHeight="1" x14ac:dyDescent="0.2"/>
    <row r="114" spans="34:34" ht="13.5" customHeight="1" x14ac:dyDescent="0.2"/>
    <row r="115" spans="34:34" ht="13.5" customHeight="1" x14ac:dyDescent="0.2"/>
    <row r="116" spans="34:34" ht="13.5" customHeight="1" x14ac:dyDescent="0.2">
      <c r="AH116" s="243"/>
    </row>
    <row r="117" spans="34:34" ht="13.5" hidden="1" customHeight="1" x14ac:dyDescent="0.2"/>
    <row r="118" spans="34:34" ht="13.5" hidden="1" customHeight="1" x14ac:dyDescent="0.2"/>
    <row r="119" spans="34:34" ht="13.5" hidden="1" customHeight="1" x14ac:dyDescent="0.2"/>
    <row r="120" spans="34:34" ht="13.5" hidden="1" customHeight="1" x14ac:dyDescent="0.2"/>
    <row r="121" spans="34:34" ht="13.5" hidden="1" customHeight="1" x14ac:dyDescent="0.2">
      <c r="AH121" s="243"/>
    </row>
    <row r="122" spans="34:34" ht="13.5" hidden="1" customHeight="1" x14ac:dyDescent="0.2"/>
    <row r="123" spans="34:34" ht="13.5" hidden="1" customHeight="1" x14ac:dyDescent="0.2"/>
    <row r="124" spans="34:34" ht="13.5" hidden="1" customHeight="1" x14ac:dyDescent="0.2"/>
    <row r="125" spans="34:34" ht="13.5" hidden="1" customHeight="1" x14ac:dyDescent="0.2"/>
    <row r="126" spans="34:34" ht="13.5" hidden="1" customHeight="1" x14ac:dyDescent="0.2"/>
    <row r="127" spans="34:34" ht="13.5" hidden="1" customHeight="1" x14ac:dyDescent="0.2"/>
    <row r="128" spans="34:34"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2">
      <c r="B47" s="10"/>
      <c r="C47" s="1172" t="s">
        <v>3</v>
      </c>
      <c r="D47" s="1172"/>
      <c r="E47" s="1173"/>
      <c r="F47" s="11">
        <v>12.3</v>
      </c>
      <c r="G47" s="12">
        <v>13.34</v>
      </c>
      <c r="H47" s="12">
        <v>13.67</v>
      </c>
      <c r="I47" s="12">
        <v>14.52</v>
      </c>
      <c r="J47" s="13">
        <v>15.55</v>
      </c>
    </row>
    <row r="48" spans="2:10" ht="57.75" customHeight="1" x14ac:dyDescent="0.2">
      <c r="B48" s="14"/>
      <c r="C48" s="1174" t="s">
        <v>4</v>
      </c>
      <c r="D48" s="1174"/>
      <c r="E48" s="1175"/>
      <c r="F48" s="15">
        <v>3.74</v>
      </c>
      <c r="G48" s="16">
        <v>4.62</v>
      </c>
      <c r="H48" s="16">
        <v>4.6500000000000004</v>
      </c>
      <c r="I48" s="16">
        <v>4.82</v>
      </c>
      <c r="J48" s="17">
        <v>4.92</v>
      </c>
    </row>
    <row r="49" spans="2:10" ht="57.75" customHeight="1" thickBot="1" x14ac:dyDescent="0.25">
      <c r="B49" s="18"/>
      <c r="C49" s="1176" t="s">
        <v>5</v>
      </c>
      <c r="D49" s="1176"/>
      <c r="E49" s="1177"/>
      <c r="F49" s="19" t="s">
        <v>533</v>
      </c>
      <c r="G49" s="20">
        <v>1.82</v>
      </c>
      <c r="H49" s="20" t="s">
        <v>534</v>
      </c>
      <c r="I49" s="20">
        <v>1.3</v>
      </c>
      <c r="J49" s="21">
        <v>0.92</v>
      </c>
    </row>
    <row r="50" spans="2:10" ht="13.5" customHeight="1" x14ac:dyDescent="0.2"/>
    <row r="51" spans="2:10" ht="13.5" hidden="1" customHeight="1" x14ac:dyDescent="0.2"/>
    <row r="52" spans="2:10" ht="13.5" hidden="1" customHeight="1" x14ac:dyDescent="0.2"/>
    <row r="53" spans="2:10" ht="13.5" hidden="1" customHeight="1" x14ac:dyDescent="0.2"/>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2018-10-16T09:41:20Z</cp:lastPrinted>
  <dcterms:created xsi:type="dcterms:W3CDTF">2018-01-24T06:36:28Z</dcterms:created>
  <dcterms:modified xsi:type="dcterms:W3CDTF">2018-10-24T10:43:25Z</dcterms:modified>
  <cp:category/>
</cp:coreProperties>
</file>