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s1221m\Desktop\担当修正用\"/>
    </mc:Choice>
  </mc:AlternateContent>
  <xr:revisionPtr revIDLastSave="0" documentId="13_ncr:1_{D63E153E-FF0B-4E16-AC18-7D6B8148D99B}" xr6:coauthVersionLast="37" xr6:coauthVersionMax="37" xr10:uidLastSave="{00000000-0000-0000-0000-000000000000}"/>
  <bookViews>
    <workbookView xWindow="240" yWindow="192" windowWidth="14940" windowHeight="7740" xr2:uid="{00000000-000D-0000-FFFF-FFFF000000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9" l="1"/>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BE39" i="9"/>
  <c r="AM39" i="9"/>
  <c r="U39" i="9"/>
  <c r="BE38" i="9"/>
  <c r="AM38" i="9"/>
  <c r="U38" i="9"/>
  <c r="BE37" i="9"/>
  <c r="AM37" i="9"/>
  <c r="BE36"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7" i="9" l="1"/>
  <c r="C38" i="9" s="1"/>
  <c r="C39" i="9" s="1"/>
  <c r="U34" i="9"/>
  <c r="U35" i="9" s="1"/>
  <c r="U36" i="9" s="1"/>
  <c r="U37" i="9" s="1"/>
  <c r="AM34" i="9" l="1"/>
  <c r="AM35" i="9" s="1"/>
  <c r="AM36" i="9" s="1"/>
  <c r="BE34" i="9" l="1"/>
  <c r="BE35" i="9" s="1"/>
  <c r="BW34" i="9" l="1"/>
  <c r="BW35" i="9" s="1"/>
  <c r="BW36" i="9" s="1"/>
  <c r="BW37" i="9" s="1"/>
  <c r="BW38" i="9" s="1"/>
  <c r="BW39" i="9" s="1"/>
  <c r="CO34" i="9" l="1"/>
  <c r="CO35" i="9" s="1"/>
  <c r="CO36" i="9" s="1"/>
  <c r="CO37" i="9" s="1"/>
  <c r="CO38" i="9" s="1"/>
  <c r="CO39" i="9" s="1"/>
</calcChain>
</file>

<file path=xl/sharedStrings.xml><?xml version="1.0" encoding="utf-8"?>
<sst xmlns="http://schemas.openxmlformats.org/spreadsheetml/2006/main" count="1099" uniqueCount="582">
  <si>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</si>
  <si>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</si>
  <si>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</si>
  <si>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</si>
  <si>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</si>
  <si>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</si>
  <si>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</si>
  <si>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</si>
  <si>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</si>
  <si>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</si>
  <si>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</si>
  <si>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</si>
  <si>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</si>
  <si>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</si>
  <si>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</si>
  <si>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</si>
  <si>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</si>
  <si>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</si>
  <si>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</si>
  <si>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</si>
  <si>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</si>
  <si>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</si>
  <si>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</si>
  <si>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</si>
  <si>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</si>
  <si>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</si>
  <si>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</si>
  <si>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</si>
  <si>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</si>
  <si>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</si>
  <si>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</si>
  <si>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</si>
  <si>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</si>
  <si>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</si>
  <si>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</si>
  <si>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</si>
  <si>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</si>
  <si>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</si>
  <si>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</si>
  <si>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</si>
  <si>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</si>
  <si>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</si>
  <si>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</si>
  <si>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</si>
  <si>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</si>
  <si>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</si>
  <si>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</si>
  <si>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</si>
  <si>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</si>
  <si>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</si>
  <si>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</si>
  <si>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</si>
  <si>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</si>
  <si>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</si>
  <si>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</si>
  <si>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</si>
  <si>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</si>
  <si>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</si>
  <si>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</si>
  <si>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</si>
  <si>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</si>
  <si>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</si>
  <si>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</si>
  <si>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</si>
  <si>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</si>
  <si>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</si>
  <si>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</si>
  <si>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</si>
  <si>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</si>
  <si>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</si>
  <si>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</si>
  <si>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</si>
  <si>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</si>
  <si>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</si>
  <si>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</si>
  <si>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</si>
  <si>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</si>
  <si>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</si>
  <si>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</si>
  <si>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</si>
  <si>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</si>
  <si>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</si>
  <si>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日向市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</si>
  <si>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</si>
  <si>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</si>
  <si>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</si>
  <si>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</si>
  <si>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</si>
  <si>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</si>
  <si>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</si>
  <si>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</si>
  <si>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</si>
  <si>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</si>
  <si>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</si>
  <si>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</si>
  <si>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</si>
  <si>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</si>
  <si>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</si>
  <si>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</si>
  <si>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</si>
  <si>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</si>
  <si>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</si>
  <si>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</si>
  <si>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</si>
  <si>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</si>
  <si>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</si>
  <si>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</si>
  <si>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</si>
  <si>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</si>
  <si>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</si>
  <si>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</si>
  <si>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</si>
  <si>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</si>
  <si>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</si>
  <si>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</si>
  <si>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</si>
  <si>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</si>
  <si>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</si>
  <si>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</si>
  <si>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</si>
  <si>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</si>
  <si>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</si>
  <si>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</si>
  <si>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</si>
  <si>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</si>
  <si>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</si>
  <si>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</si>
  <si>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</si>
  <si>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</si>
  <si>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</si>
  <si>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</si>
  <si>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</si>
  <si>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</si>
  <si>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</si>
  <si>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</si>
  <si>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</si>
  <si>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</si>
  <si>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</si>
  <si>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</si>
  <si>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</si>
  <si>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</si>
  <si>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</si>
  <si>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</si>
  <si>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</si>
  <si>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</si>
  <si>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</si>
  <si>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</si>
  <si>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</si>
  <si>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</si>
  <si>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</si>
  <si>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</si>
  <si>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</si>
  <si>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</si>
  <si>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</si>
  <si>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</si>
  <si>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</si>
  <si>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</si>
  <si>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</si>
  <si>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</si>
  <si>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</si>
  <si>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</si>
  <si>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</si>
  <si>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</si>
  <si>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</si>
  <si>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</si>
  <si>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</si>
  <si>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</si>
  <si>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</si>
  <si>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</si>
  <si>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</si>
  <si>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</si>
  <si>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</si>
  <si>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</si>
  <si>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</si>
  <si>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</si>
  <si>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</si>
  <si>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</si>
  <si>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</si>
  <si>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</si>
  <si>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</si>
  <si>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</si>
  <si>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</si>
  <si>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</si>
  <si>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</si>
  <si>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</si>
  <si>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</si>
  <si>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</si>
  <si>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</si>
  <si>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</si>
  <si>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</si>
  <si>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</si>
  <si>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</si>
  <si>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</si>
  <si>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</si>
  <si>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</si>
  <si>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</si>
  <si>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</si>
  <si>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宮崎県日向市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</si>
  <si>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</si>
  <si>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</si>
  <si>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</si>
  <si>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</si>
  <si>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</si>
  <si>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</si>
  <si>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</si>
  <si>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</si>
  <si>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</si>
  <si>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</si>
  <si>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</si>
  <si>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</si>
  <si>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</si>
  <si>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</si>
  <si>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</si>
  <si>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</si>
  <si>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</si>
  <si>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</si>
  <si>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</si>
  <si>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</si>
  <si>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</si>
  <si>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</si>
  <si>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</si>
  <si>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</si>
  <si>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</si>
  <si>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</si>
  <si>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</si>
  <si>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</si>
  <si>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</si>
  <si>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</si>
  <si>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</si>
  <si>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</si>
  <si>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</si>
  <si>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</si>
  <si>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</si>
  <si>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</si>
  <si>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</si>
  <si>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</si>
  <si>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</si>
  <si>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</si>
  <si>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</si>
  <si>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</si>
  <si>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</si>
  <si>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</si>
  <si>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</si>
  <si>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</si>
  <si>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</si>
  <si>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</si>
  <si>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</si>
  <si>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</si>
  <si>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</si>
  <si>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</si>
  <si>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</si>
  <si>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</si>
  <si>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</si>
  <si>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</si>
  <si>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</si>
  <si>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</si>
  <si>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</si>
  <si>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</si>
  <si>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</si>
  <si>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</si>
  <si>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</si>
  <si>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</si>
  <si>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</si>
  <si>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</si>
  <si>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</si>
  <si>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</si>
  <si>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</si>
  <si>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</si>
  <si>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</si>
  <si>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</si>
  <si>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</si>
  <si>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</si>
  <si>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</si>
  <si>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</si>
  <si>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</si>
  <si>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</si>
  <si>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</si>
  <si>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</si>
  <si>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</si>
  <si>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</si>
  <si>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</si>
  <si>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</si>
  <si>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</si>
  <si>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</si>
  <si>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</si>
  <si>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</si>
  <si>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</si>
  <si>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</si>
  <si>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</si>
  <si>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</si>
  <si>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</si>
  <si>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</si>
  <si>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</si>
  <si>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</si>
  <si>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</si>
  <si>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</si>
  <si>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</si>
  <si>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</si>
  <si>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</si>
  <si>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</si>
  <si>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</si>
  <si>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</si>
  <si>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</si>
  <si>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</si>
  <si>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</si>
  <si>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</si>
  <si>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</si>
  <si>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</si>
  <si>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</si>
  <si>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</si>
  <si>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</si>
  <si>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</si>
  <si>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</si>
  <si>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</si>
  <si>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</si>
  <si>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</si>
  <si>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</si>
  <si>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</si>
  <si>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</si>
  <si>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</si>
  <si>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</si>
  <si>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</si>
  <si>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</si>
  <si>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</si>
  <si>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</si>
  <si>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</si>
  <si>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</si>
  <si>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</si>
  <si>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</si>
  <si>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</si>
  <si>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</si>
  <si>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</si>
  <si>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</si>
  <si>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</si>
  <si>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</si>
  <si>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</si>
  <si>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</si>
  <si>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</si>
  <si>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</si>
  <si>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</si>
  <si>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</si>
  <si>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</si>
  <si>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</si>
  <si>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</si>
  <si>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</si>
  <si>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</si>
  <si>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宮崎県日向市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</si>
  <si>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</si>
  <si>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</si>
  <si>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</si>
  <si>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</si>
  <si>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</si>
  <si>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</si>
  <si>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</si>
  <si>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</si>
  <si>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</si>
  <si>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</si>
  <si>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</si>
  <si>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</si>
  <si>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</si>
  <si>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</si>
  <si>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</si>
  <si>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</si>
  <si>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</si>
  <si>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</si>
  <si>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</si>
  <si>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</si>
  <si>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日向市公営住宅事業特別会計</t>
    <phoneticPr fontId="5"/>
  </si>
  <si>
    <t>日向市財光寺南土地区画整理事業特別会計</t>
    <phoneticPr fontId="5"/>
  </si>
  <si>
    <t>日向市用地取得特別会計</t>
    <phoneticPr fontId="5"/>
  </si>
  <si>
    <t>日向市城山墓園事業特別会計</t>
    <phoneticPr fontId="5"/>
  </si>
  <si>
    <t>日向市簡易給水施設特別会計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</si>
  <si>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</si>
  <si>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</si>
  <si>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</si>
  <si>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</si>
  <si>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</si>
  <si>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</si>
  <si>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</si>
  <si>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</si>
  <si>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</si>
  <si>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</si>
  <si>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</si>
  <si>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</si>
  <si>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</si>
  <si>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日向市国民健康保険事業特別会計</t>
    <phoneticPr fontId="5"/>
  </si>
  <si>
    <t>日向市介護保険事業特別会計（保険事業勘定）</t>
    <phoneticPr fontId="5"/>
  </si>
  <si>
    <t>日向入郷地域介護認定審査事業特別会計</t>
    <phoneticPr fontId="5"/>
  </si>
  <si>
    <t>日向市後期高齢者医療事業特別会計</t>
    <phoneticPr fontId="5"/>
  </si>
  <si>
    <t>日向市水道事業会計</t>
    <phoneticPr fontId="5"/>
  </si>
  <si>
    <t>法適用企業</t>
    <phoneticPr fontId="5"/>
  </si>
  <si>
    <t>日向市下水道事業会計</t>
    <phoneticPr fontId="5"/>
  </si>
  <si>
    <t>日向市病院事業会計</t>
    <phoneticPr fontId="5"/>
  </si>
  <si>
    <t>日向市簡易水道事業特別会計</t>
    <phoneticPr fontId="5"/>
  </si>
  <si>
    <t>法非適用企業</t>
    <phoneticPr fontId="5"/>
  </si>
  <si>
    <t>日向市農業集落排水事業特別会計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</si>
  <si>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</si>
  <si>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</si>
  <si>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</si>
  <si>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</si>
  <si>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</si>
  <si>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</si>
  <si>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</si>
  <si>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</si>
  <si>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</si>
  <si>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</si>
  <si>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</si>
  <si>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</si>
  <si>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</si>
  <si>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</si>
  <si>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</si>
  <si>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</si>
  <si>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</si>
  <si>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</si>
  <si>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</si>
  <si>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</si>
  <si>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</si>
  <si>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</si>
  <si>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</si>
  <si>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</si>
  <si>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</si>
  <si>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</si>
  <si>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</si>
  <si>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</si>
  <si>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</si>
  <si>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</si>
  <si>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</si>
  <si>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</si>
  <si>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</si>
  <si>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</si>
  <si>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</si>
  <si>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</si>
  <si>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</si>
  <si>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</si>
  <si>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</si>
  <si>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</si>
  <si>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</si>
  <si>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</si>
  <si>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</si>
  <si>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</si>
  <si>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</si>
  <si>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</si>
  <si>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</si>
  <si>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</si>
  <si>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</si>
  <si>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</si>
  <si>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</si>
  <si>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</si>
  <si>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</si>
  <si>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</si>
  <si>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</si>
  <si>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</si>
  <si>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</si>
  <si>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</si>
  <si>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</si>
  <si>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</si>
  <si>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</si>
  <si>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</si>
  <si>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</si>
  <si>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</si>
  <si>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</si>
  <si>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</si>
  <si>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</si>
  <si>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</si>
  <si>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</si>
  <si>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</si>
  <si>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</si>
  <si>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</si>
  <si>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</si>
  <si>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</si>
  <si>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</si>
  <si>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</si>
  <si>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</si>
  <si>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</si>
  <si>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</si>
  <si>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</si>
  <si>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</si>
  <si>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</si>
  <si>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</si>
  <si>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</si>
  <si>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</si>
  <si>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</si>
  <si>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</si>
  <si>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</si>
  <si>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</si>
  <si>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</si>
  <si>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</si>
  <si>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</si>
  <si>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</si>
  <si>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</si>
  <si>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</si>
  <si>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</si>
  <si>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</si>
  <si>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</si>
  <si>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</si>
  <si>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</si>
  <si>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</si>
  <si>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</si>
  <si>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</si>
  <si>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</si>
  <si>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</si>
  <si>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</si>
  <si>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</si>
  <si>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</si>
  <si>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</si>
  <si>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</si>
  <si>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</si>
  <si>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</si>
  <si>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</si>
  <si>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</si>
  <si>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</si>
  <si>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</si>
  <si>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</si>
  <si>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</si>
  <si>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</si>
  <si>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</si>
  <si>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</si>
  <si>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</si>
  <si>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</si>
  <si>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</si>
  <si>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</si>
  <si>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</si>
  <si>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</si>
  <si>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</si>
  <si>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</si>
  <si>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</si>
  <si>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</si>
  <si>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</si>
  <si>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</si>
  <si>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</si>
  <si>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</si>
  <si>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0.17</t>
  </si>
  <si>
    <t>▲ 0.28</t>
  </si>
  <si>
    <t>▲ 2.59</t>
  </si>
  <si>
    <t>▲ 3.89</t>
  </si>
  <si>
    <t>日向市水道事業会計</t>
  </si>
  <si>
    <t>一般会計</t>
  </si>
  <si>
    <t>日向市下水道事業会計</t>
  </si>
  <si>
    <t>日向市国民健康保険事業特別会計</t>
  </si>
  <si>
    <t>日向市介護保険事業特別会計（保険事業勘定）</t>
  </si>
  <si>
    <t>日向市病院事業会計</t>
  </si>
  <si>
    <t>日向市財光寺南土地区画整理事業特別会計</t>
  </si>
  <si>
    <t>日向市後期高齢者医療事業特別会計</t>
  </si>
  <si>
    <t>その他会計（赤字）</t>
  </si>
  <si>
    <t>その他会計（黒字）</t>
  </si>
  <si>
    <t>-</t>
    <phoneticPr fontId="2"/>
  </si>
  <si>
    <t>日向東臼杵広域連合</t>
    <phoneticPr fontId="2"/>
  </si>
  <si>
    <t>宮崎県北部広域行政事務組合（一般会計）</t>
    <phoneticPr fontId="2"/>
  </si>
  <si>
    <t>宮崎県後期高齢者医療広域連合（一般会計）</t>
    <phoneticPr fontId="2"/>
  </si>
  <si>
    <t>宮崎県北部広域行政事務組合（宮崎県北部ふるさと市町村圏事業特別会計）</t>
    <phoneticPr fontId="2"/>
  </si>
  <si>
    <t>宮崎県後期高齢者医療広域連合（後期高齢者医療特別会計）</t>
    <phoneticPr fontId="2"/>
  </si>
  <si>
    <t>宮崎県自治会館管理組合</t>
    <rPh sb="0" eb="3">
      <t>ミヤザキケン</t>
    </rPh>
    <rPh sb="3" eb="5">
      <t>ジチ</t>
    </rPh>
    <rPh sb="5" eb="7">
      <t>カイカン</t>
    </rPh>
    <rPh sb="7" eb="9">
      <t>カンリ</t>
    </rPh>
    <rPh sb="9" eb="11">
      <t>クミアイ</t>
    </rPh>
    <phoneticPr fontId="2"/>
  </si>
  <si>
    <t>-</t>
    <phoneticPr fontId="2"/>
  </si>
  <si>
    <t>日向文化振興事業団</t>
    <phoneticPr fontId="2"/>
  </si>
  <si>
    <t>日向サンパーク温泉</t>
    <phoneticPr fontId="2"/>
  </si>
  <si>
    <t>日向青果地方卸売市場</t>
    <phoneticPr fontId="2"/>
  </si>
  <si>
    <t>東郷町ふるさと公社</t>
    <phoneticPr fontId="2"/>
  </si>
  <si>
    <t>○</t>
    <phoneticPr fontId="2"/>
  </si>
  <si>
    <t>宮崎県林業公社</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</si>
  <si>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</si>
  <si>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</si>
  <si>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</si>
  <si>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</si>
  <si>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</si>
  <si>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</si>
  <si>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</si>
  <si>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</si>
  <si>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</si>
  <si>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耳川広域森林組合</t>
    <rPh sb="0" eb="1">
      <t>ミミ</t>
    </rPh>
    <rPh sb="1" eb="2">
      <t>カワ</t>
    </rPh>
    <rPh sb="2" eb="4">
      <t>コウイキ</t>
    </rPh>
    <rPh sb="4" eb="6">
      <t>シンリン</t>
    </rPh>
    <rPh sb="6" eb="8">
      <t>クミアイ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</si>
  <si>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</si>
  <si>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</si>
  <si>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</si>
  <si>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</si>
  <si>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</si>
  <si>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</si>
  <si>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</si>
  <si>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</si>
  <si>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</si>
  <si>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</si>
  <si>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</si>
  <si>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</si>
  <si>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将来負担比率、実質公債費比率ともに類似団体と比較して高い水準となっており、将来負担比率が前年度から微増した主な要因は、国道１０号拡幅代行買収事業の終了に伴い、地方債の償還額等に充当可能な国から補填される財産売払収入が減少したことなどによるものである。
　今後、新庁舎建設事業に係る地方債の発行によって、将来負担比率、実質公債費比率ともに増加が見込まれるため、これまで以上に地方債残高の圧縮、公債費の抑制に努める必要がある。</t>
    <rPh sb="50" eb="52">
      <t>ビゾウ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</si>
</sst>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xr:uid="{00000000-0005-0000-0000-000000000000}"/>
    <cellStyle name="桁区切り 2" xfId="7" xr:uid="{00000000-0005-0000-0000-000001000000}"/>
    <cellStyle name="桁区切り 2 2" xfId="8" xr:uid="{00000000-0005-0000-0000-000002000000}"/>
    <cellStyle name="桁区切り 2 3" xfId="9" xr:uid="{00000000-0005-0000-0000-000003000000}"/>
    <cellStyle name="桁区切り 3" xfId="10" xr:uid="{00000000-0005-0000-0000-000004000000}"/>
    <cellStyle name="桁区切り 4" xfId="11" xr:uid="{00000000-0005-0000-0000-000005000000}"/>
    <cellStyle name="桁区切り 5" xfId="12" xr:uid="{00000000-0005-0000-0000-000006000000}"/>
    <cellStyle name="通貨 2" xfId="13" xr:uid="{00000000-0005-0000-0000-000007000000}"/>
    <cellStyle name="通貨 3" xfId="14" xr:uid="{00000000-0005-0000-0000-000008000000}"/>
    <cellStyle name="標準" xfId="0" builtinId="0"/>
    <cellStyle name="標準 2" xfId="5" xr:uid="{00000000-0005-0000-0000-00000A000000}"/>
    <cellStyle name="標準 2 2" xfId="15" xr:uid="{00000000-0005-0000-0000-00000B000000}"/>
    <cellStyle name="標準 2 3" xfId="16" xr:uid="{00000000-0005-0000-0000-00000C000000}"/>
    <cellStyle name="標準 2 4" xfId="28" xr:uid="{00000000-0005-0000-0000-00000D000000}"/>
    <cellStyle name="標準 2_2007AJAHO401600" xfId="17" xr:uid="{00000000-0005-0000-0000-00000E000000}"/>
    <cellStyle name="標準 3" xfId="18" xr:uid="{00000000-0005-0000-0000-00000F000000}"/>
    <cellStyle name="標準 3 2" xfId="19" xr:uid="{00000000-0005-0000-0000-000010000000}"/>
    <cellStyle name="標準 3 3" xfId="29" xr:uid="{00000000-0005-0000-0000-000011000000}"/>
    <cellStyle name="標準 3_APAHO401000" xfId="20" xr:uid="{00000000-0005-0000-0000-000012000000}"/>
    <cellStyle name="標準 4" xfId="21" xr:uid="{00000000-0005-0000-0000-000013000000}"/>
    <cellStyle name="標準 4 2" xfId="22" xr:uid="{00000000-0005-0000-0000-000014000000}"/>
    <cellStyle name="標準 4_APAHO401000" xfId="23" xr:uid="{00000000-0005-0000-0000-000015000000}"/>
    <cellStyle name="標準 4_APAHO401600" xfId="1" xr:uid="{00000000-0005-0000-0000-000016000000}"/>
    <cellStyle name="標準 4_APAHO4019001" xfId="4" xr:uid="{00000000-0005-0000-0000-000017000000}"/>
    <cellStyle name="標準 4_ZJ08_022012_青森市_2010" xfId="3" xr:uid="{00000000-0005-0000-0000-000018000000}"/>
    <cellStyle name="標準 5" xfId="24" xr:uid="{00000000-0005-0000-0000-000019000000}"/>
    <cellStyle name="標準 6" xfId="25" xr:uid="{00000000-0005-0000-0000-00001A000000}"/>
    <cellStyle name="標準 6 2" xfId="26" xr:uid="{00000000-0005-0000-0000-00001B000000}"/>
    <cellStyle name="標準 6_APAHO401000" xfId="27" xr:uid="{00000000-0005-0000-0000-00001C000000}"/>
    <cellStyle name="標準 6_APAHO401200_O-JJ1016-001-3_財政状況資料集(決算状況カード(各会計・関係団体))(Rev2)2" xfId="33" xr:uid="{00000000-0005-0000-0000-00001D000000}"/>
    <cellStyle name="標準 6_APAHO402200_O-JJ1016-001-3_財政状況資料集(決算状況カード(各会計・関係団体))(Rev2)2" xfId="30" xr:uid="{00000000-0005-0000-0000-00001E000000}"/>
    <cellStyle name="標準 7" xfId="38" xr:uid="{00000000-0005-0000-0000-00001F000000}"/>
    <cellStyle name="標準_【レイアウト】（県）資料３（Ｐ２）　歳出比較分析表" xfId="34" xr:uid="{00000000-0005-0000-0000-000020000000}"/>
    <cellStyle name="標準_【レイアウト】（市）資料３（Ｐ２）　歳出比較分析表" xfId="35" xr:uid="{00000000-0005-0000-0000-000021000000}"/>
    <cellStyle name="標準_APAHO251300" xfId="36" xr:uid="{00000000-0005-0000-0000-000022000000}"/>
    <cellStyle name="標準_APAHO252300" xfId="37" xr:uid="{00000000-0005-0000-0000-000023000000}"/>
    <cellStyle name="標準_Book1" xfId="31" xr:uid="{00000000-0005-0000-0000-000024000000}"/>
    <cellStyle name="標準_O-JJ0722-001-3_決算状況カード(各会計・関係団体)_O-JJ1016-001-3_財政状況資料集(決算状況カード(各会計・関係団体))(Rev2)2" xfId="32" xr:uid="{00000000-0005-0000-0000-000025000000}"/>
    <cellStyle name="標準_O-JJ0722-001-8_連結実質赤字比率に係る赤字・黒字の構成分析" xfId="2" xr:uid="{00000000-0005-0000-0000-00002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54227</c:v>
                </c:pt>
                <c:pt idx="4">
                  <c:v>57295</c:v>
                </c:pt>
              </c:numCache>
            </c:numRef>
          </c:val>
          <c:smooth val="0"/>
          <c:extLst>
            <c:ext xmlns:c16="http://schemas.microsoft.com/office/drawing/2014/chart" uri="{C3380CC4-5D6E-409C-BE32-E72D297353CC}">
              <c16:uniqueId val="{00000000-0D53-43D5-909D-32200EAEB66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56746</c:v>
                </c:pt>
                <c:pt idx="1">
                  <c:v>91077</c:v>
                </c:pt>
                <c:pt idx="2">
                  <c:v>108309</c:v>
                </c:pt>
                <c:pt idx="3">
                  <c:v>83088</c:v>
                </c:pt>
                <c:pt idx="4">
                  <c:v>82329</c:v>
                </c:pt>
              </c:numCache>
            </c:numRef>
          </c:val>
          <c:smooth val="0"/>
          <c:extLst>
            <c:ext xmlns:c16="http://schemas.microsoft.com/office/drawing/2014/chart" uri="{C3380CC4-5D6E-409C-BE32-E72D297353CC}">
              <c16:uniqueId val="{00000001-0D53-43D5-909D-32200EAEB66E}"/>
            </c:ext>
          </c:extLst>
        </c:ser>
        <c:dLbls>
          <c:showLegendKey val="0"/>
          <c:showVal val="0"/>
          <c:showCatName val="0"/>
          <c:showSerName val="0"/>
          <c:showPercent val="0"/>
          <c:showBubbleSize val="0"/>
        </c:dLbls>
        <c:marker val="1"/>
        <c:smooth val="0"/>
        <c:axId val="298206720"/>
        <c:axId val="298208640"/>
      </c:lineChart>
      <c:catAx>
        <c:axId val="2982067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8208640"/>
        <c:crosses val="autoZero"/>
        <c:auto val="1"/>
        <c:lblAlgn val="ctr"/>
        <c:lblOffset val="100"/>
        <c:tickLblSkip val="1"/>
        <c:tickMarkSkip val="1"/>
        <c:noMultiLvlLbl val="0"/>
      </c:catAx>
      <c:valAx>
        <c:axId val="29820864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82067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5.25</c:v>
                </c:pt>
                <c:pt idx="1">
                  <c:v>4.93</c:v>
                </c:pt>
                <c:pt idx="2">
                  <c:v>3.06</c:v>
                </c:pt>
                <c:pt idx="3">
                  <c:v>3.68</c:v>
                </c:pt>
                <c:pt idx="4">
                  <c:v>2.65</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16.22</c:v>
                </c:pt>
                <c:pt idx="1">
                  <c:v>18.84</c:v>
                </c:pt>
                <c:pt idx="2">
                  <c:v>21.09</c:v>
                </c:pt>
                <c:pt idx="3">
                  <c:v>21.48</c:v>
                </c:pt>
                <c:pt idx="4">
                  <c:v>20.49</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31344896"/>
        <c:axId val="3313470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-0.17</c:v>
                </c:pt>
                <c:pt idx="1">
                  <c:v>-0.28000000000000003</c:v>
                </c:pt>
                <c:pt idx="2">
                  <c:v>-2.59</c:v>
                </c:pt>
                <c:pt idx="3">
                  <c:v>0.06</c:v>
                </c:pt>
                <c:pt idx="4">
                  <c:v>-3.89</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31344896"/>
        <c:axId val="331347072"/>
      </c:lineChart>
      <c:catAx>
        <c:axId val="331344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1347072"/>
        <c:crosses val="autoZero"/>
        <c:auto val="1"/>
        <c:lblAlgn val="ctr"/>
        <c:lblOffset val="100"/>
        <c:tickLblSkip val="1"/>
        <c:tickMarkSkip val="1"/>
        <c:noMultiLvlLbl val="0"/>
      </c:catAx>
      <c:valAx>
        <c:axId val="331347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1344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0.45</c:v>
                </c:pt>
                <c:pt idx="2">
                  <c:v>#N/A</c:v>
                </c:pt>
                <c:pt idx="3">
                  <c:v>0.62</c:v>
                </c:pt>
                <c:pt idx="4">
                  <c:v>#N/A</c:v>
                </c:pt>
                <c:pt idx="5">
                  <c:v>0.45</c:v>
                </c:pt>
                <c:pt idx="6">
                  <c:v>#N/A</c:v>
                </c:pt>
                <c:pt idx="7">
                  <c:v>0.44</c:v>
                </c:pt>
                <c:pt idx="8">
                  <c:v>#N/A</c:v>
                </c:pt>
                <c:pt idx="9">
                  <c:v>7.0000000000000007E-2</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日向市後期高齢者医療事業特別会計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0.03</c:v>
                </c:pt>
                <c:pt idx="4">
                  <c:v>#N/A</c:v>
                </c:pt>
                <c:pt idx="5">
                  <c:v>0.03</c:v>
                </c:pt>
                <c:pt idx="6">
                  <c:v>#N/A</c:v>
                </c:pt>
                <c:pt idx="7">
                  <c:v>0.04</c:v>
                </c:pt>
                <c:pt idx="8">
                  <c:v>#N/A</c:v>
                </c:pt>
                <c:pt idx="9">
                  <c:v>0.04</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日向市財光寺南土地区画整理事業特別会計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0.09</c:v>
                </c:pt>
                <c:pt idx="4">
                  <c:v>#N/A</c:v>
                </c:pt>
                <c:pt idx="5">
                  <c:v>0.06</c:v>
                </c:pt>
                <c:pt idx="6">
                  <c:v>#N/A</c:v>
                </c:pt>
                <c:pt idx="7">
                  <c:v>0.04</c:v>
                </c:pt>
                <c:pt idx="8">
                  <c:v>#N/A</c:v>
                </c:pt>
                <c:pt idx="9">
                  <c:v>0.05</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日向市病院事業会計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1.1299999999999999</c:v>
                </c:pt>
                <c:pt idx="2">
                  <c:v>#N/A</c:v>
                </c:pt>
                <c:pt idx="3">
                  <c:v>1.28</c:v>
                </c:pt>
                <c:pt idx="4">
                  <c:v>#N/A</c:v>
                </c:pt>
                <c:pt idx="5">
                  <c:v>1.1399999999999999</c:v>
                </c:pt>
                <c:pt idx="6">
                  <c:v>#N/A</c:v>
                </c:pt>
                <c:pt idx="7">
                  <c:v>0.52</c:v>
                </c:pt>
                <c:pt idx="8">
                  <c:v>#N/A</c:v>
                </c:pt>
                <c:pt idx="9">
                  <c:v>0.4</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日向市介護保険事業特別会計（保険事業勘定）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c:v>
                </c:pt>
                <c:pt idx="2">
                  <c:v>#N/A</c:v>
                </c:pt>
                <c:pt idx="3">
                  <c:v>0.42</c:v>
                </c:pt>
                <c:pt idx="4">
                  <c:v>#N/A</c:v>
                </c:pt>
                <c:pt idx="5">
                  <c:v>0.34</c:v>
                </c:pt>
                <c:pt idx="6">
                  <c:v>#N/A</c:v>
                </c:pt>
                <c:pt idx="7">
                  <c:v>0.37</c:v>
                </c:pt>
                <c:pt idx="8">
                  <c:v>#N/A</c:v>
                </c:pt>
                <c:pt idx="9">
                  <c:v>0.52</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日向市国民健康保険事業特別会計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0.95</c:v>
                </c:pt>
                <c:pt idx="2">
                  <c:v>#N/A</c:v>
                </c:pt>
                <c:pt idx="3">
                  <c:v>1.19</c:v>
                </c:pt>
                <c:pt idx="4">
                  <c:v>#N/A</c:v>
                </c:pt>
                <c:pt idx="5">
                  <c:v>1.87</c:v>
                </c:pt>
                <c:pt idx="6">
                  <c:v>#N/A</c:v>
                </c:pt>
                <c:pt idx="7">
                  <c:v>0.2</c:v>
                </c:pt>
                <c:pt idx="8">
                  <c:v>#N/A</c:v>
                </c:pt>
                <c:pt idx="9">
                  <c:v>1.25</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日向市下水道事業会計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0</c:v>
                </c:pt>
                <c:pt idx="1">
                  <c:v>0</c:v>
                </c:pt>
                <c:pt idx="2">
                  <c:v>0</c:v>
                </c:pt>
                <c:pt idx="3">
                  <c:v>0</c:v>
                </c:pt>
                <c:pt idx="4">
                  <c:v>#N/A</c:v>
                </c:pt>
                <c:pt idx="5">
                  <c:v>0.81</c:v>
                </c:pt>
                <c:pt idx="6">
                  <c:v>#N/A</c:v>
                </c:pt>
                <c:pt idx="7">
                  <c:v>1.29</c:v>
                </c:pt>
                <c:pt idx="8">
                  <c:v>#N/A</c:v>
                </c:pt>
                <c:pt idx="9">
                  <c:v>1.64</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5.21</c:v>
                </c:pt>
                <c:pt idx="2">
                  <c:v>#N/A</c:v>
                </c:pt>
                <c:pt idx="3">
                  <c:v>4.76</c:v>
                </c:pt>
                <c:pt idx="4">
                  <c:v>#N/A</c:v>
                </c:pt>
                <c:pt idx="5">
                  <c:v>2.92</c:v>
                </c:pt>
                <c:pt idx="6">
                  <c:v>#N/A</c:v>
                </c:pt>
                <c:pt idx="7">
                  <c:v>3.57</c:v>
                </c:pt>
                <c:pt idx="8">
                  <c:v>#N/A</c:v>
                </c:pt>
                <c:pt idx="9">
                  <c:v>2.54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日向市水道事業会計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7.21</c:v>
                </c:pt>
                <c:pt idx="2">
                  <c:v>#N/A</c:v>
                </c:pt>
                <c:pt idx="3">
                  <c:v>7.72</c:v>
                </c:pt>
                <c:pt idx="4">
                  <c:v>#N/A</c:v>
                </c:pt>
                <c:pt idx="5">
                  <c:v>8.18</c:v>
                </c:pt>
                <c:pt idx="6">
                  <c:v>#N/A</c:v>
                </c:pt>
                <c:pt idx="7">
                  <c:v>8.3800000000000008</c:v>
                </c:pt>
                <c:pt idx="8">
                  <c:v>#N/A</c:v>
                </c:pt>
                <c:pt idx="9">
                  <c:v>8.82</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31465856"/>
        <c:axId val="331467392"/>
      </c:barChart>
      <c:catAx>
        <c:axId val="331465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1467392"/>
        <c:crosses val="autoZero"/>
        <c:auto val="1"/>
        <c:lblAlgn val="ctr"/>
        <c:lblOffset val="100"/>
        <c:tickLblSkip val="1"/>
        <c:tickMarkSkip val="1"/>
        <c:noMultiLvlLbl val="0"/>
      </c:catAx>
      <c:valAx>
        <c:axId val="331467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14658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3069</c:v>
                </c:pt>
                <c:pt idx="5">
                  <c:v>3073</c:v>
                </c:pt>
                <c:pt idx="8">
                  <c:v>3054</c:v>
                </c:pt>
                <c:pt idx="11">
                  <c:v>3205</c:v>
                </c:pt>
                <c:pt idx="14">
                  <c:v>3140</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27</c:v>
                </c:pt>
                <c:pt idx="3">
                  <c:v>30</c:v>
                </c:pt>
                <c:pt idx="6">
                  <c:v>33</c:v>
                </c:pt>
                <c:pt idx="9">
                  <c:v>93</c:v>
                </c:pt>
                <c:pt idx="12">
                  <c:v>110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679</c:v>
                </c:pt>
                <c:pt idx="3">
                  <c:v>682</c:v>
                </c:pt>
                <c:pt idx="6">
                  <c:v>700</c:v>
                </c:pt>
                <c:pt idx="9">
                  <c:v>730</c:v>
                </c:pt>
                <c:pt idx="12">
                  <c:v>611</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4130</c:v>
                </c:pt>
                <c:pt idx="3">
                  <c:v>4005</c:v>
                </c:pt>
                <c:pt idx="6">
                  <c:v>3836</c:v>
                </c:pt>
                <c:pt idx="9">
                  <c:v>3899</c:v>
                </c:pt>
                <c:pt idx="12">
                  <c:v>3915</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31768576"/>
        <c:axId val="3317704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1768</c:v>
                </c:pt>
                <c:pt idx="2">
                  <c:v>#N/A</c:v>
                </c:pt>
                <c:pt idx="3">
                  <c:v>#N/A</c:v>
                </c:pt>
                <c:pt idx="4">
                  <c:v>1644</c:v>
                </c:pt>
                <c:pt idx="5">
                  <c:v>#N/A</c:v>
                </c:pt>
                <c:pt idx="6">
                  <c:v>#N/A</c:v>
                </c:pt>
                <c:pt idx="7">
                  <c:v>1515</c:v>
                </c:pt>
                <c:pt idx="8">
                  <c:v>#N/A</c:v>
                </c:pt>
                <c:pt idx="9">
                  <c:v>#N/A</c:v>
                </c:pt>
                <c:pt idx="10">
                  <c:v>1517</c:v>
                </c:pt>
                <c:pt idx="11">
                  <c:v>#N/A</c:v>
                </c:pt>
                <c:pt idx="12">
                  <c:v>#N/A</c:v>
                </c:pt>
                <c:pt idx="13">
                  <c:v>1496</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31768576"/>
        <c:axId val="331770496"/>
      </c:lineChart>
      <c:catAx>
        <c:axId val="331768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1770496"/>
        <c:crosses val="autoZero"/>
        <c:auto val="1"/>
        <c:lblAlgn val="ctr"/>
        <c:lblOffset val="100"/>
        <c:tickLblSkip val="1"/>
        <c:tickMarkSkip val="1"/>
        <c:noMultiLvlLbl val="0"/>
      </c:catAx>
      <c:valAx>
        <c:axId val="331770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1768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28151</c:v>
                </c:pt>
                <c:pt idx="5">
                  <c:v>28051</c:v>
                </c:pt>
                <c:pt idx="8">
                  <c:v>27760</c:v>
                </c:pt>
                <c:pt idx="11">
                  <c:v>27747</c:v>
                </c:pt>
                <c:pt idx="14">
                  <c:v>27725</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1886</c:v>
                </c:pt>
                <c:pt idx="5">
                  <c:v>1835</c:v>
                </c:pt>
                <c:pt idx="8">
                  <c:v>2091</c:v>
                </c:pt>
                <c:pt idx="11">
                  <c:v>1782</c:v>
                </c:pt>
                <c:pt idx="14">
                  <c:v>1267</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8167</c:v>
                </c:pt>
                <c:pt idx="5">
                  <c:v>9171</c:v>
                </c:pt>
                <c:pt idx="8">
                  <c:v>9620</c:v>
                </c:pt>
                <c:pt idx="11">
                  <c:v>9933</c:v>
                </c:pt>
                <c:pt idx="14">
                  <c:v>9720</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58</c:v>
                </c:pt>
                <c:pt idx="3">
                  <c:v>55</c:v>
                </c:pt>
                <c:pt idx="6">
                  <c:v>53</c:v>
                </c:pt>
                <c:pt idx="9">
                  <c:v>50</c:v>
                </c:pt>
                <c:pt idx="12">
                  <c:v>51</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5863</c:v>
                </c:pt>
                <c:pt idx="3">
                  <c:v>5856</c:v>
                </c:pt>
                <c:pt idx="6">
                  <c:v>5496</c:v>
                </c:pt>
                <c:pt idx="9">
                  <c:v>5306</c:v>
                </c:pt>
                <c:pt idx="12">
                  <c:v>5284</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460</c:v>
                </c:pt>
                <c:pt idx="3">
                  <c:v>488</c:v>
                </c:pt>
                <c:pt idx="6">
                  <c:v>521</c:v>
                </c:pt>
                <c:pt idx="9">
                  <c:v>460</c:v>
                </c:pt>
                <c:pt idx="12">
                  <c:v>392</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10497</c:v>
                </c:pt>
                <c:pt idx="3">
                  <c:v>10178</c:v>
                </c:pt>
                <c:pt idx="6">
                  <c:v>10240</c:v>
                </c:pt>
                <c:pt idx="9">
                  <c:v>10111</c:v>
                </c:pt>
                <c:pt idx="12">
                  <c:v>9416</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34801</c:v>
                </c:pt>
                <c:pt idx="3">
                  <c:v>34286</c:v>
                </c:pt>
                <c:pt idx="6">
                  <c:v>34517</c:v>
                </c:pt>
                <c:pt idx="9">
                  <c:v>33874</c:v>
                </c:pt>
                <c:pt idx="12">
                  <c:v>33936</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31944320"/>
        <c:axId val="331946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13476</c:v>
                </c:pt>
                <c:pt idx="2">
                  <c:v>#N/A</c:v>
                </c:pt>
                <c:pt idx="3">
                  <c:v>#N/A</c:v>
                </c:pt>
                <c:pt idx="4">
                  <c:v>11805</c:v>
                </c:pt>
                <c:pt idx="5">
                  <c:v>#N/A</c:v>
                </c:pt>
                <c:pt idx="6">
                  <c:v>#N/A</c:v>
                </c:pt>
                <c:pt idx="7">
                  <c:v>11358</c:v>
                </c:pt>
                <c:pt idx="8">
                  <c:v>#N/A</c:v>
                </c:pt>
                <c:pt idx="9">
                  <c:v>#N/A</c:v>
                </c:pt>
                <c:pt idx="10">
                  <c:v>10338</c:v>
                </c:pt>
                <c:pt idx="11">
                  <c:v>#N/A</c:v>
                </c:pt>
                <c:pt idx="12">
                  <c:v>#N/A</c:v>
                </c:pt>
                <c:pt idx="13">
                  <c:v>10366</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31944320"/>
        <c:axId val="331946240"/>
      </c:lineChart>
      <c:catAx>
        <c:axId val="331944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1946240"/>
        <c:crosses val="autoZero"/>
        <c:auto val="1"/>
        <c:lblAlgn val="ctr"/>
        <c:lblOffset val="100"/>
        <c:tickLblSkip val="1"/>
        <c:tickMarkSkip val="1"/>
        <c:noMultiLvlLbl val="0"/>
      </c:catAx>
      <c:valAx>
        <c:axId val="331946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1944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{16E981F4-402A-469E-B5C1-834A51EFB29F}</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{550039DE-37DA-4703-8DDD-E2EBB7AA063F}</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{40F63519-CC5A-442D-BE3E-7FA751E18F6A}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{40C98EE4-BFEE-479A-B584-FC36BA3BF03D}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{3B5EF3C9-1762-458D-8C45-733A47F78F9B}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{A38273B4-5C7D-4088-B10A-A0D75C43F342}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{F8607E12-BA09-4B6F-A5F0-0E7AFE3AE3B7}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{8DC88CEF-6BA7-4D37-AEBA-323A4FBC54AD}</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{71349E4A-385D-4C72-B738-A24035122E6C}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{89E2E747-4E48-4BCB-9937-B981C69F85B0}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01682944"/>
        <c:axId val="372898816"/>
      </c:scatterChart>
      <c:valAx>
        <c:axId val="2016829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72898816"/>
        <c:crosses val="autoZero"/>
        <c:crossBetween val="midCat"/>
      </c:valAx>
      <c:valAx>
        <c:axId val="37289881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16829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{F2720D2A-E515-4D25-8992-705B70F9A77D}</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{E37CE426-69EA-4E4C-8F2A-787AABEE5CDC}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{084DDD22-8F01-4B51-BF00-3858472A3039}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{C757AACF-F3F5-46AC-A800-59C3CADCD200}</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{4893A988-CE8F-431F-8750-00808EC2DCFF}</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14.2</c:v>
                </c:pt>
                <c:pt idx="1">
                  <c:v>13.5</c:v>
                </c:pt>
                <c:pt idx="2">
                  <c:v>12.7</c:v>
                </c:pt>
                <c:pt idx="3">
                  <c:v>12</c:v>
                </c:pt>
                <c:pt idx="4">
                  <c:v>11.6</c:v>
                </c:pt>
              </c:numCache>
            </c:numRef>
          </c:xVal>
          <c:yVal>
            <c:numRef>
              <c:f>公会計指標分析・財政指標組合せ分析表!$K$73:$O$73</c:f>
              <c:numCache>
                <c:formatCode>#,##0.0;"▲ "#,##0.0</c:formatCode>
                <c:ptCount val="5"/>
                <c:pt idx="0">
                  <c:v>103.7</c:v>
                </c:pt>
                <c:pt idx="1">
                  <c:v>90.4</c:v>
                </c:pt>
                <c:pt idx="2">
                  <c:v>89.1</c:v>
                </c:pt>
                <c:pt idx="3">
                  <c:v>79.099999999999994</c:v>
                </c:pt>
                <c:pt idx="4">
                  <c:v>79.2</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{B078C083-CC44-45FC-A5A2-3E594B9E1E0A}</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{8D4D9B5C-568F-427D-A727-1DE896925321}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{EF1449B6-3765-47AB-859E-8F68282E5F30}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{3E60EDAB-4A80-41F7-BF77-BF902599CC4B}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{AFDC6C5B-34A8-42D1-B602-4708F7D83A64}</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7.8</c:v>
                </c:pt>
                <c:pt idx="4">
                  <c:v>7.5</c:v>
                </c:pt>
              </c:numCache>
            </c:numRef>
          </c:xVal>
          <c:yVal>
            <c:numRef>
              <c:f>公会計指標分析・財政指標組合せ分析表!$K$77:$O$77</c:f>
              <c:numCache>
                <c:formatCode>#,##0.0;"▲ "#,##0.0</c:formatCode>
                <c:ptCount val="5"/>
                <c:pt idx="0">
                  <c:v>58.2</c:v>
                </c:pt>
                <c:pt idx="1">
                  <c:v>50.3</c:v>
                </c:pt>
                <c:pt idx="2">
                  <c:v>45.9</c:v>
                </c:pt>
                <c:pt idx="3">
                  <c:v>37.299999999999997</c:v>
                </c:pt>
                <c:pt idx="4">
                  <c:v>33.1</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01702400"/>
        <c:axId val="201704576"/>
      </c:scatterChart>
      <c:valAx>
        <c:axId val="201702400"/>
        <c:scaling>
          <c:orientation val="minMax"/>
          <c:max val="14.799999999999999"/>
          <c:min val="7.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1704576"/>
        <c:crosses val="autoZero"/>
        <c:crossBetween val="midCat"/>
      </c:valAx>
      <c:valAx>
        <c:axId val="201704576"/>
        <c:scaling>
          <c:orientation val="minMax"/>
          <c:max val="116"/>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17024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宮崎県日向市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ja-JP" altLang="en-US" sz="1100">
              <a:solidFill>
                <a:schemeClr val="dk1"/>
              </a:solidFill>
              <a:effectLst/>
              <a:latin typeface="+mn-lt"/>
              <a:ea typeface="+mn-ea"/>
              <a:cs typeface="+mn-cs"/>
            </a:rPr>
            <a:t>２８</a:t>
          </a:r>
          <a:r>
            <a:rPr kumimoji="1" lang="ja-JP" altLang="ja-JP" sz="1100">
              <a:solidFill>
                <a:schemeClr val="dk1"/>
              </a:solidFill>
              <a:effectLst/>
              <a:latin typeface="+mn-lt"/>
              <a:ea typeface="+mn-ea"/>
              <a:cs typeface="+mn-cs"/>
            </a:rPr>
            <a:t>年度の実質公債費比率は</a:t>
          </a:r>
          <a:r>
            <a:rPr kumimoji="1" lang="ja-JP" altLang="en-US" sz="1100">
              <a:solidFill>
                <a:schemeClr val="dk1"/>
              </a:solidFill>
              <a:effectLst/>
              <a:latin typeface="+mn-lt"/>
              <a:ea typeface="+mn-ea"/>
              <a:cs typeface="+mn-cs"/>
            </a:rPr>
            <a:t>１１．６</a:t>
          </a:r>
          <a:r>
            <a:rPr kumimoji="1" lang="ja-JP" altLang="ja-JP" sz="1100">
              <a:solidFill>
                <a:schemeClr val="dk1"/>
              </a:solidFill>
              <a:effectLst/>
              <a:latin typeface="+mn-lt"/>
              <a:ea typeface="+mn-ea"/>
              <a:cs typeface="+mn-cs"/>
            </a:rPr>
            <a:t>％と、前年度から</a:t>
          </a:r>
          <a:r>
            <a:rPr kumimoji="1" lang="ja-JP" altLang="en-US" sz="1100">
              <a:solidFill>
                <a:schemeClr val="dk1"/>
              </a:solidFill>
              <a:effectLst/>
              <a:latin typeface="+mn-lt"/>
              <a:ea typeface="+mn-ea"/>
              <a:cs typeface="+mn-cs"/>
            </a:rPr>
            <a:t>０．４</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減少しており</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平成２８年度より公営企業会計への繰出金の一部を出資金に変更したことに伴う、準元利償還金算入額の減など</a:t>
          </a:r>
          <a:r>
            <a:rPr kumimoji="1" lang="ja-JP" altLang="ja-JP" sz="1100">
              <a:solidFill>
                <a:schemeClr val="dk1"/>
              </a:solidFill>
              <a:effectLst/>
              <a:latin typeface="+mn-lt"/>
              <a:ea typeface="+mn-ea"/>
              <a:cs typeface="+mn-cs"/>
            </a:rPr>
            <a:t>が要因である。</a:t>
          </a:r>
          <a:endParaRPr lang="ja-JP" altLang="ja-JP" sz="1400">
            <a:effectLst/>
          </a:endParaRPr>
        </a:p>
        <a:p>
          <a:r>
            <a:rPr kumimoji="1" lang="ja-JP" altLang="ja-JP" sz="1100">
              <a:solidFill>
                <a:schemeClr val="dk1"/>
              </a:solidFill>
              <a:effectLst/>
              <a:latin typeface="+mn-lt"/>
              <a:ea typeface="+mn-ea"/>
              <a:cs typeface="+mn-cs"/>
            </a:rPr>
            <a:t>　今後、新庁舎建設事業の影響も</a:t>
          </a:r>
          <a:r>
            <a:rPr kumimoji="1" lang="ja-JP" altLang="en-US" sz="1100">
              <a:solidFill>
                <a:schemeClr val="dk1"/>
              </a:solidFill>
              <a:effectLst/>
              <a:latin typeface="+mn-lt"/>
              <a:ea typeface="+mn-ea"/>
              <a:cs typeface="+mn-cs"/>
            </a:rPr>
            <a:t>見込まれるため</a:t>
          </a:r>
          <a:r>
            <a:rPr kumimoji="1" lang="ja-JP" altLang="ja-JP" sz="1100">
              <a:solidFill>
                <a:schemeClr val="dk1"/>
              </a:solidFill>
              <a:effectLst/>
              <a:latin typeface="+mn-lt"/>
              <a:ea typeface="+mn-ea"/>
              <a:cs typeface="+mn-cs"/>
            </a:rPr>
            <a:t>、引き続き普通建設事業の重点化等による起債の新規発行額の抑制に努め、公債費の圧縮を図っていく。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宮崎県日向市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将来負担額については</a:t>
          </a:r>
          <a:r>
            <a:rPr kumimoji="1" lang="ja-JP" altLang="ja-JP" sz="1100">
              <a:solidFill>
                <a:schemeClr val="dk1"/>
              </a:solidFill>
              <a:effectLst/>
              <a:latin typeface="+mn-lt"/>
              <a:ea typeface="+mn-ea"/>
              <a:cs typeface="+mn-cs"/>
            </a:rPr>
            <a:t>、公営企業会計への繰出金の一部を出資金に取扱変更したことによる</a:t>
          </a:r>
          <a:r>
            <a:rPr lang="ja-JP" altLang="ja-JP" sz="1100" b="0" i="0">
              <a:solidFill>
                <a:schemeClr val="dk1"/>
              </a:solidFill>
              <a:effectLst/>
              <a:latin typeface="+mn-lt"/>
              <a:ea typeface="+mn-ea"/>
              <a:cs typeface="+mn-cs"/>
            </a:rPr>
            <a:t>公営企業債等繰入見込額</a:t>
          </a:r>
          <a:r>
            <a:rPr kumimoji="1" lang="ja-JP" altLang="ja-JP" sz="1100">
              <a:solidFill>
                <a:schemeClr val="dk1"/>
              </a:solidFill>
              <a:effectLst/>
              <a:latin typeface="+mn-lt"/>
              <a:ea typeface="+mn-ea"/>
              <a:cs typeface="+mn-cs"/>
            </a:rPr>
            <a:t>の減など</a:t>
          </a:r>
          <a:r>
            <a:rPr kumimoji="1" lang="ja-JP" altLang="en-US" sz="1100">
              <a:solidFill>
                <a:schemeClr val="dk1"/>
              </a:solidFill>
              <a:effectLst/>
              <a:latin typeface="+mn-lt"/>
              <a:ea typeface="+mn-ea"/>
              <a:cs typeface="+mn-cs"/>
            </a:rPr>
            <a:t>があったが、</a:t>
          </a:r>
          <a:r>
            <a:rPr kumimoji="1" lang="ja-JP" altLang="ja-JP" sz="1100">
              <a:solidFill>
                <a:schemeClr val="dk1"/>
              </a:solidFill>
              <a:effectLst/>
              <a:latin typeface="+mn-lt"/>
              <a:ea typeface="+mn-ea"/>
              <a:cs typeface="+mn-cs"/>
            </a:rPr>
            <a:t>新庁舎建設や台風１６号</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に係る災害復旧事業の増加</a:t>
          </a:r>
          <a:r>
            <a:rPr kumimoji="1" lang="ja-JP" altLang="en-US" sz="1100">
              <a:solidFill>
                <a:schemeClr val="dk1"/>
              </a:solidFill>
              <a:effectLst/>
              <a:latin typeface="+mn-lt"/>
              <a:ea typeface="+mn-ea"/>
              <a:cs typeface="+mn-cs"/>
            </a:rPr>
            <a:t>に伴う</a:t>
          </a:r>
          <a:r>
            <a:rPr kumimoji="1" lang="ja-JP" altLang="ja-JP" sz="1100">
              <a:solidFill>
                <a:schemeClr val="dk1"/>
              </a:solidFill>
              <a:effectLst/>
              <a:latin typeface="+mn-lt"/>
              <a:ea typeface="+mn-ea"/>
              <a:cs typeface="+mn-cs"/>
            </a:rPr>
            <a:t>地方債の</a:t>
          </a:r>
          <a:r>
            <a:rPr kumimoji="1" lang="ja-JP" altLang="en-US" sz="1100">
              <a:solidFill>
                <a:schemeClr val="dk1"/>
              </a:solidFill>
              <a:effectLst/>
              <a:latin typeface="+mn-lt"/>
              <a:ea typeface="+mn-ea"/>
              <a:cs typeface="+mn-cs"/>
            </a:rPr>
            <a:t>新規発行により、全体として増となっている。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充当可能財源等については、国道１０号拡幅代行買収事業の終了に伴い、国から補填される充当可能特定歳入が減少したことや、新庁舎建設事業及び日向中学校増改築事業、台風１６号に係る災害復旧関連事業に伴う基金の取崩しなどにより減となっている。　</a:t>
          </a:r>
          <a:endParaRPr lang="ja-JP" altLang="ja-JP" sz="1400">
            <a:effectLst/>
          </a:endParaRPr>
        </a:p>
        <a:p>
          <a:r>
            <a:rPr kumimoji="1" lang="ja-JP" altLang="ja-JP" sz="1100">
              <a:solidFill>
                <a:schemeClr val="dk1"/>
              </a:solidFill>
              <a:effectLst/>
              <a:latin typeface="+mn-lt"/>
              <a:ea typeface="+mn-ea"/>
              <a:cs typeface="+mn-cs"/>
            </a:rPr>
            <a:t>　今後も行財政改革大綱に基づく</a:t>
          </a:r>
          <a:r>
            <a:rPr lang="ja-JP" altLang="ja-JP" sz="1100" b="0" i="0" baseline="0">
              <a:solidFill>
                <a:schemeClr val="dk1"/>
              </a:solidFill>
              <a:effectLst/>
              <a:latin typeface="+mn-lt"/>
              <a:ea typeface="+mn-ea"/>
              <a:cs typeface="+mn-cs"/>
            </a:rPr>
            <a:t>定員管理・給与の適正化</a:t>
          </a:r>
          <a:r>
            <a:rPr kumimoji="1" lang="ja-JP" altLang="ja-JP" sz="1100">
              <a:solidFill>
                <a:schemeClr val="dk1"/>
              </a:solidFill>
              <a:effectLst/>
              <a:latin typeface="+mn-lt"/>
              <a:ea typeface="+mn-ea"/>
              <a:cs typeface="+mn-cs"/>
            </a:rPr>
            <a:t>の取組や、起債の新規発行額の抑制などに取り組み、将来負担額の圧縮に努めていくが、</a:t>
          </a:r>
          <a:r>
            <a:rPr kumimoji="1" lang="ja-JP" altLang="en-US" sz="1100">
              <a:solidFill>
                <a:schemeClr val="dk1"/>
              </a:solidFill>
              <a:effectLst/>
              <a:latin typeface="+mn-lt"/>
              <a:ea typeface="+mn-ea"/>
              <a:cs typeface="+mn-cs"/>
            </a:rPr>
            <a:t>平成２９年度までは、</a:t>
          </a:r>
          <a:r>
            <a:rPr kumimoji="1" lang="ja-JP" altLang="ja-JP" sz="1100">
              <a:solidFill>
                <a:schemeClr val="dk1"/>
              </a:solidFill>
              <a:effectLst/>
              <a:latin typeface="+mn-lt"/>
              <a:ea typeface="+mn-ea"/>
              <a:cs typeface="+mn-cs"/>
            </a:rPr>
            <a:t>新庁舎建設事業</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伴い、将来負担額</a:t>
          </a:r>
          <a:r>
            <a:rPr kumimoji="1" lang="ja-JP" altLang="ja-JP" sz="1100">
              <a:solidFill>
                <a:schemeClr val="dk1"/>
              </a:solidFill>
              <a:effectLst/>
              <a:latin typeface="+mn-lt"/>
              <a:ea typeface="+mn-ea"/>
              <a:cs typeface="+mn-cs"/>
            </a:rPr>
            <a:t>は増加</a:t>
          </a:r>
          <a:r>
            <a:rPr kumimoji="1" lang="ja-JP" altLang="en-US" sz="1100">
              <a:solidFill>
                <a:schemeClr val="dk1"/>
              </a:solidFill>
              <a:effectLst/>
              <a:latin typeface="+mn-lt"/>
              <a:ea typeface="+mn-ea"/>
              <a:cs typeface="+mn-cs"/>
            </a:rPr>
            <a:t>し、充当可能財源等は減少する</a:t>
          </a:r>
          <a:r>
            <a:rPr kumimoji="1" lang="ja-JP" altLang="ja-JP" sz="1100">
              <a:solidFill>
                <a:schemeClr val="dk1"/>
              </a:solidFill>
              <a:effectLst/>
              <a:latin typeface="+mn-lt"/>
              <a:ea typeface="+mn-ea"/>
              <a:cs typeface="+mn-cs"/>
            </a:rPr>
            <a:t>見込みである。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a16="http://schemas.microsoft.com/office/drawing/2014/main" id="{00000000-0008-0000-0C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a:extLst>
            <a:ext uri="{FF2B5EF4-FFF2-40B4-BE49-F238E27FC236}">
              <a16:creationId xmlns:a16="http://schemas.microsoft.com/office/drawing/2014/main" id="{00000000-0008-0000-0C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a:extLst>
            <a:ext uri="{FF2B5EF4-FFF2-40B4-BE49-F238E27FC236}">
              <a16:creationId xmlns:a16="http://schemas.microsoft.com/office/drawing/2014/main" id="{00000000-0008-0000-0C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宮崎県日向市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a:extLst>
            <a:ext uri="{FF2B5EF4-FFF2-40B4-BE49-F238E27FC236}">
              <a16:creationId xmlns:a16="http://schemas.microsoft.com/office/drawing/2014/main" id="{00000000-0008-0000-0C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a:extLst>
            <a:ext uri="{FF2B5EF4-FFF2-40B4-BE49-F238E27FC236}">
              <a16:creationId xmlns:a16="http://schemas.microsoft.com/office/drawing/2014/main" id="{00000000-0008-0000-0C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a:extLst>
            <a:ext uri="{FF2B5EF4-FFF2-40B4-BE49-F238E27FC236}">
              <a16:creationId xmlns:a16="http://schemas.microsoft.com/office/drawing/2014/main" id="{00000000-0008-0000-0C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a:extLst>
            <a:ext uri="{FF2B5EF4-FFF2-40B4-BE49-F238E27FC236}">
              <a16:creationId xmlns:a16="http://schemas.microsoft.com/office/drawing/2014/main" id="{00000000-0008-0000-0C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a16="http://schemas.microsoft.com/office/drawing/2014/main" id="{00000000-0008-0000-0C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a16="http://schemas.microsoft.com/office/drawing/2014/main" id="{00000000-0008-0000-0C00-00000D000000}"/>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62,746
62,484
336.93
32,202,834
31,421,454
415,139
15,676,301
33,936,011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a16="http://schemas.microsoft.com/office/drawing/2014/main" id="{00000000-0008-0000-0C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a16="http://schemas.microsoft.com/office/drawing/2014/main" id="{00000000-0008-0000-0C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a16="http://schemas.microsoft.com/office/drawing/2014/main" id="{00000000-0008-0000-0C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79.2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a16="http://schemas.microsoft.com/office/drawing/2014/main" id="{00000000-0008-0000-0C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a16="http://schemas.microsoft.com/office/drawing/2014/main" id="{00000000-0008-0000-0C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a:extLst>
            <a:ext uri="{FF2B5EF4-FFF2-40B4-BE49-F238E27FC236}">
              <a16:creationId xmlns:a16="http://schemas.microsoft.com/office/drawing/2014/main" id="{00000000-0008-0000-0C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a:extLst>
            <a:ext uri="{FF2B5EF4-FFF2-40B4-BE49-F238E27FC236}">
              <a16:creationId xmlns:a16="http://schemas.microsoft.com/office/drawing/2014/main" id="{00000000-0008-0000-0C00-000014000000}"/>
            </a:ext>
          </a:extLst>
        </xdr:cNvPr>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a:extLst>
            <a:ext uri="{FF2B5EF4-FFF2-40B4-BE49-F238E27FC236}">
              <a16:creationId xmlns:a16="http://schemas.microsoft.com/office/drawing/2014/main" id="{00000000-0008-0000-0C00-000015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a:extLst>
            <a:ext uri="{FF2B5EF4-FFF2-40B4-BE49-F238E27FC236}">
              <a16:creationId xmlns:a16="http://schemas.microsoft.com/office/drawing/2014/main" id="{00000000-0008-0000-0C00-000016000000}"/>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a:extLst>
            <a:ext uri="{FF2B5EF4-FFF2-40B4-BE49-F238E27FC236}">
              <a16:creationId xmlns:a16="http://schemas.microsoft.com/office/drawing/2014/main" id="{00000000-0008-0000-0C00-000017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a:extLst>
            <a:ext uri="{FF2B5EF4-FFF2-40B4-BE49-F238E27FC236}">
              <a16:creationId xmlns:a16="http://schemas.microsoft.com/office/drawing/2014/main" id="{00000000-0008-0000-0C00-000018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a:extLst>
            <a:ext uri="{FF2B5EF4-FFF2-40B4-BE49-F238E27FC236}">
              <a16:creationId xmlns:a16="http://schemas.microsoft.com/office/drawing/2014/main" id="{00000000-0008-0000-0C00-000019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a:extLst>
            <a:ext uri="{FF2B5EF4-FFF2-40B4-BE49-F238E27FC236}">
              <a16:creationId xmlns:a16="http://schemas.microsoft.com/office/drawing/2014/main" id="{00000000-0008-0000-0C00-00001A000000}"/>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a:extLst>
            <a:ext uri="{FF2B5EF4-FFF2-40B4-BE49-F238E27FC236}">
              <a16:creationId xmlns:a16="http://schemas.microsoft.com/office/drawing/2014/main" id="{00000000-0008-0000-0C00-00001B000000}"/>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a:extLst>
            <a:ext uri="{FF2B5EF4-FFF2-40B4-BE49-F238E27FC236}">
              <a16:creationId xmlns:a16="http://schemas.microsoft.com/office/drawing/2014/main" id="{00000000-0008-0000-0C00-00001C000000}"/>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a:extLst>
            <a:ext uri="{FF2B5EF4-FFF2-40B4-BE49-F238E27FC236}">
              <a16:creationId xmlns:a16="http://schemas.microsoft.com/office/drawing/2014/main" id="{00000000-0008-0000-0C00-00001D000000}"/>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a:extLst>
            <a:ext uri="{FF2B5EF4-FFF2-40B4-BE49-F238E27FC236}">
              <a16:creationId xmlns:a16="http://schemas.microsoft.com/office/drawing/2014/main" id="{00000000-0008-0000-0C00-00001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a:extLst>
            <a:ext uri="{FF2B5EF4-FFF2-40B4-BE49-F238E27FC236}">
              <a16:creationId xmlns:a16="http://schemas.microsoft.com/office/drawing/2014/main" id="{00000000-0008-0000-0C00-00001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a:extLst>
            <a:ext uri="{FF2B5EF4-FFF2-40B4-BE49-F238E27FC236}">
              <a16:creationId xmlns:a16="http://schemas.microsoft.com/office/drawing/2014/main" id="{00000000-0008-0000-0C00-000020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a:extLst>
            <a:ext uri="{FF2B5EF4-FFF2-40B4-BE49-F238E27FC236}">
              <a16:creationId xmlns:a16="http://schemas.microsoft.com/office/drawing/2014/main" id="{00000000-0008-0000-0C00-00002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a:extLst>
            <a:ext uri="{FF2B5EF4-FFF2-40B4-BE49-F238E27FC236}">
              <a16:creationId xmlns:a16="http://schemas.microsoft.com/office/drawing/2014/main" id="{00000000-0008-0000-0C00-00002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a:extLst>
            <a:ext uri="{FF2B5EF4-FFF2-40B4-BE49-F238E27FC236}">
              <a16:creationId xmlns:a16="http://schemas.microsoft.com/office/drawing/2014/main" id="{00000000-0008-0000-0C00-00002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a:extLst>
            <a:ext uri="{FF2B5EF4-FFF2-40B4-BE49-F238E27FC236}">
              <a16:creationId xmlns:a16="http://schemas.microsoft.com/office/drawing/2014/main" id="{00000000-0008-0000-0C00-00002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a:extLst>
            <a:ext uri="{FF2B5EF4-FFF2-40B4-BE49-F238E27FC236}">
              <a16:creationId xmlns:a16="http://schemas.microsoft.com/office/drawing/2014/main" id="{00000000-0008-0000-0C00-00002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a:extLst>
            <a:ext uri="{FF2B5EF4-FFF2-40B4-BE49-F238E27FC236}">
              <a16:creationId xmlns:a16="http://schemas.microsoft.com/office/drawing/2014/main" id="{00000000-0008-0000-0C00-00002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a:extLst>
            <a:ext uri="{FF2B5EF4-FFF2-40B4-BE49-F238E27FC236}">
              <a16:creationId xmlns:a16="http://schemas.microsoft.com/office/drawing/2014/main" id="{00000000-0008-0000-0C00-00002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a:extLst>
            <a:ext uri="{FF2B5EF4-FFF2-40B4-BE49-F238E27FC236}">
              <a16:creationId xmlns:a16="http://schemas.microsoft.com/office/drawing/2014/main" id="{00000000-0008-0000-0C00-00002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a:extLst>
            <a:ext uri="{FF2B5EF4-FFF2-40B4-BE49-F238E27FC236}">
              <a16:creationId xmlns:a16="http://schemas.microsoft.com/office/drawing/2014/main" id="{00000000-0008-0000-0C00-00002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a:extLst>
            <a:ext uri="{FF2B5EF4-FFF2-40B4-BE49-F238E27FC236}">
              <a16:creationId xmlns:a16="http://schemas.microsoft.com/office/drawing/2014/main" id="{00000000-0008-0000-0C00-00002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a:extLst>
            <a:ext uri="{FF2B5EF4-FFF2-40B4-BE49-F238E27FC236}">
              <a16:creationId xmlns:a16="http://schemas.microsoft.com/office/drawing/2014/main" id="{00000000-0008-0000-0C00-00002B000000}"/>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a:extLst>
            <a:ext uri="{FF2B5EF4-FFF2-40B4-BE49-F238E27FC236}">
              <a16:creationId xmlns:a16="http://schemas.microsoft.com/office/drawing/2014/main" id="{00000000-0008-0000-0C00-00002C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a:extLst>
            <a:ext uri="{FF2B5EF4-FFF2-40B4-BE49-F238E27FC236}">
              <a16:creationId xmlns:a16="http://schemas.microsoft.com/office/drawing/2014/main" id="{00000000-0008-0000-0C00-00002D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a:extLst>
            <a:ext uri="{FF2B5EF4-FFF2-40B4-BE49-F238E27FC236}">
              <a16:creationId xmlns:a16="http://schemas.microsoft.com/office/drawing/2014/main" id="{00000000-0008-0000-0C00-00002E00000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a:extLst>
            <a:ext uri="{FF2B5EF4-FFF2-40B4-BE49-F238E27FC236}">
              <a16:creationId xmlns:a16="http://schemas.microsoft.com/office/drawing/2014/main" id="{00000000-0008-0000-0C00-00002F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a:extLst>
            <a:ext uri="{FF2B5EF4-FFF2-40B4-BE49-F238E27FC236}">
              <a16:creationId xmlns:a16="http://schemas.microsoft.com/office/drawing/2014/main" id="{00000000-0008-0000-0C00-000030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a:extLst>
            <a:ext uri="{FF2B5EF4-FFF2-40B4-BE49-F238E27FC236}">
              <a16:creationId xmlns:a16="http://schemas.microsoft.com/office/drawing/2014/main" id="{00000000-0008-0000-0C00-000031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a:extLst>
            <a:ext uri="{FF2B5EF4-FFF2-40B4-BE49-F238E27FC236}">
              <a16:creationId xmlns:a16="http://schemas.microsoft.com/office/drawing/2014/main" id="{00000000-0008-0000-0C00-000032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a:extLst>
            <a:ext uri="{FF2B5EF4-FFF2-40B4-BE49-F238E27FC236}">
              <a16:creationId xmlns:a16="http://schemas.microsoft.com/office/drawing/2014/main" id="{00000000-0008-0000-0C00-000033000000}"/>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a:extLst>
            <a:ext uri="{FF2B5EF4-FFF2-40B4-BE49-F238E27FC236}">
              <a16:creationId xmlns:a16="http://schemas.microsoft.com/office/drawing/2014/main" id="{00000000-0008-0000-0C00-000034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a:extLst>
            <a:ext uri="{FF2B5EF4-FFF2-40B4-BE49-F238E27FC236}">
              <a16:creationId xmlns:a16="http://schemas.microsoft.com/office/drawing/2014/main" id="{00000000-0008-0000-0C00-000035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a:extLst>
            <a:ext uri="{FF2B5EF4-FFF2-40B4-BE49-F238E27FC236}">
              <a16:creationId xmlns:a16="http://schemas.microsoft.com/office/drawing/2014/main" id="{00000000-0008-0000-0C00-000036000000}"/>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a:extLst>
            <a:ext uri="{FF2B5EF4-FFF2-40B4-BE49-F238E27FC236}">
              <a16:creationId xmlns:a16="http://schemas.microsoft.com/office/drawing/2014/main" id="{00000000-0008-0000-0C00-000037000000}"/>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a:extLst>
            <a:ext uri="{FF2B5EF4-FFF2-40B4-BE49-F238E27FC236}">
              <a16:creationId xmlns:a16="http://schemas.microsoft.com/office/drawing/2014/main" id="{00000000-0008-0000-0C00-000038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a:extLst>
            <a:ext uri="{FF2B5EF4-FFF2-40B4-BE49-F238E27FC236}">
              <a16:creationId xmlns:a16="http://schemas.microsoft.com/office/drawing/2014/main" id="{00000000-0008-0000-0C00-000039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D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宮崎県日向市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62,746
62,484
336.93
32,202,834
31,421,454
415,139
15,676,301
33,936,011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79.2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00000000-0008-0000-0D00-000012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00000000-0008-0000-0D00-000013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00000000-0008-0000-0D00-000014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00000000-0008-0000-0D00-000015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00000000-0008-0000-0D00-000019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宮崎県日向市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62,746
62,484
336.93
32,202,834
31,421,454
415,139
15,676,301
33,936,011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79.2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00000000-0008-0000-0E00-000012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00000000-0008-0000-0E00-000013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00000000-0008-0000-0E00-000014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00000000-0008-0000-0E00-000015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00000000-0008-0000-0E00-000016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00000000-0008-0000-0E00-000017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00000000-0008-0000-0E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00000000-0008-0000-0E00-000019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宮崎県日向市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62,746
62,484
336.93
32,202,834
31,421,454
415,139
15,676,301
33,936,011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79.2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民間活力の導入による効率的な行政運営や給与・定員管理の適正化など、行政改革大綱に基づく取組により、財政力指数は上昇傾向</a:t>
          </a:r>
          <a:r>
            <a:rPr kumimoji="1" lang="ja-JP" altLang="en-US" sz="1100">
              <a:solidFill>
                <a:schemeClr val="dk1"/>
              </a:solidFill>
              <a:effectLst/>
              <a:latin typeface="+mn-lt"/>
              <a:ea typeface="+mn-ea"/>
              <a:cs typeface="+mn-cs"/>
            </a:rPr>
            <a:t>となっているが</a:t>
          </a:r>
          <a:r>
            <a:rPr kumimoji="1" lang="ja-JP" altLang="ja-JP" sz="1100">
              <a:solidFill>
                <a:schemeClr val="dk1"/>
              </a:solidFill>
              <a:effectLst/>
              <a:latin typeface="+mn-lt"/>
              <a:ea typeface="+mn-ea"/>
              <a:cs typeface="+mn-cs"/>
            </a:rPr>
            <a:t>、類似団体平均より０．２</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今後、社会保障費の伸び等による影響も予想されることから、更なる経常経費の抑制や普通建設事業費の重点化、債権管理の強化による自主財源の確保など、中・長期的な視点に立った持続可能な財政基盤づくりを推進す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130628</xdr:rowOff>
    </xdr:from>
    <xdr:to>
      <xdr:col>7</xdr:col>
      <xdr:colOff>152400</xdr:colOff>
      <xdr:row>44</xdr:row>
      <xdr:rowOff>147865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6744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42834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a:extLst>
            <a:ext uri="{FF2B5EF4-FFF2-40B4-BE49-F238E27FC236}">
              <a16:creationId xmlns:a16="http://schemas.microsoft.com/office/drawing/2014/main" id="{00000000-0008-0000-0300-000048000000}"/>
            </a:ext>
          </a:extLst>
        </xdr:cNvPr>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147865</xdr:rowOff>
    </xdr:from>
    <xdr:to>
      <xdr:col>6</xdr:col>
      <xdr:colOff>0</xdr:colOff>
      <xdr:row>44</xdr:row>
      <xdr:rowOff>165100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6916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a:extLst>
            <a:ext uri="{FF2B5EF4-FFF2-40B4-BE49-F238E27FC236}">
              <a16:creationId xmlns:a16="http://schemas.microsoft.com/office/drawing/2014/main" id="{00000000-0008-0000-0300-00004A000000}"/>
            </a:ext>
          </a:extLst>
        </xdr:cNvPr>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138084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99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165100</xdr:rowOff>
    </xdr:from>
    <xdr:to>
      <xdr:col>4</xdr:col>
      <xdr:colOff>482600</xdr:colOff>
      <xdr:row>44</xdr:row>
      <xdr:rowOff>165100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7" name="フローチャート : 判断 76">
          <a:extLst>
            <a:ext uri="{FF2B5EF4-FFF2-40B4-BE49-F238E27FC236}">
              <a16:creationId xmlns:a16="http://schemas.microsoft.com/office/drawing/2014/main" id="{00000000-0008-0000-0300-00004D000000}"/>
            </a:ext>
          </a:extLst>
        </xdr:cNvPr>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138992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165100</xdr:rowOff>
    </xdr:from>
    <xdr:to>
      <xdr:col>3</xdr:col>
      <xdr:colOff>279400</xdr:colOff>
      <xdr:row>45</xdr:row>
      <xdr:rowOff>10885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7089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27215</xdr:rowOff>
    </xdr:from>
    <xdr:to>
      <xdr:col>3</xdr:col>
      <xdr:colOff>330200</xdr:colOff>
      <xdr:row>43</xdr:row>
      <xdr:rowOff>128815</xdr:rowOff>
    </xdr:to>
    <xdr:sp macro="" textlink="">
      <xdr:nvSpPr>
        <xdr:cNvPr id="80" name="フローチャート : 判断 79">
          <a:extLst>
            <a:ext uri="{FF2B5EF4-FFF2-40B4-BE49-F238E27FC236}">
              <a16:creationId xmlns:a16="http://schemas.microsoft.com/office/drawing/2014/main" id="{00000000-0008-0000-0300-000050000000}"/>
            </a:ext>
          </a:extLst>
        </xdr:cNvPr>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138992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27215</xdr:rowOff>
    </xdr:from>
    <xdr:to>
      <xdr:col>2</xdr:col>
      <xdr:colOff>127000</xdr:colOff>
      <xdr:row>43</xdr:row>
      <xdr:rowOff>128815</xdr:rowOff>
    </xdr:to>
    <xdr:sp macro="" textlink="">
      <xdr:nvSpPr>
        <xdr:cNvPr id="82" name="フローチャート : 判断 81">
          <a:extLst>
            <a:ext uri="{FF2B5EF4-FFF2-40B4-BE49-F238E27FC236}">
              <a16:creationId xmlns:a16="http://schemas.microsoft.com/office/drawing/2014/main" id="{00000000-0008-0000-0300-000052000000}"/>
            </a:ext>
          </a:extLst>
        </xdr:cNvPr>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138992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79828</xdr:rowOff>
    </xdr:from>
    <xdr:to>
      <xdr:col>7</xdr:col>
      <xdr:colOff>203200</xdr:colOff>
      <xdr:row>45</xdr:row>
      <xdr:rowOff>9978</xdr:rowOff>
    </xdr:to>
    <xdr:sp macro="" textlink="">
      <xdr:nvSpPr>
        <xdr:cNvPr id="89" name="円/楕円 88">
          <a:extLst>
            <a:ext uri="{FF2B5EF4-FFF2-40B4-BE49-F238E27FC236}">
              <a16:creationId xmlns:a16="http://schemas.microsoft.com/office/drawing/2014/main" id="{00000000-0008-0000-0300-000059000000}"/>
            </a:ext>
          </a:extLst>
        </xdr:cNvPr>
        <xdr:cNvSpPr/>
      </xdr:nvSpPr>
      <xdr:spPr>
        <a:xfrm>
          <a:off x="49022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51905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9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97065</xdr:rowOff>
    </xdr:from>
    <xdr:to>
      <xdr:col>6</xdr:col>
      <xdr:colOff>50800</xdr:colOff>
      <xdr:row>45</xdr:row>
      <xdr:rowOff>27215</xdr:rowOff>
    </xdr:to>
    <xdr:sp macro="" textlink="">
      <xdr:nvSpPr>
        <xdr:cNvPr id="91" name="円/楕円 90">
          <a:extLst>
            <a:ext uri="{FF2B5EF4-FFF2-40B4-BE49-F238E27FC236}">
              <a16:creationId xmlns:a16="http://schemas.microsoft.com/office/drawing/2014/main" id="{00000000-0008-0000-0300-00005B000000}"/>
            </a:ext>
          </a:extLst>
        </xdr:cNvPr>
        <xdr:cNvSpPr/>
      </xdr:nvSpPr>
      <xdr:spPr>
        <a:xfrm>
          <a:off x="4064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11992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27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114300</xdr:rowOff>
    </xdr:from>
    <xdr:to>
      <xdr:col>4</xdr:col>
      <xdr:colOff>533400</xdr:colOff>
      <xdr:row>45</xdr:row>
      <xdr:rowOff>44450</xdr:rowOff>
    </xdr:to>
    <xdr:sp macro="" textlink="">
      <xdr:nvSpPr>
        <xdr:cNvPr id="93" name="円/楕円 92">
          <a:extLst>
            <a:ext uri="{FF2B5EF4-FFF2-40B4-BE49-F238E27FC236}">
              <a16:creationId xmlns:a16="http://schemas.microsoft.com/office/drawing/2014/main" id="{00000000-0008-0000-0300-00005D000000}"/>
            </a:ext>
          </a:extLst>
        </xdr:cNvPr>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29227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114300</xdr:rowOff>
    </xdr:from>
    <xdr:to>
      <xdr:col>3</xdr:col>
      <xdr:colOff>330200</xdr:colOff>
      <xdr:row>45</xdr:row>
      <xdr:rowOff>44450</xdr:rowOff>
    </xdr:to>
    <xdr:sp macro="" textlink="">
      <xdr:nvSpPr>
        <xdr:cNvPr id="95" name="円/楕円 94">
          <a:extLst>
            <a:ext uri="{FF2B5EF4-FFF2-40B4-BE49-F238E27FC236}">
              <a16:creationId xmlns:a16="http://schemas.microsoft.com/office/drawing/2014/main" id="{00000000-0008-0000-0300-00005F000000}"/>
            </a:ext>
          </a:extLst>
        </xdr:cNvPr>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29227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131535</xdr:rowOff>
    </xdr:from>
    <xdr:to>
      <xdr:col>2</xdr:col>
      <xdr:colOff>127000</xdr:colOff>
      <xdr:row>45</xdr:row>
      <xdr:rowOff>61685</xdr:rowOff>
    </xdr:to>
    <xdr:sp macro="" textlink="">
      <xdr:nvSpPr>
        <xdr:cNvPr id="97" name="円/楕円 96">
          <a:extLst>
            <a:ext uri="{FF2B5EF4-FFF2-40B4-BE49-F238E27FC236}">
              <a16:creationId xmlns:a16="http://schemas.microsoft.com/office/drawing/2014/main" id="{00000000-0008-0000-0300-000061000000}"/>
            </a:ext>
          </a:extLst>
        </xdr:cNvPr>
        <xdr:cNvSpPr/>
      </xdr:nvSpPr>
      <xdr:spPr>
        <a:xfrm>
          <a:off x="1397000" y="76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46462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6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行政改革大綱に基づく継続的な取組を行っているものの、子ども医療費助成費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幼稚園・保育所等に係る施設型給付費の増</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伴う扶助費の増</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により経常経費が増加したため、前年度から</a:t>
          </a:r>
          <a:r>
            <a:rPr kumimoji="1" lang="ja-JP" altLang="en-US" sz="1100">
              <a:solidFill>
                <a:schemeClr val="dk1"/>
              </a:solidFill>
              <a:effectLst/>
              <a:latin typeface="+mn-lt"/>
              <a:ea typeface="+mn-ea"/>
              <a:cs typeface="+mn-cs"/>
            </a:rPr>
            <a:t>３．５</a:t>
          </a:r>
          <a:r>
            <a:rPr kumimoji="1" lang="ja-JP" altLang="ja-JP" sz="1100">
              <a:solidFill>
                <a:schemeClr val="dk1"/>
              </a:solidFill>
              <a:effectLst/>
              <a:latin typeface="+mn-lt"/>
              <a:ea typeface="+mn-ea"/>
              <a:cs typeface="+mn-cs"/>
            </a:rPr>
            <a:t>ポイント上昇した。</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、行政改革大綱と財政改革プランを一体化した「日向市行財政改革大綱」に基づく取組を通じて、</a:t>
          </a:r>
          <a:r>
            <a:rPr kumimoji="1" lang="ja-JP" altLang="en-US" sz="1100">
              <a:solidFill>
                <a:schemeClr val="dk1"/>
              </a:solidFill>
              <a:effectLst/>
              <a:latin typeface="+mn-lt"/>
              <a:ea typeface="+mn-ea"/>
              <a:cs typeface="+mn-cs"/>
            </a:rPr>
            <a:t>「平成３２年度決算時において９１．０％以下」を目標として</a:t>
          </a:r>
          <a:r>
            <a:rPr kumimoji="1" lang="ja-JP" altLang="ja-JP" sz="1100">
              <a:solidFill>
                <a:schemeClr val="dk1"/>
              </a:solidFill>
              <a:effectLst/>
              <a:latin typeface="+mn-lt"/>
              <a:ea typeface="+mn-ea"/>
              <a:cs typeface="+mn-cs"/>
            </a:rPr>
            <a:t>人件費及び公債費などの抑制を図るとともに、債権管理の強化による未収債権の圧縮など、自主財源の確保に努めていく。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33867</xdr:rowOff>
    </xdr:from>
    <xdr:to>
      <xdr:col>7</xdr:col>
      <xdr:colOff>152400</xdr:colOff>
      <xdr:row>64</xdr:row>
      <xdr:rowOff>3175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835217"/>
          <a:ext cx="8382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a:extLst>
            <a:ext uri="{FF2B5EF4-FFF2-40B4-BE49-F238E27FC236}">
              <a16:creationId xmlns:a16="http://schemas.microsoft.com/office/drawing/2014/main" id="{00000000-0008-0000-0300-000087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157056</xdr:rowOff>
    </xdr:from>
    <xdr:to>
      <xdr:col>6</xdr:col>
      <xdr:colOff>0</xdr:colOff>
      <xdr:row>63</xdr:row>
      <xdr:rowOff>33867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78695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a:extLst>
            <a:ext uri="{FF2B5EF4-FFF2-40B4-BE49-F238E27FC236}">
              <a16:creationId xmlns:a16="http://schemas.microsoft.com/office/drawing/2014/main" id="{00000000-0008-0000-0300-000089000000}"/>
            </a:ext>
          </a:extLst>
        </xdr:cNvPr>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2346</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46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84667</xdr:rowOff>
    </xdr:from>
    <xdr:to>
      <xdr:col>4</xdr:col>
      <xdr:colOff>482600</xdr:colOff>
      <xdr:row>62</xdr:row>
      <xdr:rowOff>157056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71456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65422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84667</xdr:rowOff>
    </xdr:from>
    <xdr:to>
      <xdr:col>3</xdr:col>
      <xdr:colOff>279400</xdr:colOff>
      <xdr:row>63</xdr:row>
      <xdr:rowOff>13758</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714567"/>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98213</xdr:rowOff>
    </xdr:from>
    <xdr:to>
      <xdr:col>3</xdr:col>
      <xdr:colOff>330200</xdr:colOff>
      <xdr:row>63</xdr:row>
      <xdr:rowOff>28363</xdr:rowOff>
    </xdr:to>
    <xdr:sp macro="" textlink="">
      <xdr:nvSpPr>
        <xdr:cNvPr id="143" name="フローチャート : 判断 142">
          <a:extLst>
            <a:ext uri="{FF2B5EF4-FFF2-40B4-BE49-F238E27FC236}">
              <a16:creationId xmlns:a16="http://schemas.microsoft.com/office/drawing/2014/main" id="{00000000-0008-0000-0300-00008F000000}"/>
            </a:ext>
          </a:extLst>
        </xdr:cNvPr>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13140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5" name="フローチャート : 判断 144">
          <a:extLst>
            <a:ext uri="{FF2B5EF4-FFF2-40B4-BE49-F238E27FC236}">
              <a16:creationId xmlns:a16="http://schemas.microsoft.com/office/drawing/2014/main" id="{00000000-0008-0000-0300-000091000000}"/>
            </a:ext>
          </a:extLst>
        </xdr:cNvPr>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62671</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123825</xdr:rowOff>
    </xdr:from>
    <xdr:to>
      <xdr:col>7</xdr:col>
      <xdr:colOff>203200</xdr:colOff>
      <xdr:row>64</xdr:row>
      <xdr:rowOff>53975</xdr:rowOff>
    </xdr:to>
    <xdr:sp macro="" textlink="">
      <xdr:nvSpPr>
        <xdr:cNvPr id="152" name="円/楕円 151">
          <a:extLst>
            <a:ext uri="{FF2B5EF4-FFF2-40B4-BE49-F238E27FC236}">
              <a16:creationId xmlns:a16="http://schemas.microsoft.com/office/drawing/2014/main" id="{00000000-0008-0000-0300-000098000000}"/>
            </a:ext>
          </a:extLst>
        </xdr:cNvPr>
        <xdr:cNvSpPr/>
      </xdr:nvSpPr>
      <xdr:spPr>
        <a:xfrm>
          <a:off x="49022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95902</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9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154517</xdr:rowOff>
    </xdr:from>
    <xdr:to>
      <xdr:col>6</xdr:col>
      <xdr:colOff>50800</xdr:colOff>
      <xdr:row>63</xdr:row>
      <xdr:rowOff>84667</xdr:rowOff>
    </xdr:to>
    <xdr:sp macro="" textlink="">
      <xdr:nvSpPr>
        <xdr:cNvPr id="154" name="円/楕円 153">
          <a:extLst>
            <a:ext uri="{FF2B5EF4-FFF2-40B4-BE49-F238E27FC236}">
              <a16:creationId xmlns:a16="http://schemas.microsoft.com/office/drawing/2014/main" id="{00000000-0008-0000-0300-00009A000000}"/>
            </a:ext>
          </a:extLst>
        </xdr:cNvPr>
        <xdr:cNvSpPr/>
      </xdr:nvSpPr>
      <xdr:spPr>
        <a:xfrm>
          <a:off x="4064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69444</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106256</xdr:rowOff>
    </xdr:from>
    <xdr:to>
      <xdr:col>4</xdr:col>
      <xdr:colOff>533400</xdr:colOff>
      <xdr:row>63</xdr:row>
      <xdr:rowOff>36406</xdr:rowOff>
    </xdr:to>
    <xdr:sp macro="" textlink="">
      <xdr:nvSpPr>
        <xdr:cNvPr id="156" name="円/楕円 155">
          <a:extLst>
            <a:ext uri="{FF2B5EF4-FFF2-40B4-BE49-F238E27FC236}">
              <a16:creationId xmlns:a16="http://schemas.microsoft.com/office/drawing/2014/main" id="{00000000-0008-0000-0300-00009C000000}"/>
            </a:ext>
          </a:extLst>
        </xdr:cNvPr>
        <xdr:cNvSpPr/>
      </xdr:nvSpPr>
      <xdr:spPr>
        <a:xfrm>
          <a:off x="3175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46583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33867</xdr:rowOff>
    </xdr:from>
    <xdr:to>
      <xdr:col>3</xdr:col>
      <xdr:colOff>330200</xdr:colOff>
      <xdr:row>62</xdr:row>
      <xdr:rowOff>135467</xdr:rowOff>
    </xdr:to>
    <xdr:sp macro="" textlink="">
      <xdr:nvSpPr>
        <xdr:cNvPr id="158" name="円/楕円 157">
          <a:extLst>
            <a:ext uri="{FF2B5EF4-FFF2-40B4-BE49-F238E27FC236}">
              <a16:creationId xmlns:a16="http://schemas.microsoft.com/office/drawing/2014/main" id="{00000000-0008-0000-0300-00009E000000}"/>
            </a:ext>
          </a:extLst>
        </xdr:cNvPr>
        <xdr:cNvSpPr/>
      </xdr:nvSpPr>
      <xdr:spPr>
        <a:xfrm>
          <a:off x="2286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145644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134408</xdr:rowOff>
    </xdr:from>
    <xdr:to>
      <xdr:col>2</xdr:col>
      <xdr:colOff>127000</xdr:colOff>
      <xdr:row>63</xdr:row>
      <xdr:rowOff>64558</xdr:rowOff>
    </xdr:to>
    <xdr:sp macro="" textlink="">
      <xdr:nvSpPr>
        <xdr:cNvPr id="160" name="円/楕円 159">
          <a:extLst>
            <a:ext uri="{FF2B5EF4-FFF2-40B4-BE49-F238E27FC236}">
              <a16:creationId xmlns:a16="http://schemas.microsoft.com/office/drawing/2014/main" id="{00000000-0008-0000-0300-0000A0000000}"/>
            </a:ext>
          </a:extLst>
        </xdr:cNvPr>
        <xdr:cNvSpPr/>
      </xdr:nvSpPr>
      <xdr:spPr>
        <a:xfrm>
          <a:off x="1397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49335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85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[121,999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人件費</a:t>
          </a:r>
          <a:r>
            <a:rPr kumimoji="1" lang="ja-JP" altLang="ja-JP" sz="1100">
              <a:solidFill>
                <a:schemeClr val="dk1"/>
              </a:solidFill>
              <a:effectLst/>
              <a:latin typeface="+mn-lt"/>
              <a:ea typeface="+mn-ea"/>
              <a:cs typeface="+mn-cs"/>
            </a:rPr>
            <a:t>等の増加により前年度から</a:t>
          </a:r>
          <a:r>
            <a:rPr kumimoji="1" lang="ja-JP" altLang="en-US" sz="1100">
              <a:solidFill>
                <a:schemeClr val="dk1"/>
              </a:solidFill>
              <a:effectLst/>
              <a:latin typeface="+mn-lt"/>
              <a:ea typeface="+mn-ea"/>
              <a:cs typeface="+mn-cs"/>
            </a:rPr>
            <a:t>６７９</a:t>
          </a:r>
          <a:r>
            <a:rPr kumimoji="1" lang="ja-JP" altLang="ja-JP" sz="1100">
              <a:solidFill>
                <a:schemeClr val="dk1"/>
              </a:solidFill>
              <a:effectLst/>
              <a:latin typeface="+mn-lt"/>
              <a:ea typeface="+mn-ea"/>
              <a:cs typeface="+mn-cs"/>
            </a:rPr>
            <a:t>円増加し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回った。</a:t>
          </a:r>
          <a:endParaRPr lang="ja-JP" altLang="ja-JP" sz="1400">
            <a:effectLst/>
          </a:endParaRPr>
        </a:p>
        <a:p>
          <a:r>
            <a:rPr kumimoji="1" lang="ja-JP" altLang="ja-JP" sz="1100">
              <a:solidFill>
                <a:schemeClr val="dk1"/>
              </a:solidFill>
              <a:effectLst/>
              <a:latin typeface="+mn-lt"/>
              <a:ea typeface="+mn-ea"/>
              <a:cs typeface="+mn-cs"/>
            </a:rPr>
            <a:t>　今後も、時間外勤務の縮減や定員管理・給与の適正化による人件費の圧縮を図るとともに、予算執行段階での経費節減に努めるなど、行財政改革大綱に基づいた取組を推進する。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64867</xdr:rowOff>
    </xdr:from>
    <xdr:to>
      <xdr:col>7</xdr:col>
      <xdr:colOff>152400</xdr:colOff>
      <xdr:row>81</xdr:row>
      <xdr:rowOff>66038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952317"/>
          <a:ext cx="838200" cy="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50815</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382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a:extLst>
            <a:ext uri="{FF2B5EF4-FFF2-40B4-BE49-F238E27FC236}">
              <a16:creationId xmlns:a16="http://schemas.microsoft.com/office/drawing/2014/main" id="{00000000-0008-0000-0300-0000C7000000}"/>
            </a:ext>
          </a:extLst>
        </xdr:cNvPr>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59282</xdr:rowOff>
    </xdr:from>
    <xdr:to>
      <xdr:col>6</xdr:col>
      <xdr:colOff>0</xdr:colOff>
      <xdr:row>81</xdr:row>
      <xdr:rowOff>64867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46732"/>
          <a:ext cx="889000" cy="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a:extLst>
            <a:ext uri="{FF2B5EF4-FFF2-40B4-BE49-F238E27FC236}">
              <a16:creationId xmlns:a16="http://schemas.microsoft.com/office/drawing/2014/main" id="{00000000-0008-0000-0300-0000C9000000}"/>
            </a:ext>
          </a:extLst>
        </xdr:cNvPr>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121023</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66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52521</xdr:rowOff>
    </xdr:from>
    <xdr:to>
      <xdr:col>4</xdr:col>
      <xdr:colOff>482600</xdr:colOff>
      <xdr:row>81</xdr:row>
      <xdr:rowOff>59282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39971"/>
          <a:ext cx="889000" cy="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14055</xdr:rowOff>
    </xdr:from>
    <xdr:to>
      <xdr:col>4</xdr:col>
      <xdr:colOff>533400</xdr:colOff>
      <xdr:row>81</xdr:row>
      <xdr:rowOff>115655</xdr:rowOff>
    </xdr:to>
    <xdr:sp macro="" textlink="">
      <xdr:nvSpPr>
        <xdr:cNvPr id="204" name="フローチャート : 判断 203">
          <a:extLst>
            <a:ext uri="{FF2B5EF4-FFF2-40B4-BE49-F238E27FC236}">
              <a16:creationId xmlns:a16="http://schemas.microsoft.com/office/drawing/2014/main" id="{00000000-0008-0000-0300-0000CC000000}"/>
            </a:ext>
          </a:extLst>
        </xdr:cNvPr>
        <xdr:cNvSpPr/>
      </xdr:nvSpPr>
      <xdr:spPr>
        <a:xfrm>
          <a:off x="3175000" y="139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100432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8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52521</xdr:rowOff>
    </xdr:from>
    <xdr:to>
      <xdr:col>3</xdr:col>
      <xdr:colOff>279400</xdr:colOff>
      <xdr:row>81</xdr:row>
      <xdr:rowOff>55885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3939971"/>
          <a:ext cx="889000" cy="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12356</xdr:rowOff>
    </xdr:from>
    <xdr:to>
      <xdr:col>3</xdr:col>
      <xdr:colOff>330200</xdr:colOff>
      <xdr:row>81</xdr:row>
      <xdr:rowOff>113956</xdr:rowOff>
    </xdr:to>
    <xdr:sp macro="" textlink="">
      <xdr:nvSpPr>
        <xdr:cNvPr id="207" name="フローチャート : 判断 206">
          <a:extLst>
            <a:ext uri="{FF2B5EF4-FFF2-40B4-BE49-F238E27FC236}">
              <a16:creationId xmlns:a16="http://schemas.microsoft.com/office/drawing/2014/main" id="{00000000-0008-0000-0300-0000CF000000}"/>
            </a:ext>
          </a:extLst>
        </xdr:cNvPr>
        <xdr:cNvSpPr/>
      </xdr:nvSpPr>
      <xdr:spPr>
        <a:xfrm>
          <a:off x="22860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98733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98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9758</xdr:rowOff>
    </xdr:from>
    <xdr:to>
      <xdr:col>2</xdr:col>
      <xdr:colOff>127000</xdr:colOff>
      <xdr:row>81</xdr:row>
      <xdr:rowOff>111358</xdr:rowOff>
    </xdr:to>
    <xdr:sp macro="" textlink="">
      <xdr:nvSpPr>
        <xdr:cNvPr id="209" name="フローチャート : 判断 208">
          <a:extLst>
            <a:ext uri="{FF2B5EF4-FFF2-40B4-BE49-F238E27FC236}">
              <a16:creationId xmlns:a16="http://schemas.microsoft.com/office/drawing/2014/main" id="{00000000-0008-0000-0300-0000D1000000}"/>
            </a:ext>
          </a:extLst>
        </xdr:cNvPr>
        <xdr:cNvSpPr/>
      </xdr:nvSpPr>
      <xdr:spPr>
        <a:xfrm>
          <a:off x="1397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96135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8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15238</xdr:rowOff>
    </xdr:from>
    <xdr:to>
      <xdr:col>7</xdr:col>
      <xdr:colOff>203200</xdr:colOff>
      <xdr:row>81</xdr:row>
      <xdr:rowOff>116838</xdr:rowOff>
    </xdr:to>
    <xdr:sp macro="" textlink="">
      <xdr:nvSpPr>
        <xdr:cNvPr id="216" name="円/楕円 215">
          <a:extLst>
            <a:ext uri="{FF2B5EF4-FFF2-40B4-BE49-F238E27FC236}">
              <a16:creationId xmlns:a16="http://schemas.microsoft.com/office/drawing/2014/main" id="{00000000-0008-0000-0300-0000D8000000}"/>
            </a:ext>
          </a:extLst>
        </xdr:cNvPr>
        <xdr:cNvSpPr/>
      </xdr:nvSpPr>
      <xdr:spPr>
        <a:xfrm>
          <a:off x="4902200" y="1390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107965</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2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121,999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14067</xdr:rowOff>
    </xdr:from>
    <xdr:to>
      <xdr:col>6</xdr:col>
      <xdr:colOff>50800</xdr:colOff>
      <xdr:row>81</xdr:row>
      <xdr:rowOff>115667</xdr:rowOff>
    </xdr:to>
    <xdr:sp macro="" textlink="">
      <xdr:nvSpPr>
        <xdr:cNvPr id="218" name="円/楕円 217">
          <a:extLst>
            <a:ext uri="{FF2B5EF4-FFF2-40B4-BE49-F238E27FC236}">
              <a16:creationId xmlns:a16="http://schemas.microsoft.com/office/drawing/2014/main" id="{00000000-0008-0000-0300-0000DA000000}"/>
            </a:ext>
          </a:extLst>
        </xdr:cNvPr>
        <xdr:cNvSpPr/>
      </xdr:nvSpPr>
      <xdr:spPr>
        <a:xfrm>
          <a:off x="4064000" y="1390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100444</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987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121,320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8482</xdr:rowOff>
    </xdr:from>
    <xdr:to>
      <xdr:col>4</xdr:col>
      <xdr:colOff>533400</xdr:colOff>
      <xdr:row>81</xdr:row>
      <xdr:rowOff>110082</xdr:rowOff>
    </xdr:to>
    <xdr:sp macro="" textlink="">
      <xdr:nvSpPr>
        <xdr:cNvPr id="220" name="円/楕円 219">
          <a:extLst>
            <a:ext uri="{FF2B5EF4-FFF2-40B4-BE49-F238E27FC236}">
              <a16:creationId xmlns:a16="http://schemas.microsoft.com/office/drawing/2014/main" id="{00000000-0008-0000-0300-0000DC000000}"/>
            </a:ext>
          </a:extLst>
        </xdr:cNvPr>
        <xdr:cNvSpPr/>
      </xdr:nvSpPr>
      <xdr:spPr>
        <a:xfrm>
          <a:off x="3175000" y="1389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120259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6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118,079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1721</xdr:rowOff>
    </xdr:from>
    <xdr:to>
      <xdr:col>3</xdr:col>
      <xdr:colOff>330200</xdr:colOff>
      <xdr:row>81</xdr:row>
      <xdr:rowOff>103321</xdr:rowOff>
    </xdr:to>
    <xdr:sp macro="" textlink="">
      <xdr:nvSpPr>
        <xdr:cNvPr id="222" name="円/楕円 221">
          <a:extLst>
            <a:ext uri="{FF2B5EF4-FFF2-40B4-BE49-F238E27FC236}">
              <a16:creationId xmlns:a16="http://schemas.microsoft.com/office/drawing/2014/main" id="{00000000-0008-0000-0300-0000DE000000}"/>
            </a:ext>
          </a:extLst>
        </xdr:cNvPr>
        <xdr:cNvSpPr/>
      </xdr:nvSpPr>
      <xdr:spPr>
        <a:xfrm>
          <a:off x="2286000" y="1388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113498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5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114,156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5085</xdr:rowOff>
    </xdr:from>
    <xdr:to>
      <xdr:col>2</xdr:col>
      <xdr:colOff>127000</xdr:colOff>
      <xdr:row>81</xdr:row>
      <xdr:rowOff>106685</xdr:rowOff>
    </xdr:to>
    <xdr:sp macro="" textlink="">
      <xdr:nvSpPr>
        <xdr:cNvPr id="224" name="円/楕円 223">
          <a:extLst>
            <a:ext uri="{FF2B5EF4-FFF2-40B4-BE49-F238E27FC236}">
              <a16:creationId xmlns:a16="http://schemas.microsoft.com/office/drawing/2014/main" id="{00000000-0008-0000-0300-0000E0000000}"/>
            </a:ext>
          </a:extLst>
        </xdr:cNvPr>
        <xdr:cNvSpPr/>
      </xdr:nvSpPr>
      <xdr:spPr>
        <a:xfrm>
          <a:off x="1397000" y="1389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116862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61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116,108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旧来からの給与体系により、類似団体平均を２．４ポイント上回る１００．８となっている。前年度から</a:t>
          </a:r>
          <a:r>
            <a:rPr kumimoji="1" lang="ja-JP" altLang="en-US" sz="1100">
              <a:solidFill>
                <a:schemeClr val="dk1"/>
              </a:solidFill>
              <a:effectLst/>
              <a:latin typeface="+mn-lt"/>
              <a:ea typeface="+mn-ea"/>
              <a:cs typeface="+mn-cs"/>
            </a:rPr>
            <a:t>増減はないが</a:t>
          </a:r>
          <a:r>
            <a:rPr kumimoji="1" lang="ja-JP" altLang="ja-JP" sz="1100">
              <a:solidFill>
                <a:schemeClr val="dk1"/>
              </a:solidFill>
              <a:effectLst/>
              <a:latin typeface="+mn-lt"/>
              <a:ea typeface="+mn-ea"/>
              <a:cs typeface="+mn-cs"/>
            </a:rPr>
            <a:t>、依然として高い水準になっているため、</a:t>
          </a:r>
          <a:r>
            <a:rPr lang="ja-JP" altLang="ja-JP" sz="1100" b="0" i="0" baseline="0">
              <a:solidFill>
                <a:schemeClr val="dk1"/>
              </a:solidFill>
              <a:effectLst/>
              <a:latin typeface="+mn-lt"/>
              <a:ea typeface="+mn-ea"/>
              <a:cs typeface="+mn-cs"/>
            </a:rPr>
            <a:t>定員管理・給与の適正化</a:t>
          </a:r>
          <a:r>
            <a:rPr kumimoji="1" lang="ja-JP" altLang="ja-JP" sz="1100">
              <a:solidFill>
                <a:schemeClr val="dk1"/>
              </a:solidFill>
              <a:effectLst/>
              <a:latin typeface="+mn-lt"/>
              <a:ea typeface="+mn-ea"/>
              <a:cs typeface="+mn-cs"/>
            </a:rPr>
            <a:t>などにより、改善に努める。</a:t>
          </a:r>
          <a:endParaRPr lang="ja-JP" altLang="ja-JP">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78232</xdr:rowOff>
    </xdr:from>
    <xdr:to>
      <xdr:col>24</xdr:col>
      <xdr:colOff>558800</xdr:colOff>
      <xdr:row>85</xdr:row>
      <xdr:rowOff>12446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94232"/>
          <a:ext cx="0" cy="7914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155973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455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85</xdr:row>
      <xdr:rowOff>12446</xdr:rowOff>
    </xdr:from>
    <xdr:to>
      <xdr:col>24</xdr:col>
      <xdr:colOff>647700</xdr:colOff>
      <xdr:row>85</xdr:row>
      <xdr:rowOff>12446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458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164609</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3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78232</xdr:rowOff>
    </xdr:from>
    <xdr:to>
      <xdr:col>24</xdr:col>
      <xdr:colOff>647700</xdr:colOff>
      <xdr:row>80</xdr:row>
      <xdr:rowOff>78232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9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39115</xdr:rowOff>
    </xdr:from>
    <xdr:to>
      <xdr:col>24</xdr:col>
      <xdr:colOff>558800</xdr:colOff>
      <xdr:row>84</xdr:row>
      <xdr:rowOff>39115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4409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116095</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0035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99568</xdr:rowOff>
    </xdr:from>
    <xdr:to>
      <xdr:col>24</xdr:col>
      <xdr:colOff>609600</xdr:colOff>
      <xdr:row>83</xdr:row>
      <xdr:rowOff>29718</xdr:rowOff>
    </xdr:to>
    <xdr:sp macro="" textlink="">
      <xdr:nvSpPr>
        <xdr:cNvPr id="259" name="フローチャート : 判断 258">
          <a:extLst>
            <a:ext uri="{FF2B5EF4-FFF2-40B4-BE49-F238E27FC236}">
              <a16:creationId xmlns:a16="http://schemas.microsoft.com/office/drawing/2014/main" id="{00000000-0008-0000-0300-000003010000}"/>
            </a:ext>
          </a:extLst>
        </xdr:cNvPr>
        <xdr:cNvSpPr/>
      </xdr:nvSpPr>
      <xdr:spPr>
        <a:xfrm>
          <a:off x="16967200" y="141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152654</xdr:rowOff>
    </xdr:from>
    <xdr:to>
      <xdr:col>23</xdr:col>
      <xdr:colOff>406400</xdr:colOff>
      <xdr:row>84</xdr:row>
      <xdr:rowOff>39115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383004"/>
          <a:ext cx="889000" cy="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99568</xdr:rowOff>
    </xdr:from>
    <xdr:to>
      <xdr:col>23</xdr:col>
      <xdr:colOff>457200</xdr:colOff>
      <xdr:row>83</xdr:row>
      <xdr:rowOff>29718</xdr:rowOff>
    </xdr:to>
    <xdr:sp macro="" textlink="">
      <xdr:nvSpPr>
        <xdr:cNvPr id="261" name="フローチャート : 判断 260">
          <a:extLst>
            <a:ext uri="{FF2B5EF4-FFF2-40B4-BE49-F238E27FC236}">
              <a16:creationId xmlns:a16="http://schemas.microsoft.com/office/drawing/2014/main" id="{00000000-0008-0000-0300-000005010000}"/>
            </a:ext>
          </a:extLst>
        </xdr:cNvPr>
        <xdr:cNvSpPr/>
      </xdr:nvSpPr>
      <xdr:spPr>
        <a:xfrm>
          <a:off x="16129000" y="141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39895</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392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152654</xdr:rowOff>
    </xdr:from>
    <xdr:to>
      <xdr:col>22</xdr:col>
      <xdr:colOff>203200</xdr:colOff>
      <xdr:row>84</xdr:row>
      <xdr:rowOff>10161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383004"/>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70613</xdr:rowOff>
    </xdr:from>
    <xdr:to>
      <xdr:col>22</xdr:col>
      <xdr:colOff>254000</xdr:colOff>
      <xdr:row>83</xdr:row>
      <xdr:rowOff>763</xdr:rowOff>
    </xdr:to>
    <xdr:sp macro="" textlink="">
      <xdr:nvSpPr>
        <xdr:cNvPr id="264" name="フローチャート : 判断 263">
          <a:extLst>
            <a:ext uri="{FF2B5EF4-FFF2-40B4-BE49-F238E27FC236}">
              <a16:creationId xmlns:a16="http://schemas.microsoft.com/office/drawing/2014/main" id="{00000000-0008-0000-0300-000008010000}"/>
            </a:ext>
          </a:extLst>
        </xdr:cNvPr>
        <xdr:cNvSpPr/>
      </xdr:nvSpPr>
      <xdr:spPr>
        <a:xfrm>
          <a:off x="15240000" y="141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10940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389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10161</xdr:rowOff>
    </xdr:from>
    <xdr:to>
      <xdr:col>21</xdr:col>
      <xdr:colOff>0</xdr:colOff>
      <xdr:row>89</xdr:row>
      <xdr:rowOff>2287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411961"/>
          <a:ext cx="889000" cy="8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70613</xdr:rowOff>
    </xdr:from>
    <xdr:to>
      <xdr:col>21</xdr:col>
      <xdr:colOff>50800</xdr:colOff>
      <xdr:row>83</xdr:row>
      <xdr:rowOff>763</xdr:rowOff>
    </xdr:to>
    <xdr:sp macro="" textlink="">
      <xdr:nvSpPr>
        <xdr:cNvPr id="267" name="フローチャート : 判断 266">
          <a:extLst>
            <a:ext uri="{FF2B5EF4-FFF2-40B4-BE49-F238E27FC236}">
              <a16:creationId xmlns:a16="http://schemas.microsoft.com/office/drawing/2014/main" id="{00000000-0008-0000-0300-00000B010000}"/>
            </a:ext>
          </a:extLst>
        </xdr:cNvPr>
        <xdr:cNvSpPr/>
      </xdr:nvSpPr>
      <xdr:spPr>
        <a:xfrm>
          <a:off x="14351000" y="141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10940</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389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147320</xdr:rowOff>
    </xdr:from>
    <xdr:to>
      <xdr:col>19</xdr:col>
      <xdr:colOff>533400</xdr:colOff>
      <xdr:row>87</xdr:row>
      <xdr:rowOff>77470</xdr:rowOff>
    </xdr:to>
    <xdr:sp macro="" textlink="">
      <xdr:nvSpPr>
        <xdr:cNvPr id="269" name="フローチャート : 判断 268">
          <a:extLst>
            <a:ext uri="{FF2B5EF4-FFF2-40B4-BE49-F238E27FC236}">
              <a16:creationId xmlns:a16="http://schemas.microsoft.com/office/drawing/2014/main" id="{00000000-0008-0000-0300-00000D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87647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159765</xdr:rowOff>
    </xdr:from>
    <xdr:to>
      <xdr:col>24</xdr:col>
      <xdr:colOff>609600</xdr:colOff>
      <xdr:row>84</xdr:row>
      <xdr:rowOff>89915</xdr:rowOff>
    </xdr:to>
    <xdr:sp macro="" textlink="">
      <xdr:nvSpPr>
        <xdr:cNvPr id="276" name="円/楕円 275">
          <a:extLst>
            <a:ext uri="{FF2B5EF4-FFF2-40B4-BE49-F238E27FC236}">
              <a16:creationId xmlns:a16="http://schemas.microsoft.com/office/drawing/2014/main" id="{00000000-0008-0000-0300-000014010000}"/>
            </a:ext>
          </a:extLst>
        </xdr:cNvPr>
        <xdr:cNvSpPr/>
      </xdr:nvSpPr>
      <xdr:spPr>
        <a:xfrm>
          <a:off x="16967200" y="1439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131842</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36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159765</xdr:rowOff>
    </xdr:from>
    <xdr:to>
      <xdr:col>23</xdr:col>
      <xdr:colOff>457200</xdr:colOff>
      <xdr:row>84</xdr:row>
      <xdr:rowOff>89915</xdr:rowOff>
    </xdr:to>
    <xdr:sp macro="" textlink="">
      <xdr:nvSpPr>
        <xdr:cNvPr id="278" name="円/楕円 277">
          <a:extLst>
            <a:ext uri="{FF2B5EF4-FFF2-40B4-BE49-F238E27FC236}">
              <a16:creationId xmlns:a16="http://schemas.microsoft.com/office/drawing/2014/main" id="{00000000-0008-0000-0300-000016010000}"/>
            </a:ext>
          </a:extLst>
        </xdr:cNvPr>
        <xdr:cNvSpPr/>
      </xdr:nvSpPr>
      <xdr:spPr>
        <a:xfrm>
          <a:off x="16129000" y="1439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74692</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47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101854</xdr:rowOff>
    </xdr:from>
    <xdr:to>
      <xdr:col>22</xdr:col>
      <xdr:colOff>254000</xdr:colOff>
      <xdr:row>84</xdr:row>
      <xdr:rowOff>32004</xdr:rowOff>
    </xdr:to>
    <xdr:sp macro="" textlink="">
      <xdr:nvSpPr>
        <xdr:cNvPr id="280" name="円/楕円 279">
          <a:extLst>
            <a:ext uri="{FF2B5EF4-FFF2-40B4-BE49-F238E27FC236}">
              <a16:creationId xmlns:a16="http://schemas.microsoft.com/office/drawing/2014/main" id="{00000000-0008-0000-0300-000018010000}"/>
            </a:ext>
          </a:extLst>
        </xdr:cNvPr>
        <xdr:cNvSpPr/>
      </xdr:nvSpPr>
      <xdr:spPr>
        <a:xfrm>
          <a:off x="15240000" y="1433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16781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41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130811</xdr:rowOff>
    </xdr:from>
    <xdr:to>
      <xdr:col>21</xdr:col>
      <xdr:colOff>50800</xdr:colOff>
      <xdr:row>84</xdr:row>
      <xdr:rowOff>60961</xdr:rowOff>
    </xdr:to>
    <xdr:sp macro="" textlink="">
      <xdr:nvSpPr>
        <xdr:cNvPr id="282" name="円/楕円 281">
          <a:extLst>
            <a:ext uri="{FF2B5EF4-FFF2-40B4-BE49-F238E27FC236}">
              <a16:creationId xmlns:a16="http://schemas.microsoft.com/office/drawing/2014/main" id="{00000000-0008-0000-0300-00001A010000}"/>
            </a:ext>
          </a:extLst>
        </xdr:cNvPr>
        <xdr:cNvSpPr/>
      </xdr:nvSpPr>
      <xdr:spPr>
        <a:xfrm>
          <a:off x="14351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45738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44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122937</xdr:rowOff>
    </xdr:from>
    <xdr:to>
      <xdr:col>19</xdr:col>
      <xdr:colOff>533400</xdr:colOff>
      <xdr:row>89</xdr:row>
      <xdr:rowOff>53087</xdr:rowOff>
    </xdr:to>
    <xdr:sp macro="" textlink="">
      <xdr:nvSpPr>
        <xdr:cNvPr id="284" name="円/楕円 283">
          <a:extLst>
            <a:ext uri="{FF2B5EF4-FFF2-40B4-BE49-F238E27FC236}">
              <a16:creationId xmlns:a16="http://schemas.microsoft.com/office/drawing/2014/main" id="{00000000-0008-0000-0300-00001C010000}"/>
            </a:ext>
          </a:extLst>
        </xdr:cNvPr>
        <xdr:cNvSpPr/>
      </xdr:nvSpPr>
      <xdr:spPr>
        <a:xfrm>
          <a:off x="13462000" y="1521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37864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29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平成１８年２月の合併による職員数の急増に対し、集中改革プランや行政改革大綱に基づく削減を実施してきたところであるが、前年度から０．</a:t>
          </a:r>
          <a:r>
            <a:rPr kumimoji="1" lang="ja-JP" altLang="en-US" sz="1100">
              <a:solidFill>
                <a:schemeClr val="dk1"/>
              </a:solidFill>
              <a:effectLst/>
              <a:latin typeface="+mn-lt"/>
              <a:ea typeface="+mn-ea"/>
              <a:cs typeface="+mn-cs"/>
            </a:rPr>
            <a:t>１３</a:t>
          </a:r>
          <a:r>
            <a:rPr kumimoji="1" lang="ja-JP" altLang="ja-JP" sz="1100">
              <a:solidFill>
                <a:schemeClr val="dk1"/>
              </a:solidFill>
              <a:effectLst/>
              <a:latin typeface="+mn-lt"/>
              <a:ea typeface="+mn-ea"/>
              <a:cs typeface="+mn-cs"/>
            </a:rPr>
            <a:t>人増加し、類似団体平均を１．０</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人上回っている。今後も引き続き、行財政改革大綱に基づき、</a:t>
          </a:r>
          <a:r>
            <a:rPr lang="ja-JP" altLang="en-US" sz="1100" b="0" i="0" u="none" strike="noStrike" baseline="0">
              <a:solidFill>
                <a:schemeClr val="dk1"/>
              </a:solidFill>
              <a:latin typeface="+mn-lt"/>
              <a:ea typeface="+mn-ea"/>
              <a:cs typeface="+mn-cs"/>
            </a:rPr>
            <a:t>市民サービスの低下を招くことがないよう、民間活力の導入や事務事業の見直しを行いながら、適正な定員管理に努め</a:t>
          </a:r>
          <a:r>
            <a:rPr kumimoji="1" lang="ja-JP" altLang="ja-JP" sz="1100">
              <a:solidFill>
                <a:schemeClr val="dk1"/>
              </a:solidFill>
              <a:effectLst/>
              <a:latin typeface="+mn-lt"/>
              <a:ea typeface="+mn-ea"/>
              <a:cs typeface="+mn-cs"/>
            </a:rPr>
            <a:t>る。</a:t>
          </a:r>
          <a:endParaRPr lang="ja-JP" altLang="ja-JP">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25823</xdr:rowOff>
    </xdr:from>
    <xdr:to>
      <xdr:col>24</xdr:col>
      <xdr:colOff>558800</xdr:colOff>
      <xdr:row>63</xdr:row>
      <xdr:rowOff>51964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827173"/>
          <a:ext cx="8382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145432</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32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2" name="フローチャート : 判断 321">
          <a:extLst>
            <a:ext uri="{FF2B5EF4-FFF2-40B4-BE49-F238E27FC236}">
              <a16:creationId xmlns:a16="http://schemas.microsoft.com/office/drawing/2014/main" id="{00000000-0008-0000-0300-000042010000}"/>
            </a:ext>
          </a:extLst>
        </xdr:cNvPr>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7726</xdr:rowOff>
    </xdr:from>
    <xdr:to>
      <xdr:col>23</xdr:col>
      <xdr:colOff>406400</xdr:colOff>
      <xdr:row>63</xdr:row>
      <xdr:rowOff>25823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809076"/>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4" name="フローチャート : 判断 323">
          <a:extLst>
            <a:ext uri="{FF2B5EF4-FFF2-40B4-BE49-F238E27FC236}">
              <a16:creationId xmlns:a16="http://schemas.microsoft.com/office/drawing/2014/main" id="{00000000-0008-0000-0300-000044010000}"/>
            </a:ext>
          </a:extLst>
        </xdr:cNvPr>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45102</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7726</xdr:rowOff>
    </xdr:from>
    <xdr:to>
      <xdr:col>22</xdr:col>
      <xdr:colOff>203200</xdr:colOff>
      <xdr:row>63</xdr:row>
      <xdr:rowOff>25823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809076"/>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7" name="フローチャート : 判断 326">
          <a:extLst>
            <a:ext uri="{FF2B5EF4-FFF2-40B4-BE49-F238E27FC236}">
              <a16:creationId xmlns:a16="http://schemas.microsoft.com/office/drawing/2014/main" id="{00000000-0008-0000-0300-000047010000}"/>
            </a:ext>
          </a:extLst>
        </xdr:cNvPr>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51134</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7726</xdr:rowOff>
    </xdr:from>
    <xdr:to>
      <xdr:col>21</xdr:col>
      <xdr:colOff>0</xdr:colOff>
      <xdr:row>63</xdr:row>
      <xdr:rowOff>25823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809076"/>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30" name="フローチャート : 判断 329">
          <a:extLst>
            <a:ext uri="{FF2B5EF4-FFF2-40B4-BE49-F238E27FC236}">
              <a16:creationId xmlns:a16="http://schemas.microsoft.com/office/drawing/2014/main" id="{00000000-0008-0000-0300-00004A010000}"/>
            </a:ext>
          </a:extLst>
        </xdr:cNvPr>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59178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32" name="フローチャート : 判断 331">
          <a:extLst>
            <a:ext uri="{FF2B5EF4-FFF2-40B4-BE49-F238E27FC236}">
              <a16:creationId xmlns:a16="http://schemas.microsoft.com/office/drawing/2014/main" id="{00000000-0008-0000-0300-00004C010000}"/>
            </a:ext>
          </a:extLst>
        </xdr:cNvPr>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75265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1164</xdr:rowOff>
    </xdr:from>
    <xdr:to>
      <xdr:col>24</xdr:col>
      <xdr:colOff>609600</xdr:colOff>
      <xdr:row>63</xdr:row>
      <xdr:rowOff>102764</xdr:rowOff>
    </xdr:to>
    <xdr:sp macro="" textlink="">
      <xdr:nvSpPr>
        <xdr:cNvPr id="339" name="円/楕円 338">
          <a:extLst>
            <a:ext uri="{FF2B5EF4-FFF2-40B4-BE49-F238E27FC236}">
              <a16:creationId xmlns:a16="http://schemas.microsoft.com/office/drawing/2014/main" id="{00000000-0008-0000-0300-000053010000}"/>
            </a:ext>
          </a:extLst>
        </xdr:cNvPr>
        <xdr:cNvSpPr/>
      </xdr:nvSpPr>
      <xdr:spPr>
        <a:xfrm>
          <a:off x="16967200" y="1080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144691</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77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146473</xdr:rowOff>
    </xdr:from>
    <xdr:to>
      <xdr:col>23</xdr:col>
      <xdr:colOff>457200</xdr:colOff>
      <xdr:row>63</xdr:row>
      <xdr:rowOff>76623</xdr:rowOff>
    </xdr:to>
    <xdr:sp macro="" textlink="">
      <xdr:nvSpPr>
        <xdr:cNvPr id="341" name="円/楕円 340">
          <a:extLst>
            <a:ext uri="{FF2B5EF4-FFF2-40B4-BE49-F238E27FC236}">
              <a16:creationId xmlns:a16="http://schemas.microsoft.com/office/drawing/2014/main" id="{00000000-0008-0000-0300-000055010000}"/>
            </a:ext>
          </a:extLst>
        </xdr:cNvPr>
        <xdr:cNvSpPr/>
      </xdr:nvSpPr>
      <xdr:spPr>
        <a:xfrm>
          <a:off x="16129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61400</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8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128376</xdr:rowOff>
    </xdr:from>
    <xdr:to>
      <xdr:col>22</xdr:col>
      <xdr:colOff>254000</xdr:colOff>
      <xdr:row>63</xdr:row>
      <xdr:rowOff>58526</xdr:rowOff>
    </xdr:to>
    <xdr:sp macro="" textlink="">
      <xdr:nvSpPr>
        <xdr:cNvPr id="343" name="円/楕円 342">
          <a:extLst>
            <a:ext uri="{FF2B5EF4-FFF2-40B4-BE49-F238E27FC236}">
              <a16:creationId xmlns:a16="http://schemas.microsoft.com/office/drawing/2014/main" id="{00000000-0008-0000-0300-000057010000}"/>
            </a:ext>
          </a:extLst>
        </xdr:cNvPr>
        <xdr:cNvSpPr/>
      </xdr:nvSpPr>
      <xdr:spPr>
        <a:xfrm>
          <a:off x="15240000" y="1075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43303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84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146473</xdr:rowOff>
    </xdr:from>
    <xdr:to>
      <xdr:col>21</xdr:col>
      <xdr:colOff>50800</xdr:colOff>
      <xdr:row>63</xdr:row>
      <xdr:rowOff>76623</xdr:rowOff>
    </xdr:to>
    <xdr:sp macro="" textlink="">
      <xdr:nvSpPr>
        <xdr:cNvPr id="345" name="円/楕円 344">
          <a:extLst>
            <a:ext uri="{FF2B5EF4-FFF2-40B4-BE49-F238E27FC236}">
              <a16:creationId xmlns:a16="http://schemas.microsoft.com/office/drawing/2014/main" id="{00000000-0008-0000-0300-000059010000}"/>
            </a:ext>
          </a:extLst>
        </xdr:cNvPr>
        <xdr:cNvSpPr/>
      </xdr:nvSpPr>
      <xdr:spPr>
        <a:xfrm>
          <a:off x="14351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61400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128376</xdr:rowOff>
    </xdr:from>
    <xdr:to>
      <xdr:col>19</xdr:col>
      <xdr:colOff>533400</xdr:colOff>
      <xdr:row>63</xdr:row>
      <xdr:rowOff>58526</xdr:rowOff>
    </xdr:to>
    <xdr:sp macro="" textlink="">
      <xdr:nvSpPr>
        <xdr:cNvPr id="347" name="円/楕円 346">
          <a:extLst>
            <a:ext uri="{FF2B5EF4-FFF2-40B4-BE49-F238E27FC236}">
              <a16:creationId xmlns:a16="http://schemas.microsoft.com/office/drawing/2014/main" id="{00000000-0008-0000-0300-00005B010000}"/>
            </a:ext>
          </a:extLst>
        </xdr:cNvPr>
        <xdr:cNvSpPr/>
      </xdr:nvSpPr>
      <xdr:spPr>
        <a:xfrm>
          <a:off x="13462000" y="1075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43303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84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交付税算入率の高い有利な地方債の発行に努めてきたことなどにより、前年度から０．</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ポイント減少した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、類似団体平均を４．</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ポイント上回っており、依然として高い水準となっている。</a:t>
          </a:r>
          <a:endParaRPr lang="ja-JP" altLang="ja-JP">
            <a:effectLst/>
          </a:endParaRPr>
        </a:p>
        <a:p>
          <a:r>
            <a:rPr kumimoji="1" lang="ja-JP" altLang="ja-JP" sz="1100">
              <a:solidFill>
                <a:schemeClr val="dk1"/>
              </a:solidFill>
              <a:effectLst/>
              <a:latin typeface="+mn-lt"/>
              <a:ea typeface="+mn-ea"/>
              <a:cs typeface="+mn-cs"/>
            </a:rPr>
            <a:t>　今後、新庁舎建設事業</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に伴う借入等により</a:t>
          </a:r>
          <a:r>
            <a:rPr kumimoji="1" lang="ja-JP" altLang="en-US" sz="1100">
              <a:solidFill>
                <a:schemeClr val="dk1"/>
              </a:solidFill>
              <a:effectLst/>
              <a:latin typeface="+mn-lt"/>
              <a:ea typeface="+mn-ea"/>
              <a:cs typeface="+mn-cs"/>
            </a:rPr>
            <a:t>、元利償還金の</a:t>
          </a:r>
          <a:r>
            <a:rPr kumimoji="1" lang="ja-JP" altLang="ja-JP" sz="1100">
              <a:solidFill>
                <a:schemeClr val="dk1"/>
              </a:solidFill>
              <a:effectLst/>
              <a:latin typeface="+mn-lt"/>
              <a:ea typeface="+mn-ea"/>
              <a:cs typeface="+mn-cs"/>
            </a:rPr>
            <a:t>増加が</a:t>
          </a:r>
          <a:r>
            <a:rPr kumimoji="1" lang="ja-JP" altLang="en-US" sz="1100">
              <a:solidFill>
                <a:schemeClr val="dk1"/>
              </a:solidFill>
              <a:effectLst/>
              <a:latin typeface="+mn-lt"/>
              <a:ea typeface="+mn-ea"/>
              <a:cs typeface="+mn-cs"/>
            </a:rPr>
            <a:t>見込まれるため</a:t>
          </a:r>
          <a:r>
            <a:rPr kumimoji="1" lang="ja-JP" altLang="ja-JP" sz="1100">
              <a:solidFill>
                <a:schemeClr val="dk1"/>
              </a:solidFill>
              <a:effectLst/>
              <a:latin typeface="+mn-lt"/>
              <a:ea typeface="+mn-ea"/>
              <a:cs typeface="+mn-cs"/>
            </a:rPr>
            <a:t>、起債発行の</a:t>
          </a:r>
          <a:r>
            <a:rPr kumimoji="1" lang="ja-JP" altLang="en-US" sz="1100">
              <a:solidFill>
                <a:schemeClr val="dk1"/>
              </a:solidFill>
              <a:effectLst/>
              <a:latin typeface="+mn-lt"/>
              <a:ea typeface="+mn-ea"/>
              <a:cs typeface="+mn-cs"/>
            </a:rPr>
            <a:t>抑制</a:t>
          </a:r>
          <a:r>
            <a:rPr kumimoji="1" lang="ja-JP" altLang="ja-JP" sz="1100">
              <a:solidFill>
                <a:schemeClr val="dk1"/>
              </a:solidFill>
              <a:effectLst/>
              <a:latin typeface="+mn-lt"/>
              <a:ea typeface="+mn-ea"/>
              <a:cs typeface="+mn-cs"/>
            </a:rPr>
            <a:t>に努め、数値の改善を図る。</a:t>
          </a:r>
          <a:endParaRPr lang="ja-JP" altLang="ja-JP">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66766</xdr:rowOff>
    </xdr:from>
    <xdr:to>
      <xdr:col>24</xdr:col>
      <xdr:colOff>558800</xdr:colOff>
      <xdr:row>42</xdr:row>
      <xdr:rowOff>94343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267666"/>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5" name="フローチャート : 判断 384">
          <a:extLst>
            <a:ext uri="{FF2B5EF4-FFF2-40B4-BE49-F238E27FC236}">
              <a16:creationId xmlns:a16="http://schemas.microsoft.com/office/drawing/2014/main" id="{00000000-0008-0000-0300-000081010000}"/>
            </a:ext>
          </a:extLst>
        </xdr:cNvPr>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94343</xdr:rowOff>
    </xdr:from>
    <xdr:to>
      <xdr:col>23</xdr:col>
      <xdr:colOff>406400</xdr:colOff>
      <xdr:row>42</xdr:row>
      <xdr:rowOff>142603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29524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87" name="フローチャート : 判断 386">
          <a:extLst>
            <a:ext uri="{FF2B5EF4-FFF2-40B4-BE49-F238E27FC236}">
              <a16:creationId xmlns:a16="http://schemas.microsoft.com/office/drawing/2014/main" id="{00000000-0008-0000-0300-000083010000}"/>
            </a:ext>
          </a:extLst>
        </xdr:cNvPr>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37210</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72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142603</xdr:rowOff>
    </xdr:from>
    <xdr:to>
      <xdr:col>22</xdr:col>
      <xdr:colOff>203200</xdr:colOff>
      <xdr:row>43</xdr:row>
      <xdr:rowOff>26307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343503"/>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165826</xdr:rowOff>
    </xdr:from>
    <xdr:to>
      <xdr:col>22</xdr:col>
      <xdr:colOff>254000</xdr:colOff>
      <xdr:row>41</xdr:row>
      <xdr:rowOff>95976</xdr:rowOff>
    </xdr:to>
    <xdr:sp macro="" textlink="">
      <xdr:nvSpPr>
        <xdr:cNvPr id="390" name="フローチャート : 判断 389">
          <a:extLst>
            <a:ext uri="{FF2B5EF4-FFF2-40B4-BE49-F238E27FC236}">
              <a16:creationId xmlns:a16="http://schemas.microsoft.com/office/drawing/2014/main" id="{00000000-0008-0000-0300-000086010000}"/>
            </a:ext>
          </a:extLst>
        </xdr:cNvPr>
        <xdr:cNvSpPr/>
      </xdr:nvSpPr>
      <xdr:spPr>
        <a:xfrm>
          <a:off x="15240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106153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26307</xdr:rowOff>
    </xdr:from>
    <xdr:to>
      <xdr:col>21</xdr:col>
      <xdr:colOff>0</xdr:colOff>
      <xdr:row>43</xdr:row>
      <xdr:rowOff>74567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39865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49530</xdr:rowOff>
    </xdr:from>
    <xdr:to>
      <xdr:col>21</xdr:col>
      <xdr:colOff>50800</xdr:colOff>
      <xdr:row>41</xdr:row>
      <xdr:rowOff>151130</xdr:rowOff>
    </xdr:to>
    <xdr:sp macro="" textlink="">
      <xdr:nvSpPr>
        <xdr:cNvPr id="393" name="フローチャート : 判断 392">
          <a:extLst>
            <a:ext uri="{FF2B5EF4-FFF2-40B4-BE49-F238E27FC236}">
              <a16:creationId xmlns:a16="http://schemas.microsoft.com/office/drawing/2014/main" id="{00000000-0008-0000-0300-000089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161307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395" name="フローチャート : 判断 394">
          <a:extLst>
            <a:ext uri="{FF2B5EF4-FFF2-40B4-BE49-F238E27FC236}">
              <a16:creationId xmlns:a16="http://schemas.microsoft.com/office/drawing/2014/main" id="{00000000-0008-0000-0300-00008B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38117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15966</xdr:rowOff>
    </xdr:from>
    <xdr:to>
      <xdr:col>24</xdr:col>
      <xdr:colOff>609600</xdr:colOff>
      <xdr:row>42</xdr:row>
      <xdr:rowOff>117566</xdr:rowOff>
    </xdr:to>
    <xdr:sp macro="" textlink="">
      <xdr:nvSpPr>
        <xdr:cNvPr id="402" name="円/楕円 401">
          <a:extLst>
            <a:ext uri="{FF2B5EF4-FFF2-40B4-BE49-F238E27FC236}">
              <a16:creationId xmlns:a16="http://schemas.microsoft.com/office/drawing/2014/main" id="{00000000-0008-0000-0300-000092010000}"/>
            </a:ext>
          </a:extLst>
        </xdr:cNvPr>
        <xdr:cNvSpPr/>
      </xdr:nvSpPr>
      <xdr:spPr>
        <a:xfrm>
          <a:off x="16967200" y="721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159493</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18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43543</xdr:rowOff>
    </xdr:from>
    <xdr:to>
      <xdr:col>23</xdr:col>
      <xdr:colOff>457200</xdr:colOff>
      <xdr:row>42</xdr:row>
      <xdr:rowOff>145143</xdr:rowOff>
    </xdr:to>
    <xdr:sp macro="" textlink="">
      <xdr:nvSpPr>
        <xdr:cNvPr id="404" name="円/楕円 403">
          <a:extLst>
            <a:ext uri="{FF2B5EF4-FFF2-40B4-BE49-F238E27FC236}">
              <a16:creationId xmlns:a16="http://schemas.microsoft.com/office/drawing/2014/main" id="{00000000-0008-0000-0300-000094010000}"/>
            </a:ext>
          </a:extLst>
        </xdr:cNvPr>
        <xdr:cNvSpPr/>
      </xdr:nvSpPr>
      <xdr:spPr>
        <a:xfrm>
          <a:off x="16129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129920</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91803</xdr:rowOff>
    </xdr:from>
    <xdr:to>
      <xdr:col>22</xdr:col>
      <xdr:colOff>254000</xdr:colOff>
      <xdr:row>43</xdr:row>
      <xdr:rowOff>21953</xdr:rowOff>
    </xdr:to>
    <xdr:sp macro="" textlink="">
      <xdr:nvSpPr>
        <xdr:cNvPr id="406" name="円/楕円 405">
          <a:extLst>
            <a:ext uri="{FF2B5EF4-FFF2-40B4-BE49-F238E27FC236}">
              <a16:creationId xmlns:a16="http://schemas.microsoft.com/office/drawing/2014/main" id="{00000000-0008-0000-0300-000096010000}"/>
            </a:ext>
          </a:extLst>
        </xdr:cNvPr>
        <xdr:cNvSpPr/>
      </xdr:nvSpPr>
      <xdr:spPr>
        <a:xfrm>
          <a:off x="15240000" y="729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6730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37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146957</xdr:rowOff>
    </xdr:from>
    <xdr:to>
      <xdr:col>21</xdr:col>
      <xdr:colOff>50800</xdr:colOff>
      <xdr:row>43</xdr:row>
      <xdr:rowOff>77107</xdr:rowOff>
    </xdr:to>
    <xdr:sp macro="" textlink="">
      <xdr:nvSpPr>
        <xdr:cNvPr id="408" name="円/楕円 407">
          <a:extLst>
            <a:ext uri="{FF2B5EF4-FFF2-40B4-BE49-F238E27FC236}">
              <a16:creationId xmlns:a16="http://schemas.microsoft.com/office/drawing/2014/main" id="{00000000-0008-0000-0300-000098010000}"/>
            </a:ext>
          </a:extLst>
        </xdr:cNvPr>
        <xdr:cNvSpPr/>
      </xdr:nvSpPr>
      <xdr:spPr>
        <a:xfrm>
          <a:off x="14351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61884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23767</xdr:rowOff>
    </xdr:from>
    <xdr:to>
      <xdr:col>19</xdr:col>
      <xdr:colOff>533400</xdr:colOff>
      <xdr:row>43</xdr:row>
      <xdr:rowOff>125367</xdr:rowOff>
    </xdr:to>
    <xdr:sp macro="" textlink="">
      <xdr:nvSpPr>
        <xdr:cNvPr id="410" name="円/楕円 409">
          <a:extLst>
            <a:ext uri="{FF2B5EF4-FFF2-40B4-BE49-F238E27FC236}">
              <a16:creationId xmlns:a16="http://schemas.microsoft.com/office/drawing/2014/main" id="{00000000-0008-0000-0300-00009A010000}"/>
            </a:ext>
          </a:extLst>
        </xdr:cNvPr>
        <xdr:cNvSpPr/>
      </xdr:nvSpPr>
      <xdr:spPr>
        <a:xfrm>
          <a:off x="13462000" y="739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110144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48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地方債現在高</a:t>
          </a:r>
          <a:r>
            <a:rPr kumimoji="1" lang="ja-JP" altLang="en-US" sz="1100">
              <a:solidFill>
                <a:schemeClr val="dk1"/>
              </a:solidFill>
              <a:effectLst/>
              <a:latin typeface="+mn-lt"/>
              <a:ea typeface="+mn-ea"/>
              <a:cs typeface="+mn-cs"/>
            </a:rPr>
            <a:t>などの将来負担額は</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したが、国道１０号拡幅代行買収事業の終了に伴い、</a:t>
          </a:r>
          <a:r>
            <a:rPr lang="ja-JP" altLang="ja-JP" sz="1100" b="0" i="0">
              <a:solidFill>
                <a:schemeClr val="dk1"/>
              </a:solidFill>
              <a:effectLst/>
              <a:latin typeface="+mn-lt"/>
              <a:ea typeface="+mn-ea"/>
              <a:cs typeface="+mn-cs"/>
            </a:rPr>
            <a:t>地方債の償還額等に充当可能な</a:t>
          </a:r>
          <a:r>
            <a:rPr lang="ja-JP" altLang="en-US" sz="1100" b="0" i="0">
              <a:solidFill>
                <a:schemeClr val="dk1"/>
              </a:solidFill>
              <a:effectLst/>
              <a:latin typeface="+mn-lt"/>
              <a:ea typeface="+mn-ea"/>
              <a:cs typeface="+mn-cs"/>
            </a:rPr>
            <a:t>国から補填される財産売払収入の減少</a:t>
          </a:r>
          <a:r>
            <a:rPr kumimoji="1" lang="ja-JP" altLang="ja-JP" sz="1100">
              <a:solidFill>
                <a:schemeClr val="dk1"/>
              </a:solidFill>
              <a:effectLst/>
              <a:latin typeface="+mn-lt"/>
              <a:ea typeface="+mn-ea"/>
              <a:cs typeface="+mn-cs"/>
            </a:rPr>
            <a:t>により、前年度から</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増加し</a:t>
          </a:r>
          <a:r>
            <a:rPr kumimoji="1" lang="ja-JP" altLang="ja-JP" sz="1100">
              <a:solidFill>
                <a:schemeClr val="dk1"/>
              </a:solidFill>
              <a:effectLst/>
              <a:latin typeface="+mn-lt"/>
              <a:ea typeface="+mn-ea"/>
              <a:cs typeface="+mn-cs"/>
            </a:rPr>
            <a:t>、類似団体平均を４</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ポイント上回っている。今後も引き続き、起債の新規発行の抑制など、行財政改革大綱に基づ</a:t>
          </a:r>
          <a:r>
            <a:rPr kumimoji="1" lang="ja-JP" altLang="en-US" sz="1100">
              <a:solidFill>
                <a:schemeClr val="dk1"/>
              </a:solidFill>
              <a:effectLst/>
              <a:latin typeface="+mn-lt"/>
              <a:ea typeface="+mn-ea"/>
              <a:cs typeface="+mn-cs"/>
            </a:rPr>
            <a:t>き</a:t>
          </a:r>
          <a:r>
            <a:rPr kumimoji="1" lang="ja-JP" altLang="ja-JP" sz="1100">
              <a:solidFill>
                <a:schemeClr val="dk1"/>
              </a:solidFill>
              <a:effectLst/>
              <a:latin typeface="+mn-lt"/>
              <a:ea typeface="+mn-ea"/>
              <a:cs typeface="+mn-cs"/>
            </a:rPr>
            <a:t>「平成３２年度決算時において</a:t>
          </a:r>
          <a:r>
            <a:rPr kumimoji="1" lang="ja-JP" altLang="en-US" sz="1100">
              <a:solidFill>
                <a:schemeClr val="dk1"/>
              </a:solidFill>
              <a:effectLst/>
              <a:latin typeface="+mn-lt"/>
              <a:ea typeface="+mn-ea"/>
              <a:cs typeface="+mn-cs"/>
            </a:rPr>
            <a:t>７９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％以下」を目標として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将来負担の健全化に努めていく。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92244</xdr:rowOff>
    </xdr:from>
    <xdr:to>
      <xdr:col>24</xdr:col>
      <xdr:colOff>558800</xdr:colOff>
      <xdr:row>17</xdr:row>
      <xdr:rowOff>93049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3006894"/>
          <a:ext cx="8382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30878</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31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47" name="フローチャート : 判断 446">
          <a:extLst>
            <a:ext uri="{FF2B5EF4-FFF2-40B4-BE49-F238E27FC236}">
              <a16:creationId xmlns:a16="http://schemas.microsoft.com/office/drawing/2014/main" id="{00000000-0008-0000-0300-0000BF010000}"/>
            </a:ext>
          </a:extLst>
        </xdr:cNvPr>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92244</xdr:rowOff>
    </xdr:from>
    <xdr:to>
      <xdr:col>23</xdr:col>
      <xdr:colOff>406400</xdr:colOff>
      <xdr:row>18</xdr:row>
      <xdr:rowOff>1228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006894"/>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49" name="フローチャート : 判断 448">
          <a:extLst>
            <a:ext uri="{FF2B5EF4-FFF2-40B4-BE49-F238E27FC236}">
              <a16:creationId xmlns:a16="http://schemas.microsoft.com/office/drawing/2014/main" id="{00000000-0008-0000-0300-0000C1010000}"/>
            </a:ext>
          </a:extLst>
        </xdr:cNvPr>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159910</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8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1228</xdr:rowOff>
    </xdr:from>
    <xdr:to>
      <xdr:col>22</xdr:col>
      <xdr:colOff>203200</xdr:colOff>
      <xdr:row>18</xdr:row>
      <xdr:rowOff>11684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087328"/>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2" name="フローチャート : 判断 451">
          <a:extLst>
            <a:ext uri="{FF2B5EF4-FFF2-40B4-BE49-F238E27FC236}">
              <a16:creationId xmlns:a16="http://schemas.microsoft.com/office/drawing/2014/main" id="{00000000-0008-0000-0300-0000C4010000}"/>
            </a:ext>
          </a:extLst>
        </xdr:cNvPr>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11684</xdr:rowOff>
    </xdr:from>
    <xdr:to>
      <xdr:col>21</xdr:col>
      <xdr:colOff>0</xdr:colOff>
      <xdr:row>18</xdr:row>
      <xdr:rowOff>118660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097784"/>
          <a:ext cx="889000" cy="10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5" name="フローチャート : 判断 454">
          <a:extLst>
            <a:ext uri="{FF2B5EF4-FFF2-40B4-BE49-F238E27FC236}">
              <a16:creationId xmlns:a16="http://schemas.microsoft.com/office/drawing/2014/main" id="{00000000-0008-0000-0300-0000C7010000}"/>
            </a:ext>
          </a:extLst>
        </xdr:cNvPr>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7" name="フローチャート : 判断 456">
          <a:extLst>
            <a:ext uri="{FF2B5EF4-FFF2-40B4-BE49-F238E27FC236}">
              <a16:creationId xmlns:a16="http://schemas.microsoft.com/office/drawing/2014/main" id="{00000000-0008-0000-0300-0000C9010000}"/>
            </a:ext>
          </a:extLst>
        </xdr:cNvPr>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42249</xdr:rowOff>
    </xdr:from>
    <xdr:to>
      <xdr:col>24</xdr:col>
      <xdr:colOff>609600</xdr:colOff>
      <xdr:row>17</xdr:row>
      <xdr:rowOff>143849</xdr:rowOff>
    </xdr:to>
    <xdr:sp macro="" textlink="">
      <xdr:nvSpPr>
        <xdr:cNvPr id="464" name="円/楕円 463">
          <a:extLst>
            <a:ext uri="{FF2B5EF4-FFF2-40B4-BE49-F238E27FC236}">
              <a16:creationId xmlns:a16="http://schemas.microsoft.com/office/drawing/2014/main" id="{00000000-0008-0000-0300-0000D0010000}"/>
            </a:ext>
          </a:extLst>
        </xdr:cNvPr>
        <xdr:cNvSpPr/>
      </xdr:nvSpPr>
      <xdr:spPr>
        <a:xfrm>
          <a:off x="16967200" y="295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14326</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928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41444</xdr:rowOff>
    </xdr:from>
    <xdr:to>
      <xdr:col>23</xdr:col>
      <xdr:colOff>457200</xdr:colOff>
      <xdr:row>17</xdr:row>
      <xdr:rowOff>143044</xdr:rowOff>
    </xdr:to>
    <xdr:sp macro="" textlink="">
      <xdr:nvSpPr>
        <xdr:cNvPr id="466" name="円/楕円 465">
          <a:extLst>
            <a:ext uri="{FF2B5EF4-FFF2-40B4-BE49-F238E27FC236}">
              <a16:creationId xmlns:a16="http://schemas.microsoft.com/office/drawing/2014/main" id="{00000000-0008-0000-0300-0000D2010000}"/>
            </a:ext>
          </a:extLst>
        </xdr:cNvPr>
        <xdr:cNvSpPr/>
      </xdr:nvSpPr>
      <xdr:spPr>
        <a:xfrm>
          <a:off x="16129000" y="295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127821</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042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121878</xdr:rowOff>
    </xdr:from>
    <xdr:to>
      <xdr:col>22</xdr:col>
      <xdr:colOff>254000</xdr:colOff>
      <xdr:row>18</xdr:row>
      <xdr:rowOff>52028</xdr:rowOff>
    </xdr:to>
    <xdr:sp macro="" textlink="">
      <xdr:nvSpPr>
        <xdr:cNvPr id="468" name="円/楕円 467">
          <a:extLst>
            <a:ext uri="{FF2B5EF4-FFF2-40B4-BE49-F238E27FC236}">
              <a16:creationId xmlns:a16="http://schemas.microsoft.com/office/drawing/2014/main" id="{00000000-0008-0000-0300-0000D4010000}"/>
            </a:ext>
          </a:extLst>
        </xdr:cNvPr>
        <xdr:cNvSpPr/>
      </xdr:nvSpPr>
      <xdr:spPr>
        <a:xfrm>
          <a:off x="15240000" y="30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36805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12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132334</xdr:rowOff>
    </xdr:from>
    <xdr:to>
      <xdr:col>21</xdr:col>
      <xdr:colOff>50800</xdr:colOff>
      <xdr:row>18</xdr:row>
      <xdr:rowOff>62484</xdr:rowOff>
    </xdr:to>
    <xdr:sp macro="" textlink="">
      <xdr:nvSpPr>
        <xdr:cNvPr id="470" name="円/楕円 469">
          <a:extLst>
            <a:ext uri="{FF2B5EF4-FFF2-40B4-BE49-F238E27FC236}">
              <a16:creationId xmlns:a16="http://schemas.microsoft.com/office/drawing/2014/main" id="{00000000-0008-0000-0300-0000D6010000}"/>
            </a:ext>
          </a:extLst>
        </xdr:cNvPr>
        <xdr:cNvSpPr/>
      </xdr:nvSpPr>
      <xdr:spPr>
        <a:xfrm>
          <a:off x="14351000" y="304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47261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13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67860</xdr:rowOff>
    </xdr:from>
    <xdr:to>
      <xdr:col>19</xdr:col>
      <xdr:colOff>533400</xdr:colOff>
      <xdr:row>18</xdr:row>
      <xdr:rowOff>169460</xdr:rowOff>
    </xdr:to>
    <xdr:sp macro="" textlink="">
      <xdr:nvSpPr>
        <xdr:cNvPr id="472" name="円/楕円 471">
          <a:extLst>
            <a:ext uri="{FF2B5EF4-FFF2-40B4-BE49-F238E27FC236}">
              <a16:creationId xmlns:a16="http://schemas.microsoft.com/office/drawing/2014/main" id="{00000000-0008-0000-0300-0000D8010000}"/>
            </a:ext>
          </a:extLst>
        </xdr:cNvPr>
        <xdr:cNvSpPr/>
      </xdr:nvSpPr>
      <xdr:spPr>
        <a:xfrm>
          <a:off x="13462000" y="315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154237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24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宮崎県日向市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62,746
62,484
336.93
32,202,834
31,421,454
415,139
15,676,301
33,936,011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79.2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人事院勧告に</a:t>
          </a:r>
          <a:r>
            <a:rPr kumimoji="1" lang="ja-JP" altLang="en-US" sz="1100">
              <a:solidFill>
                <a:schemeClr val="dk1"/>
              </a:solidFill>
              <a:effectLst/>
              <a:latin typeface="+mn-lt"/>
              <a:ea typeface="+mn-ea"/>
              <a:cs typeface="+mn-cs"/>
            </a:rPr>
            <a:t>伴う一般職給料や勤勉手当の増、台風被害の災害復旧に伴う時間外勤務手当の増</a:t>
          </a:r>
          <a:r>
            <a:rPr kumimoji="1" lang="ja-JP" altLang="ja-JP" sz="1100">
              <a:solidFill>
                <a:schemeClr val="dk1"/>
              </a:solidFill>
              <a:effectLst/>
              <a:latin typeface="+mn-lt"/>
              <a:ea typeface="+mn-ea"/>
              <a:cs typeface="+mn-cs"/>
            </a:rPr>
            <a:t>などにより、前年度から０．</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し、類似団体平均を３．</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、行財政改革大綱に基づき、</a:t>
          </a:r>
          <a:r>
            <a:rPr lang="ja-JP" altLang="en-US" sz="1100" b="0" i="0" u="none" strike="noStrike" baseline="0">
              <a:solidFill>
                <a:schemeClr val="dk1"/>
              </a:solidFill>
              <a:latin typeface="+mn-lt"/>
              <a:ea typeface="+mn-ea"/>
              <a:cs typeface="+mn-cs"/>
            </a:rPr>
            <a:t>民間活力の導入や事務事業の見直し、時間外勤務の縮減を図るなど、定員管理・給与の適正化を行い</a:t>
          </a:r>
          <a:r>
            <a:rPr kumimoji="1" lang="ja-JP" altLang="ja-JP" sz="1100">
              <a:solidFill>
                <a:schemeClr val="dk1"/>
              </a:solidFill>
              <a:effectLst/>
              <a:latin typeface="+mn-lt"/>
              <a:ea typeface="+mn-ea"/>
              <a:cs typeface="+mn-cs"/>
            </a:rPr>
            <a:t>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123190</xdr:rowOff>
    </xdr:from>
    <xdr:to>
      <xdr:col>7</xdr:col>
      <xdr:colOff>15875</xdr:colOff>
      <xdr:row>38</xdr:row>
      <xdr:rowOff>5080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668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54627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123190</xdr:rowOff>
    </xdr:from>
    <xdr:to>
      <xdr:col>5</xdr:col>
      <xdr:colOff>549275</xdr:colOff>
      <xdr:row>38</xdr:row>
      <xdr:rowOff>12700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66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127017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69850</xdr:rowOff>
    </xdr:from>
    <xdr:to>
      <xdr:col>4</xdr:col>
      <xdr:colOff>346075</xdr:colOff>
      <xdr:row>38</xdr:row>
      <xdr:rowOff>12700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13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69867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69850</xdr:rowOff>
    </xdr:from>
    <xdr:to>
      <xdr:col>3</xdr:col>
      <xdr:colOff>142875</xdr:colOff>
      <xdr:row>37</xdr:row>
      <xdr:rowOff>153670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135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a:extLst>
            <a:ext uri="{FF2B5EF4-FFF2-40B4-BE49-F238E27FC236}">
              <a16:creationId xmlns:a16="http://schemas.microsoft.com/office/drawing/2014/main" id="{00000000-0008-0000-0400-00004E000000}"/>
            </a:ext>
          </a:extLst>
        </xdr:cNvPr>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125730</xdr:rowOff>
    </xdr:from>
    <xdr:to>
      <xdr:col>7</xdr:col>
      <xdr:colOff>66675</xdr:colOff>
      <xdr:row>38</xdr:row>
      <xdr:rowOff>55880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47752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97807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72390</xdr:rowOff>
    </xdr:from>
    <xdr:to>
      <xdr:col>5</xdr:col>
      <xdr:colOff>600075</xdr:colOff>
      <xdr:row>38</xdr:row>
      <xdr:rowOff>2540</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937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158767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133350</xdr:rowOff>
    </xdr:from>
    <xdr:to>
      <xdr:col>4</xdr:col>
      <xdr:colOff>396875</xdr:colOff>
      <xdr:row>38</xdr:row>
      <xdr:rowOff>63500</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48277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19050</xdr:rowOff>
    </xdr:from>
    <xdr:to>
      <xdr:col>3</xdr:col>
      <xdr:colOff>193675</xdr:colOff>
      <xdr:row>37</xdr:row>
      <xdr:rowOff>120650</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102870</xdr:rowOff>
    </xdr:from>
    <xdr:to>
      <xdr:col>1</xdr:col>
      <xdr:colOff>676275</xdr:colOff>
      <xdr:row>38</xdr:row>
      <xdr:rowOff>33020</xdr:rowOff>
    </xdr:to>
    <xdr:sp macro="" textlink="">
      <xdr:nvSpPr>
        <xdr:cNvPr id="93" name="円/楕円 92">
          <a:extLst>
            <a:ext uri="{FF2B5EF4-FFF2-40B4-BE49-F238E27FC236}">
              <a16:creationId xmlns:a16="http://schemas.microsoft.com/office/drawing/2014/main" id="{00000000-0008-0000-0400-00005D000000}"/>
            </a:ext>
          </a:extLst>
        </xdr:cNvPr>
        <xdr:cNvSpPr/>
      </xdr:nvSpPr>
      <xdr:spPr>
        <a:xfrm>
          <a:off x="1270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17797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固定資産税の標準宅地鑑定評価業務に係る委託料の増をはじめ、放課後児童クラブ事業委託料や住民基本台帳に係るシステム借上料の増などに</a:t>
          </a:r>
          <a:r>
            <a:rPr kumimoji="1" lang="ja-JP" altLang="ja-JP" sz="1100">
              <a:solidFill>
                <a:schemeClr val="dk1"/>
              </a:solidFill>
              <a:effectLst/>
              <a:latin typeface="+mn-lt"/>
              <a:ea typeface="+mn-ea"/>
              <a:cs typeface="+mn-cs"/>
            </a:rPr>
            <a:t>より、前年度から０．</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ポイント増加した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ポイント下回っている。今後も、予算編成段階での削減はもとより、執行段階での更なる節約に努める。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58420</xdr:rowOff>
    </xdr:from>
    <xdr:to>
      <xdr:col>24</xdr:col>
      <xdr:colOff>31750</xdr:colOff>
      <xdr:row>16</xdr:row>
      <xdr:rowOff>111760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8016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59707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7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146050</xdr:rowOff>
    </xdr:from>
    <xdr:to>
      <xdr:col>22</xdr:col>
      <xdr:colOff>565150</xdr:colOff>
      <xdr:row>16</xdr:row>
      <xdr:rowOff>58420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17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a:extLst>
            <a:ext uri="{FF2B5EF4-FFF2-40B4-BE49-F238E27FC236}">
              <a16:creationId xmlns:a16="http://schemas.microsoft.com/office/drawing/2014/main" id="{00000000-0008-0000-0400-000083000000}"/>
            </a:ext>
          </a:extLst>
        </xdr:cNvPr>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135907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5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130810</xdr:rowOff>
    </xdr:from>
    <xdr:to>
      <xdr:col>21</xdr:col>
      <xdr:colOff>361950</xdr:colOff>
      <xdr:row>15</xdr:row>
      <xdr:rowOff>146050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02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160020</xdr:rowOff>
    </xdr:from>
    <xdr:to>
      <xdr:col>21</xdr:col>
      <xdr:colOff>412750</xdr:colOff>
      <xdr:row>17</xdr:row>
      <xdr:rowOff>90170</xdr:rowOff>
    </xdr:to>
    <xdr:sp macro="" textlink="">
      <xdr:nvSpPr>
        <xdr:cNvPr id="134" name="フローチャート : 判断 133">
          <a:extLst>
            <a:ext uri="{FF2B5EF4-FFF2-40B4-BE49-F238E27FC236}">
              <a16:creationId xmlns:a16="http://schemas.microsoft.com/office/drawing/2014/main" id="{00000000-0008-0000-0400-000086000000}"/>
            </a:ext>
          </a:extLst>
        </xdr:cNvPr>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74947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115570</xdr:rowOff>
    </xdr:from>
    <xdr:to>
      <xdr:col>20</xdr:col>
      <xdr:colOff>158750</xdr:colOff>
      <xdr:row>15</xdr:row>
      <xdr:rowOff>130810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687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106680</xdr:rowOff>
    </xdr:from>
    <xdr:to>
      <xdr:col>20</xdr:col>
      <xdr:colOff>209550</xdr:colOff>
      <xdr:row>17</xdr:row>
      <xdr:rowOff>36830</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21607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9" name="フローチャート : 判断 138">
          <a:extLst>
            <a:ext uri="{FF2B5EF4-FFF2-40B4-BE49-F238E27FC236}">
              <a16:creationId xmlns:a16="http://schemas.microsoft.com/office/drawing/2014/main" id="{00000000-0008-0000-0400-00008B000000}"/>
            </a:ext>
          </a:extLst>
        </xdr:cNvPr>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162577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64592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77487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7620</xdr:rowOff>
    </xdr:from>
    <xdr:to>
      <xdr:col>22</xdr:col>
      <xdr:colOff>615950</xdr:colOff>
      <xdr:row>16</xdr:row>
      <xdr:rowOff>109220</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119397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95250</xdr:rowOff>
    </xdr:from>
    <xdr:to>
      <xdr:col>21</xdr:col>
      <xdr:colOff>412750</xdr:colOff>
      <xdr:row>16</xdr:row>
      <xdr:rowOff>25400</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80010</xdr:rowOff>
    </xdr:from>
    <xdr:to>
      <xdr:col>20</xdr:col>
      <xdr:colOff>209550</xdr:colOff>
      <xdr:row>16</xdr:row>
      <xdr:rowOff>10160</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3843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20337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64770</xdr:rowOff>
    </xdr:from>
    <xdr:to>
      <xdr:col>19</xdr:col>
      <xdr:colOff>6350</xdr:colOff>
      <xdr:row>15</xdr:row>
      <xdr:rowOff>166370</xdr:rowOff>
    </xdr:to>
    <xdr:sp macro="" textlink="">
      <xdr:nvSpPr>
        <xdr:cNvPr id="154" name="円/楕円 153">
          <a:extLst>
            <a:ext uri="{FF2B5EF4-FFF2-40B4-BE49-F238E27FC236}">
              <a16:creationId xmlns:a16="http://schemas.microsoft.com/office/drawing/2014/main" id="{00000000-0008-0000-0400-00009A000000}"/>
            </a:ext>
          </a:extLst>
        </xdr:cNvPr>
        <xdr:cNvSpPr/>
      </xdr:nvSpPr>
      <xdr:spPr>
        <a:xfrm>
          <a:off x="12954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5097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子ども医療費助成費の増をはじめ、幼稚園・保育所等に係る施設型給付費の増</a:t>
          </a:r>
          <a:r>
            <a:rPr kumimoji="1" lang="ja-JP" altLang="ja-JP" sz="1100">
              <a:solidFill>
                <a:schemeClr val="dk1"/>
              </a:solidFill>
              <a:effectLst/>
              <a:latin typeface="+mn-lt"/>
              <a:ea typeface="+mn-ea"/>
              <a:cs typeface="+mn-cs"/>
            </a:rPr>
            <a:t>などにより、前年度から</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　類似団体平均を４．１ポイント上回る高い水準となっていることに加え、社会保障</a:t>
          </a:r>
          <a:r>
            <a:rPr kumimoji="1" lang="ja-JP" altLang="en-US" sz="1100">
              <a:solidFill>
                <a:schemeClr val="dk1"/>
              </a:solidFill>
              <a:effectLst/>
              <a:latin typeface="+mn-lt"/>
              <a:ea typeface="+mn-ea"/>
              <a:cs typeface="+mn-cs"/>
            </a:rPr>
            <a:t>関係経費の</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傾向は今後も続くことが</a:t>
          </a:r>
          <a:r>
            <a:rPr kumimoji="1" lang="ja-JP" altLang="ja-JP" sz="1100">
              <a:solidFill>
                <a:schemeClr val="dk1"/>
              </a:solidFill>
              <a:effectLst/>
              <a:latin typeface="+mn-lt"/>
              <a:ea typeface="+mn-ea"/>
              <a:cs typeface="+mn-cs"/>
            </a:rPr>
            <a:t>見込まれることから、扶助費全体の適切な実施に努めていく。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124278</xdr:rowOff>
    </xdr:from>
    <xdr:to>
      <xdr:col>7</xdr:col>
      <xdr:colOff>15875</xdr:colOff>
      <xdr:row>58</xdr:row>
      <xdr:rowOff>7257</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896928"/>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41020</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a:extLst>
            <a:ext uri="{FF2B5EF4-FFF2-40B4-BE49-F238E27FC236}">
              <a16:creationId xmlns:a16="http://schemas.microsoft.com/office/drawing/2014/main" id="{00000000-0008-0000-0400-0000C0000000}"/>
            </a:ext>
          </a:extLst>
        </xdr:cNvPr>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110672</xdr:rowOff>
    </xdr:from>
    <xdr:to>
      <xdr:col>5</xdr:col>
      <xdr:colOff>549275</xdr:colOff>
      <xdr:row>57</xdr:row>
      <xdr:rowOff>124278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711872"/>
          <a:ext cx="889000" cy="18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45357</xdr:rowOff>
    </xdr:from>
    <xdr:to>
      <xdr:col>4</xdr:col>
      <xdr:colOff>346075</xdr:colOff>
      <xdr:row>56</xdr:row>
      <xdr:rowOff>110672</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6465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a:extLst>
            <a:ext uri="{FF2B5EF4-FFF2-40B4-BE49-F238E27FC236}">
              <a16:creationId xmlns:a16="http://schemas.microsoft.com/office/drawing/2014/main" id="{00000000-0008-0000-0400-0000C5000000}"/>
            </a:ext>
          </a:extLst>
        </xdr:cNvPr>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45357</xdr:rowOff>
    </xdr:from>
    <xdr:to>
      <xdr:col>3</xdr:col>
      <xdr:colOff>142875</xdr:colOff>
      <xdr:row>56</xdr:row>
      <xdr:rowOff>56243</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646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a:extLst>
            <a:ext uri="{FF2B5EF4-FFF2-40B4-BE49-F238E27FC236}">
              <a16:creationId xmlns:a16="http://schemas.microsoft.com/office/drawing/2014/main" id="{00000000-0008-0000-0400-0000C8000000}"/>
            </a:ext>
          </a:extLst>
        </xdr:cNvPr>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a:extLst>
            <a:ext uri="{FF2B5EF4-FFF2-40B4-BE49-F238E27FC236}">
              <a16:creationId xmlns:a16="http://schemas.microsoft.com/office/drawing/2014/main" id="{00000000-0008-0000-0400-0000CA000000}"/>
            </a:ext>
          </a:extLst>
        </xdr:cNvPr>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127907</xdr:rowOff>
    </xdr:from>
    <xdr:to>
      <xdr:col>7</xdr:col>
      <xdr:colOff>66675</xdr:colOff>
      <xdr:row>58</xdr:row>
      <xdr:rowOff>58057</xdr:rowOff>
    </xdr:to>
    <xdr:sp macro="" textlink="">
      <xdr:nvSpPr>
        <xdr:cNvPr id="209" name="円/楕円 208">
          <a:extLst>
            <a:ext uri="{FF2B5EF4-FFF2-40B4-BE49-F238E27FC236}">
              <a16:creationId xmlns:a16="http://schemas.microsoft.com/office/drawing/2014/main" id="{00000000-0008-0000-0400-0000D1000000}"/>
            </a:ext>
          </a:extLst>
        </xdr:cNvPr>
        <xdr:cNvSpPr/>
      </xdr:nvSpPr>
      <xdr:spPr>
        <a:xfrm>
          <a:off x="47752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99984</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87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73478</xdr:rowOff>
    </xdr:from>
    <xdr:to>
      <xdr:col>5</xdr:col>
      <xdr:colOff>600075</xdr:colOff>
      <xdr:row>58</xdr:row>
      <xdr:rowOff>3628</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3937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159855</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59872</xdr:rowOff>
    </xdr:from>
    <xdr:to>
      <xdr:col>4</xdr:col>
      <xdr:colOff>396875</xdr:colOff>
      <xdr:row>56</xdr:row>
      <xdr:rowOff>161472</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146249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166007</xdr:rowOff>
    </xdr:from>
    <xdr:to>
      <xdr:col>3</xdr:col>
      <xdr:colOff>193675</xdr:colOff>
      <xdr:row>56</xdr:row>
      <xdr:rowOff>96157</xdr:rowOff>
    </xdr:to>
    <xdr:sp macro="" textlink="">
      <xdr:nvSpPr>
        <xdr:cNvPr id="215" name="円/楕円 214">
          <a:extLst>
            <a:ext uri="{FF2B5EF4-FFF2-40B4-BE49-F238E27FC236}">
              <a16:creationId xmlns:a16="http://schemas.microsoft.com/office/drawing/2014/main" id="{00000000-0008-0000-0400-0000D7000000}"/>
            </a:ext>
          </a:extLst>
        </xdr:cNvPr>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5443</xdr:rowOff>
    </xdr:from>
    <xdr:to>
      <xdr:col>1</xdr:col>
      <xdr:colOff>676275</xdr:colOff>
      <xdr:row>56</xdr:row>
      <xdr:rowOff>107043</xdr:rowOff>
    </xdr:to>
    <xdr:sp macro="" textlink="">
      <xdr:nvSpPr>
        <xdr:cNvPr id="217" name="円/楕円 216">
          <a:extLst>
            <a:ext uri="{FF2B5EF4-FFF2-40B4-BE49-F238E27FC236}">
              <a16:creationId xmlns:a16="http://schemas.microsoft.com/office/drawing/2014/main" id="{00000000-0008-0000-0400-0000D9000000}"/>
            </a:ext>
          </a:extLst>
        </xdr:cNvPr>
        <xdr:cNvSpPr/>
      </xdr:nvSpPr>
      <xdr:spPr>
        <a:xfrm>
          <a:off x="1270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91820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介護保険事業特別会計、後期高齢者医療事業特別会計、後期高齢者医療広域連合への繰出金などの増</a:t>
          </a:r>
          <a:r>
            <a:rPr kumimoji="1" lang="ja-JP" altLang="ja-JP" sz="1100">
              <a:solidFill>
                <a:schemeClr val="dk1"/>
              </a:solidFill>
              <a:effectLst/>
              <a:latin typeface="+mn-lt"/>
              <a:ea typeface="+mn-ea"/>
              <a:cs typeface="+mn-cs"/>
            </a:rPr>
            <a:t>により、前年度から０．</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ポイント増加したが、類似団体平均を</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ポイント下回っている。繰出金については、高齢化などの影響により、今後も社会保障関連特別会計への繰出金の増加が見込まれるため、受益者負担の適正化・合理化を図り、抑制に努める。</a:t>
          </a:r>
          <a:endParaRPr lang="ja-JP" altLang="ja-JP">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129722</xdr:rowOff>
    </xdr:from>
    <xdr:to>
      <xdr:col>24</xdr:col>
      <xdr:colOff>31750</xdr:colOff>
      <xdr:row>56</xdr:row>
      <xdr:rowOff>23585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5594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99984</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87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118835</xdr:rowOff>
    </xdr:from>
    <xdr:to>
      <xdr:col>22</xdr:col>
      <xdr:colOff>565150</xdr:colOff>
      <xdr:row>55</xdr:row>
      <xdr:rowOff>129722</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5485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a:extLst>
            <a:ext uri="{FF2B5EF4-FFF2-40B4-BE49-F238E27FC236}">
              <a16:creationId xmlns:a16="http://schemas.microsoft.com/office/drawing/2014/main" id="{00000000-0008-0000-0400-000001010000}"/>
            </a:ext>
          </a:extLst>
        </xdr:cNvPr>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138084</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118835</xdr:rowOff>
    </xdr:from>
    <xdr:to>
      <xdr:col>21</xdr:col>
      <xdr:colOff>361950</xdr:colOff>
      <xdr:row>57</xdr:row>
      <xdr:rowOff>102507</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548585"/>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95250</xdr:rowOff>
    </xdr:from>
    <xdr:to>
      <xdr:col>21</xdr:col>
      <xdr:colOff>412750</xdr:colOff>
      <xdr:row>58</xdr:row>
      <xdr:rowOff>25400</xdr:rowOff>
    </xdr:to>
    <xdr:sp macro="" textlink="">
      <xdr:nvSpPr>
        <xdr:cNvPr id="260" name="フローチャート : 判断 259">
          <a:extLst>
            <a:ext uri="{FF2B5EF4-FFF2-40B4-BE49-F238E27FC236}">
              <a16:creationId xmlns:a16="http://schemas.microsoft.com/office/drawing/2014/main" id="{00000000-0008-0000-0400-000004010000}"/>
            </a:ext>
          </a:extLst>
        </xdr:cNvPr>
        <xdr:cNvSpPr/>
      </xdr:nvSpPr>
      <xdr:spPr>
        <a:xfrm>
          <a:off x="14732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102507</xdr:rowOff>
    </xdr:from>
    <xdr:to>
      <xdr:col>20</xdr:col>
      <xdr:colOff>158750</xdr:colOff>
      <xdr:row>57</xdr:row>
      <xdr:rowOff>156935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8751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73478</xdr:rowOff>
    </xdr:from>
    <xdr:to>
      <xdr:col>20</xdr:col>
      <xdr:colOff>209550</xdr:colOff>
      <xdr:row>58</xdr:row>
      <xdr:rowOff>3628</xdr:rowOff>
    </xdr:to>
    <xdr:sp macro="" textlink="">
      <xdr:nvSpPr>
        <xdr:cNvPr id="263" name="フローチャート : 判断 262">
          <a:extLst>
            <a:ext uri="{FF2B5EF4-FFF2-40B4-BE49-F238E27FC236}">
              <a16:creationId xmlns:a16="http://schemas.microsoft.com/office/drawing/2014/main" id="{00000000-0008-0000-0400-000007010000}"/>
            </a:ext>
          </a:extLst>
        </xdr:cNvPr>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159855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73478</xdr:rowOff>
    </xdr:from>
    <xdr:to>
      <xdr:col>19</xdr:col>
      <xdr:colOff>6350</xdr:colOff>
      <xdr:row>58</xdr:row>
      <xdr:rowOff>3628</xdr:rowOff>
    </xdr:to>
    <xdr:sp macro="" textlink="">
      <xdr:nvSpPr>
        <xdr:cNvPr id="265" name="フローチャート : 判断 264">
          <a:extLst>
            <a:ext uri="{FF2B5EF4-FFF2-40B4-BE49-F238E27FC236}">
              <a16:creationId xmlns:a16="http://schemas.microsoft.com/office/drawing/2014/main" id="{00000000-0008-0000-0400-000009010000}"/>
            </a:ext>
          </a:extLst>
        </xdr:cNvPr>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13805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144235</xdr:rowOff>
    </xdr:from>
    <xdr:to>
      <xdr:col>24</xdr:col>
      <xdr:colOff>82550</xdr:colOff>
      <xdr:row>56</xdr:row>
      <xdr:rowOff>74385</xdr:rowOff>
    </xdr:to>
    <xdr:sp macro="" textlink="">
      <xdr:nvSpPr>
        <xdr:cNvPr id="272" name="円/楕円 271">
          <a:extLst>
            <a:ext uri="{FF2B5EF4-FFF2-40B4-BE49-F238E27FC236}">
              <a16:creationId xmlns:a16="http://schemas.microsoft.com/office/drawing/2014/main" id="{00000000-0008-0000-0400-000010010000}"/>
            </a:ext>
          </a:extLst>
        </xdr:cNvPr>
        <xdr:cNvSpPr/>
      </xdr:nvSpPr>
      <xdr:spPr>
        <a:xfrm>
          <a:off x="16459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160762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78922</xdr:rowOff>
    </xdr:from>
    <xdr:to>
      <xdr:col>22</xdr:col>
      <xdr:colOff>615950</xdr:colOff>
      <xdr:row>56</xdr:row>
      <xdr:rowOff>9072</xdr:rowOff>
    </xdr:to>
    <xdr:sp macro="" textlink="">
      <xdr:nvSpPr>
        <xdr:cNvPr id="274" name="円/楕円 273">
          <a:extLst>
            <a:ext uri="{FF2B5EF4-FFF2-40B4-BE49-F238E27FC236}">
              <a16:creationId xmlns:a16="http://schemas.microsoft.com/office/drawing/2014/main" id="{00000000-0008-0000-0400-000012010000}"/>
            </a:ext>
          </a:extLst>
        </xdr:cNvPr>
        <xdr:cNvSpPr/>
      </xdr:nvSpPr>
      <xdr:spPr>
        <a:xfrm>
          <a:off x="15621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19249</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27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68035</xdr:rowOff>
    </xdr:from>
    <xdr:to>
      <xdr:col>21</xdr:col>
      <xdr:colOff>412750</xdr:colOff>
      <xdr:row>55</xdr:row>
      <xdr:rowOff>169635</xdr:rowOff>
    </xdr:to>
    <xdr:sp macro="" textlink="">
      <xdr:nvSpPr>
        <xdr:cNvPr id="276" name="円/楕円 275">
          <a:extLst>
            <a:ext uri="{FF2B5EF4-FFF2-40B4-BE49-F238E27FC236}">
              <a16:creationId xmlns:a16="http://schemas.microsoft.com/office/drawing/2014/main" id="{00000000-0008-0000-0400-000014010000}"/>
            </a:ext>
          </a:extLst>
        </xdr:cNvPr>
        <xdr:cNvSpPr/>
      </xdr:nvSpPr>
      <xdr:spPr>
        <a:xfrm>
          <a:off x="14732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8362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51707</xdr:rowOff>
    </xdr:from>
    <xdr:to>
      <xdr:col>20</xdr:col>
      <xdr:colOff>209550</xdr:colOff>
      <xdr:row>57</xdr:row>
      <xdr:rowOff>153307</xdr:rowOff>
    </xdr:to>
    <xdr:sp macro="" textlink="">
      <xdr:nvSpPr>
        <xdr:cNvPr id="278" name="円/楕円 277">
          <a:extLst>
            <a:ext uri="{FF2B5EF4-FFF2-40B4-BE49-F238E27FC236}">
              <a16:creationId xmlns:a16="http://schemas.microsoft.com/office/drawing/2014/main" id="{00000000-0008-0000-0400-000016010000}"/>
            </a:ext>
          </a:extLst>
        </xdr:cNvPr>
        <xdr:cNvSpPr/>
      </xdr:nvSpPr>
      <xdr:spPr>
        <a:xfrm>
          <a:off x="13843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163484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106135</xdr:rowOff>
    </xdr:from>
    <xdr:to>
      <xdr:col>19</xdr:col>
      <xdr:colOff>6350</xdr:colOff>
      <xdr:row>58</xdr:row>
      <xdr:rowOff>36285</xdr:rowOff>
    </xdr:to>
    <xdr:sp macro="" textlink="">
      <xdr:nvSpPr>
        <xdr:cNvPr id="280" name="円/楕円 279">
          <a:extLst>
            <a:ext uri="{FF2B5EF4-FFF2-40B4-BE49-F238E27FC236}">
              <a16:creationId xmlns:a16="http://schemas.microsoft.com/office/drawing/2014/main" id="{00000000-0008-0000-0400-000018010000}"/>
            </a:ext>
          </a:extLst>
        </xdr:cNvPr>
        <xdr:cNvSpPr/>
      </xdr:nvSpPr>
      <xdr:spPr>
        <a:xfrm>
          <a:off x="12954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21062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日向東臼杵広域連合の公債費償還額増に伴う分担金の増加や、二次救急医療体制整備補助金・貨物集荷奨励事業補助金などの増に</a:t>
          </a:r>
          <a:r>
            <a:rPr kumimoji="1" lang="ja-JP" altLang="ja-JP" sz="1100">
              <a:solidFill>
                <a:schemeClr val="dk1"/>
              </a:solidFill>
              <a:effectLst/>
              <a:latin typeface="+mn-lt"/>
              <a:ea typeface="+mn-ea"/>
              <a:cs typeface="+mn-cs"/>
            </a:rPr>
            <a:t>より、前年度から０．</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ポイント増加したが、類似団体平均よりも３．</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ポイント下回っている。</a:t>
          </a:r>
          <a:endParaRPr lang="ja-JP" altLang="ja-JP">
            <a:effectLst/>
          </a:endParaRPr>
        </a:p>
        <a:p>
          <a:r>
            <a:rPr kumimoji="1" lang="ja-JP" altLang="ja-JP" sz="1100">
              <a:solidFill>
                <a:schemeClr val="dk1"/>
              </a:solidFill>
              <a:effectLst/>
              <a:latin typeface="+mn-lt"/>
              <a:ea typeface="+mn-ea"/>
              <a:cs typeface="+mn-cs"/>
            </a:rPr>
            <a:t>　今後も、「新しい補助金の交付制度」に基づいて、社会状況等の変化を踏まえながら、補助金の必要性やその効果などを精査し、</a:t>
          </a:r>
          <a:r>
            <a:rPr kumimoji="1" lang="ja-JP" altLang="en-US" sz="1100">
              <a:solidFill>
                <a:schemeClr val="dk1"/>
              </a:solidFill>
              <a:effectLst/>
              <a:latin typeface="+mn-lt"/>
              <a:ea typeface="+mn-ea"/>
              <a:cs typeface="+mn-cs"/>
            </a:rPr>
            <a:t>補助金の見直し</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図る</a:t>
          </a:r>
          <a:r>
            <a:rPr kumimoji="1" lang="ja-JP" altLang="ja-JP" sz="1100">
              <a:solidFill>
                <a:schemeClr val="dk1"/>
              </a:solidFill>
              <a:effectLst/>
              <a:latin typeface="+mn-lt"/>
              <a:ea typeface="+mn-ea"/>
              <a:cs typeface="+mn-cs"/>
            </a:rPr>
            <a:t>。</a:t>
          </a:r>
          <a:endParaRPr lang="ja-JP" altLang="ja-JP">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104140</xdr:rowOff>
    </xdr:from>
    <xdr:to>
      <xdr:col>24</xdr:col>
      <xdr:colOff>31750</xdr:colOff>
      <xdr:row>36</xdr:row>
      <xdr:rowOff>115570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2763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59707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a:extLst>
            <a:ext uri="{FF2B5EF4-FFF2-40B4-BE49-F238E27FC236}">
              <a16:creationId xmlns:a16="http://schemas.microsoft.com/office/drawing/2014/main" id="{00000000-0008-0000-0400-000037010000}"/>
            </a:ext>
          </a:extLst>
        </xdr:cNvPr>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98425</xdr:rowOff>
    </xdr:from>
    <xdr:to>
      <xdr:col>22</xdr:col>
      <xdr:colOff>565150</xdr:colOff>
      <xdr:row>36</xdr:row>
      <xdr:rowOff>104140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2706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156862</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500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92710</xdr:rowOff>
    </xdr:from>
    <xdr:to>
      <xdr:col>21</xdr:col>
      <xdr:colOff>361950</xdr:colOff>
      <xdr:row>36</xdr:row>
      <xdr:rowOff>98425</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093460"/>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6" name="フローチャート : 判断 315">
          <a:extLst>
            <a:ext uri="{FF2B5EF4-FFF2-40B4-BE49-F238E27FC236}">
              <a16:creationId xmlns:a16="http://schemas.microsoft.com/office/drawing/2014/main" id="{00000000-0008-0000-0400-00003C010000}"/>
            </a:ext>
          </a:extLst>
        </xdr:cNvPr>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92710</xdr:rowOff>
    </xdr:from>
    <xdr:to>
      <xdr:col>20</xdr:col>
      <xdr:colOff>158750</xdr:colOff>
      <xdr:row>35</xdr:row>
      <xdr:rowOff>104140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0934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9" name="フローチャート : 判断 318">
          <a:extLst>
            <a:ext uri="{FF2B5EF4-FFF2-40B4-BE49-F238E27FC236}">
              <a16:creationId xmlns:a16="http://schemas.microsoft.com/office/drawing/2014/main" id="{00000000-0008-0000-0400-00003F010000}"/>
            </a:ext>
          </a:extLst>
        </xdr:cNvPr>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122572</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21" name="フローチャート : 判断 320">
          <a:extLst>
            <a:ext uri="{FF2B5EF4-FFF2-40B4-BE49-F238E27FC236}">
              <a16:creationId xmlns:a16="http://schemas.microsoft.com/office/drawing/2014/main" id="{00000000-0008-0000-0400-000041010000}"/>
            </a:ext>
          </a:extLst>
        </xdr:cNvPr>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64770</xdr:rowOff>
    </xdr:from>
    <xdr:to>
      <xdr:col>24</xdr:col>
      <xdr:colOff>82550</xdr:colOff>
      <xdr:row>36</xdr:row>
      <xdr:rowOff>166370</xdr:rowOff>
    </xdr:to>
    <xdr:sp macro="" textlink="">
      <xdr:nvSpPr>
        <xdr:cNvPr id="328" name="円/楕円 327">
          <a:extLst>
            <a:ext uri="{FF2B5EF4-FFF2-40B4-BE49-F238E27FC236}">
              <a16:creationId xmlns:a16="http://schemas.microsoft.com/office/drawing/2014/main" id="{00000000-0008-0000-0400-000048010000}"/>
            </a:ext>
          </a:extLst>
        </xdr:cNvPr>
        <xdr:cNvSpPr/>
      </xdr:nvSpPr>
      <xdr:spPr>
        <a:xfrm>
          <a:off x="16459200" y="62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81297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8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53340</xdr:rowOff>
    </xdr:from>
    <xdr:to>
      <xdr:col>22</xdr:col>
      <xdr:colOff>615950</xdr:colOff>
      <xdr:row>36</xdr:row>
      <xdr:rowOff>154940</xdr:rowOff>
    </xdr:to>
    <xdr:sp macro="" textlink="">
      <xdr:nvSpPr>
        <xdr:cNvPr id="330" name="円/楕円 329">
          <a:extLst>
            <a:ext uri="{FF2B5EF4-FFF2-40B4-BE49-F238E27FC236}">
              <a16:creationId xmlns:a16="http://schemas.microsoft.com/office/drawing/2014/main" id="{00000000-0008-0000-0400-00004A010000}"/>
            </a:ext>
          </a:extLst>
        </xdr:cNvPr>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165117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47625</xdr:rowOff>
    </xdr:from>
    <xdr:to>
      <xdr:col>21</xdr:col>
      <xdr:colOff>412750</xdr:colOff>
      <xdr:row>36</xdr:row>
      <xdr:rowOff>149225</xdr:rowOff>
    </xdr:to>
    <xdr:sp macro="" textlink="">
      <xdr:nvSpPr>
        <xdr:cNvPr id="332" name="円/楕円 331">
          <a:extLst>
            <a:ext uri="{FF2B5EF4-FFF2-40B4-BE49-F238E27FC236}">
              <a16:creationId xmlns:a16="http://schemas.microsoft.com/office/drawing/2014/main" id="{00000000-0008-0000-0400-00004C010000}"/>
            </a:ext>
          </a:extLst>
        </xdr:cNvPr>
        <xdr:cNvSpPr/>
      </xdr:nvSpPr>
      <xdr:spPr>
        <a:xfrm>
          <a:off x="14732000" y="62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159402</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8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41910</xdr:rowOff>
    </xdr:from>
    <xdr:to>
      <xdr:col>20</xdr:col>
      <xdr:colOff>209550</xdr:colOff>
      <xdr:row>35</xdr:row>
      <xdr:rowOff>143510</xdr:rowOff>
    </xdr:to>
    <xdr:sp macro="" textlink="">
      <xdr:nvSpPr>
        <xdr:cNvPr id="334" name="円/楕円 333">
          <a:extLst>
            <a:ext uri="{FF2B5EF4-FFF2-40B4-BE49-F238E27FC236}">
              <a16:creationId xmlns:a16="http://schemas.microsoft.com/office/drawing/2014/main" id="{00000000-0008-0000-0400-00004E010000}"/>
            </a:ext>
          </a:extLst>
        </xdr:cNvPr>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153687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53340</xdr:rowOff>
    </xdr:from>
    <xdr:to>
      <xdr:col>19</xdr:col>
      <xdr:colOff>6350</xdr:colOff>
      <xdr:row>35</xdr:row>
      <xdr:rowOff>154940</xdr:rowOff>
    </xdr:to>
    <xdr:sp macro="" textlink="">
      <xdr:nvSpPr>
        <xdr:cNvPr id="336" name="円/楕円 335">
          <a:extLst>
            <a:ext uri="{FF2B5EF4-FFF2-40B4-BE49-F238E27FC236}">
              <a16:creationId xmlns:a16="http://schemas.microsoft.com/office/drawing/2014/main" id="{00000000-0008-0000-0400-000050010000}"/>
            </a:ext>
          </a:extLst>
        </xdr:cNvPr>
        <xdr:cNvSpPr/>
      </xdr:nvSpPr>
      <xdr:spPr>
        <a:xfrm>
          <a:off x="12954000" y="60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165117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借入金元利償還金の増及び地域総合整備資金貸付金の償還終了に伴う特定財源の減により、</a:t>
          </a:r>
          <a:r>
            <a:rPr kumimoji="1" lang="ja-JP" altLang="ja-JP" sz="1100">
              <a:solidFill>
                <a:schemeClr val="dk1"/>
              </a:solidFill>
              <a:effectLst/>
              <a:latin typeface="+mn-lt"/>
              <a:ea typeface="+mn-ea"/>
              <a:cs typeface="+mn-cs"/>
            </a:rPr>
            <a:t>公債費に係る経常収支比率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前年度から</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し、類似団体平均を</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．８ポイント上回っている。</a:t>
          </a:r>
          <a:endParaRPr lang="ja-JP" altLang="ja-JP" sz="1400">
            <a:effectLst/>
          </a:endParaRPr>
        </a:p>
        <a:p>
          <a:r>
            <a:rPr kumimoji="1" lang="ja-JP" altLang="ja-JP" sz="1100">
              <a:solidFill>
                <a:schemeClr val="dk1"/>
              </a:solidFill>
              <a:effectLst/>
              <a:latin typeface="+mn-lt"/>
              <a:ea typeface="+mn-ea"/>
              <a:cs typeface="+mn-cs"/>
            </a:rPr>
            <a:t>　今後、新庁舎建設事業の影響も</a:t>
          </a:r>
          <a:r>
            <a:rPr kumimoji="1" lang="ja-JP" altLang="en-US" sz="1100">
              <a:solidFill>
                <a:schemeClr val="dk1"/>
              </a:solidFill>
              <a:effectLst/>
              <a:latin typeface="+mn-lt"/>
              <a:ea typeface="+mn-ea"/>
              <a:cs typeface="+mn-cs"/>
            </a:rPr>
            <a:t>見込まれる</a:t>
          </a:r>
          <a:r>
            <a:rPr kumimoji="1" lang="ja-JP" altLang="ja-JP" sz="1100">
              <a:solidFill>
                <a:schemeClr val="dk1"/>
              </a:solidFill>
              <a:effectLst/>
              <a:latin typeface="+mn-lt"/>
              <a:ea typeface="+mn-ea"/>
              <a:cs typeface="+mn-cs"/>
            </a:rPr>
            <a:t>ことから、普通建設事業の更なる選択と集中を図り、公債費の</a:t>
          </a:r>
          <a:r>
            <a:rPr kumimoji="1" lang="ja-JP" altLang="en-US" sz="1100">
              <a:solidFill>
                <a:schemeClr val="dk1"/>
              </a:solidFill>
              <a:effectLst/>
              <a:latin typeface="+mn-lt"/>
              <a:ea typeface="+mn-ea"/>
              <a:cs typeface="+mn-cs"/>
            </a:rPr>
            <a:t>抑制</a:t>
          </a:r>
          <a:r>
            <a:rPr kumimoji="1" lang="ja-JP" altLang="ja-JP" sz="1100">
              <a:solidFill>
                <a:schemeClr val="dk1"/>
              </a:solidFill>
              <a:effectLst/>
              <a:latin typeface="+mn-lt"/>
              <a:ea typeface="+mn-ea"/>
              <a:cs typeface="+mn-cs"/>
            </a:rPr>
            <a:t>に努めていく。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136144</xdr:rowOff>
    </xdr:from>
    <xdr:to>
      <xdr:col>7</xdr:col>
      <xdr:colOff>15875</xdr:colOff>
      <xdr:row>79</xdr:row>
      <xdr:rowOff>1270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5092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90440</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a:extLst>
            <a:ext uri="{FF2B5EF4-FFF2-40B4-BE49-F238E27FC236}">
              <a16:creationId xmlns:a16="http://schemas.microsoft.com/office/drawing/2014/main" id="{00000000-0008-0000-0400-000071010000}"/>
            </a:ext>
          </a:extLst>
        </xdr:cNvPr>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136144</xdr:rowOff>
    </xdr:from>
    <xdr:to>
      <xdr:col>5</xdr:col>
      <xdr:colOff>549275</xdr:colOff>
      <xdr:row>79</xdr:row>
      <xdr:rowOff>10413</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50924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a:extLst>
            <a:ext uri="{FF2B5EF4-FFF2-40B4-BE49-F238E27FC236}">
              <a16:creationId xmlns:a16="http://schemas.microsoft.com/office/drawing/2014/main" id="{00000000-0008-0000-0400-000073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5097</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10413</xdr:rowOff>
    </xdr:from>
    <xdr:to>
      <xdr:col>4</xdr:col>
      <xdr:colOff>346075</xdr:colOff>
      <xdr:row>79</xdr:row>
      <xdr:rowOff>37846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55496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a:extLst>
            <a:ext uri="{FF2B5EF4-FFF2-40B4-BE49-F238E27FC236}">
              <a16:creationId xmlns:a16="http://schemas.microsoft.com/office/drawing/2014/main" id="{00000000-0008-0000-0400-000076010000}"/>
            </a:ext>
          </a:extLst>
        </xdr:cNvPr>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37846</xdr:rowOff>
    </xdr:from>
    <xdr:to>
      <xdr:col>3</xdr:col>
      <xdr:colOff>142875</xdr:colOff>
      <xdr:row>79</xdr:row>
      <xdr:rowOff>74422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5823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a:extLst>
            <a:ext uri="{FF2B5EF4-FFF2-40B4-BE49-F238E27FC236}">
              <a16:creationId xmlns:a16="http://schemas.microsoft.com/office/drawing/2014/main" id="{00000000-0008-0000-0400-000079010000}"/>
            </a:ext>
          </a:extLst>
        </xdr:cNvPr>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a:extLst>
            <a:ext uri="{FF2B5EF4-FFF2-40B4-BE49-F238E27FC236}">
              <a16:creationId xmlns:a16="http://schemas.microsoft.com/office/drawing/2014/main" id="{00000000-0008-0000-0400-00007B010000}"/>
            </a:ext>
          </a:extLst>
        </xdr:cNvPr>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121920</xdr:rowOff>
    </xdr:from>
    <xdr:to>
      <xdr:col>7</xdr:col>
      <xdr:colOff>66675</xdr:colOff>
      <xdr:row>79</xdr:row>
      <xdr:rowOff>52070</xdr:rowOff>
    </xdr:to>
    <xdr:sp macro="" textlink="">
      <xdr:nvSpPr>
        <xdr:cNvPr id="386" name="円/楕円 385">
          <a:extLst>
            <a:ext uri="{FF2B5EF4-FFF2-40B4-BE49-F238E27FC236}">
              <a16:creationId xmlns:a16="http://schemas.microsoft.com/office/drawing/2014/main" id="{00000000-0008-0000-0400-000082010000}"/>
            </a:ext>
          </a:extLst>
        </xdr:cNvPr>
        <xdr:cNvSpPr/>
      </xdr:nvSpPr>
      <xdr:spPr>
        <a:xfrm>
          <a:off x="4775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93997</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85344</xdr:rowOff>
    </xdr:from>
    <xdr:to>
      <xdr:col>5</xdr:col>
      <xdr:colOff>600075</xdr:colOff>
      <xdr:row>79</xdr:row>
      <xdr:rowOff>15494</xdr:rowOff>
    </xdr:to>
    <xdr:sp macro="" textlink="">
      <xdr:nvSpPr>
        <xdr:cNvPr id="388" name="円/楕円 387">
          <a:extLst>
            <a:ext uri="{FF2B5EF4-FFF2-40B4-BE49-F238E27FC236}">
              <a16:creationId xmlns:a16="http://schemas.microsoft.com/office/drawing/2014/main" id="{00000000-0008-0000-0400-000084010000}"/>
            </a:ext>
          </a:extLst>
        </xdr:cNvPr>
        <xdr:cNvSpPr/>
      </xdr:nvSpPr>
      <xdr:spPr>
        <a:xfrm>
          <a:off x="3937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271</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544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131063</xdr:rowOff>
    </xdr:from>
    <xdr:to>
      <xdr:col>4</xdr:col>
      <xdr:colOff>396875</xdr:colOff>
      <xdr:row>79</xdr:row>
      <xdr:rowOff>61213</xdr:rowOff>
    </xdr:to>
    <xdr:sp macro="" textlink="">
      <xdr:nvSpPr>
        <xdr:cNvPr id="390" name="円/楕円 389">
          <a:extLst>
            <a:ext uri="{FF2B5EF4-FFF2-40B4-BE49-F238E27FC236}">
              <a16:creationId xmlns:a16="http://schemas.microsoft.com/office/drawing/2014/main" id="{00000000-0008-0000-0400-000086010000}"/>
            </a:ext>
          </a:extLst>
        </xdr:cNvPr>
        <xdr:cNvSpPr/>
      </xdr:nvSpPr>
      <xdr:spPr>
        <a:xfrm>
          <a:off x="3048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45990</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158496</xdr:rowOff>
    </xdr:from>
    <xdr:to>
      <xdr:col>3</xdr:col>
      <xdr:colOff>193675</xdr:colOff>
      <xdr:row>79</xdr:row>
      <xdr:rowOff>88646</xdr:rowOff>
    </xdr:to>
    <xdr:sp macro="" textlink="">
      <xdr:nvSpPr>
        <xdr:cNvPr id="392" name="円/楕円 391">
          <a:extLst>
            <a:ext uri="{FF2B5EF4-FFF2-40B4-BE49-F238E27FC236}">
              <a16:creationId xmlns:a16="http://schemas.microsoft.com/office/drawing/2014/main" id="{00000000-0008-0000-0400-000088010000}"/>
            </a:ext>
          </a:extLst>
        </xdr:cNvPr>
        <xdr:cNvSpPr/>
      </xdr:nvSpPr>
      <xdr:spPr>
        <a:xfrm>
          <a:off x="2159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73423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23622</xdr:rowOff>
    </xdr:from>
    <xdr:to>
      <xdr:col>1</xdr:col>
      <xdr:colOff>676275</xdr:colOff>
      <xdr:row>79</xdr:row>
      <xdr:rowOff>125222</xdr:rowOff>
    </xdr:to>
    <xdr:sp macro="" textlink="">
      <xdr:nvSpPr>
        <xdr:cNvPr id="394" name="円/楕円 393">
          <a:extLst>
            <a:ext uri="{FF2B5EF4-FFF2-40B4-BE49-F238E27FC236}">
              <a16:creationId xmlns:a16="http://schemas.microsoft.com/office/drawing/2014/main" id="{00000000-0008-0000-0400-00008A010000}"/>
            </a:ext>
          </a:extLst>
        </xdr:cNvPr>
        <xdr:cNvSpPr/>
      </xdr:nvSpPr>
      <xdr:spPr>
        <a:xfrm>
          <a:off x="1270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109999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扶助費や</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繰出金</a:t>
          </a:r>
          <a:r>
            <a:rPr kumimoji="1" lang="ja-JP" altLang="ja-JP" sz="1100">
              <a:solidFill>
                <a:schemeClr val="dk1"/>
              </a:solidFill>
              <a:effectLst/>
              <a:latin typeface="+mn-lt"/>
              <a:ea typeface="+mn-ea"/>
              <a:cs typeface="+mn-cs"/>
            </a:rPr>
            <a:t>の増により、前年度より２．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ポイント増加したが、類似団体平均を１．</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ポイント下回っている。</a:t>
          </a:r>
          <a:endParaRPr lang="ja-JP" altLang="ja-JP">
            <a:effectLst/>
          </a:endParaRPr>
        </a:p>
        <a:p>
          <a:r>
            <a:rPr kumimoji="1" lang="ja-JP" altLang="ja-JP" sz="1100">
              <a:solidFill>
                <a:schemeClr val="dk1"/>
              </a:solidFill>
              <a:effectLst/>
              <a:latin typeface="+mn-lt"/>
              <a:ea typeface="+mn-ea"/>
              <a:cs typeface="+mn-cs"/>
            </a:rPr>
            <a:t>　今後も、行財政改革大綱に基づく経常経費の削減や自主財源の確保など、持続可能な財政基盤の強化に努める。</a:t>
          </a:r>
          <a:endParaRPr lang="ja-JP" altLang="ja-JP">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62230</xdr:rowOff>
    </xdr:from>
    <xdr:to>
      <xdr:col>24</xdr:col>
      <xdr:colOff>31750</xdr:colOff>
      <xdr:row>75</xdr:row>
      <xdr:rowOff>165100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292098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143527</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a:extLst>
            <a:ext uri="{FF2B5EF4-FFF2-40B4-BE49-F238E27FC236}">
              <a16:creationId xmlns:a16="http://schemas.microsoft.com/office/drawing/2014/main" id="{00000000-0008-0000-0400-0000AE010000}"/>
            </a:ext>
          </a:extLst>
        </xdr:cNvPr>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149860</xdr:rowOff>
    </xdr:from>
    <xdr:to>
      <xdr:col>22</xdr:col>
      <xdr:colOff>565150</xdr:colOff>
      <xdr:row>75</xdr:row>
      <xdr:rowOff>62230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28371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a:extLst>
            <a:ext uri="{FF2B5EF4-FFF2-40B4-BE49-F238E27FC236}">
              <a16:creationId xmlns:a16="http://schemas.microsoft.com/office/drawing/2014/main" id="{00000000-0008-0000-0400-0000B0010000}"/>
            </a:ext>
          </a:extLst>
        </xdr:cNvPr>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170197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2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58420</xdr:rowOff>
    </xdr:from>
    <xdr:to>
      <xdr:col>21</xdr:col>
      <xdr:colOff>361950</xdr:colOff>
      <xdr:row>74</xdr:row>
      <xdr:rowOff>149860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27457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a:extLst>
            <a:ext uri="{FF2B5EF4-FFF2-40B4-BE49-F238E27FC236}">
              <a16:creationId xmlns:a16="http://schemas.microsoft.com/office/drawing/2014/main" id="{00000000-0008-0000-0400-0000B3010000}"/>
            </a:ext>
          </a:extLst>
        </xdr:cNvPr>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25416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58420</xdr:rowOff>
    </xdr:from>
    <xdr:to>
      <xdr:col>20</xdr:col>
      <xdr:colOff>158750</xdr:colOff>
      <xdr:row>74</xdr:row>
      <xdr:rowOff>123190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274572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a:extLst>
            <a:ext uri="{FF2B5EF4-FFF2-40B4-BE49-F238E27FC236}">
              <a16:creationId xmlns:a16="http://schemas.microsoft.com/office/drawing/2014/main" id="{00000000-0008-0000-0400-0000B6010000}"/>
            </a:ext>
          </a:extLst>
        </xdr:cNvPr>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143527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a:extLst>
            <a:ext uri="{FF2B5EF4-FFF2-40B4-BE49-F238E27FC236}">
              <a16:creationId xmlns:a16="http://schemas.microsoft.com/office/drawing/2014/main" id="{00000000-0008-0000-0400-0000B8010000}"/>
            </a:ext>
          </a:extLst>
        </xdr:cNvPr>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158766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114300</xdr:rowOff>
    </xdr:from>
    <xdr:to>
      <xdr:col>24</xdr:col>
      <xdr:colOff>82550</xdr:colOff>
      <xdr:row>76</xdr:row>
      <xdr:rowOff>44450</xdr:rowOff>
    </xdr:to>
    <xdr:sp macro="" textlink="">
      <xdr:nvSpPr>
        <xdr:cNvPr id="447" name="円/楕円 446">
          <a:extLst>
            <a:ext uri="{FF2B5EF4-FFF2-40B4-BE49-F238E27FC236}">
              <a16:creationId xmlns:a16="http://schemas.microsoft.com/office/drawing/2014/main" id="{00000000-0008-0000-0400-0000BF010000}"/>
            </a:ext>
          </a:extLst>
        </xdr:cNvPr>
        <xdr:cNvSpPr/>
      </xdr:nvSpPr>
      <xdr:spPr>
        <a:xfrm>
          <a:off x="164592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130827</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11430</xdr:rowOff>
    </xdr:from>
    <xdr:to>
      <xdr:col>22</xdr:col>
      <xdr:colOff>615950</xdr:colOff>
      <xdr:row>75</xdr:row>
      <xdr:rowOff>113030</xdr:rowOff>
    </xdr:to>
    <xdr:sp macro="" textlink="">
      <xdr:nvSpPr>
        <xdr:cNvPr id="449" name="円/楕円 448">
          <a:extLst>
            <a:ext uri="{FF2B5EF4-FFF2-40B4-BE49-F238E27FC236}">
              <a16:creationId xmlns:a16="http://schemas.microsoft.com/office/drawing/2014/main" id="{00000000-0008-0000-0400-0000C1010000}"/>
            </a:ext>
          </a:extLst>
        </xdr:cNvPr>
        <xdr:cNvSpPr/>
      </xdr:nvSpPr>
      <xdr:spPr>
        <a:xfrm>
          <a:off x="15621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123207</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63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99060</xdr:rowOff>
    </xdr:from>
    <xdr:to>
      <xdr:col>21</xdr:col>
      <xdr:colOff>412750</xdr:colOff>
      <xdr:row>75</xdr:row>
      <xdr:rowOff>29210</xdr:rowOff>
    </xdr:to>
    <xdr:sp macro="" textlink="">
      <xdr:nvSpPr>
        <xdr:cNvPr id="451" name="円/楕円 450">
          <a:extLst>
            <a:ext uri="{FF2B5EF4-FFF2-40B4-BE49-F238E27FC236}">
              <a16:creationId xmlns:a16="http://schemas.microsoft.com/office/drawing/2014/main" id="{00000000-0008-0000-0400-0000C3010000}"/>
            </a:ext>
          </a:extLst>
        </xdr:cNvPr>
        <xdr:cNvSpPr/>
      </xdr:nvSpPr>
      <xdr:spPr>
        <a:xfrm>
          <a:off x="14732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39387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7620</xdr:rowOff>
    </xdr:from>
    <xdr:to>
      <xdr:col>20</xdr:col>
      <xdr:colOff>209550</xdr:colOff>
      <xdr:row>74</xdr:row>
      <xdr:rowOff>109220</xdr:rowOff>
    </xdr:to>
    <xdr:sp macro="" textlink="">
      <xdr:nvSpPr>
        <xdr:cNvPr id="453" name="円/楕円 452">
          <a:extLst>
            <a:ext uri="{FF2B5EF4-FFF2-40B4-BE49-F238E27FC236}">
              <a16:creationId xmlns:a16="http://schemas.microsoft.com/office/drawing/2014/main" id="{00000000-0008-0000-0400-0000C5010000}"/>
            </a:ext>
          </a:extLst>
        </xdr:cNvPr>
        <xdr:cNvSpPr/>
      </xdr:nvSpPr>
      <xdr:spPr>
        <a:xfrm>
          <a:off x="13843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119397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72390</xdr:rowOff>
    </xdr:from>
    <xdr:to>
      <xdr:col>19</xdr:col>
      <xdr:colOff>6350</xdr:colOff>
      <xdr:row>75</xdr:row>
      <xdr:rowOff>2540</xdr:rowOff>
    </xdr:to>
    <xdr:sp macro="" textlink="">
      <xdr:nvSpPr>
        <xdr:cNvPr id="455" name="円/楕円 454">
          <a:extLst>
            <a:ext uri="{FF2B5EF4-FFF2-40B4-BE49-F238E27FC236}">
              <a16:creationId xmlns:a16="http://schemas.microsoft.com/office/drawing/2014/main" id="{00000000-0008-0000-0400-0000C7010000}"/>
            </a:ext>
          </a:extLst>
        </xdr:cNvPr>
        <xdr:cNvSpPr/>
      </xdr:nvSpPr>
      <xdr:spPr>
        <a:xfrm>
          <a:off x="12954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12717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5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宮崎県日向市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139230</xdr:rowOff>
    </xdr:from>
    <xdr:to>
      <xdr:col>4</xdr:col>
      <xdr:colOff>1117600</xdr:colOff>
      <xdr:row>16</xdr:row>
      <xdr:rowOff>140316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30055"/>
          <a:ext cx="647700" cy="1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124007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148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a:extLst>
            <a:ext uri="{FF2B5EF4-FFF2-40B4-BE49-F238E27FC236}">
              <a16:creationId xmlns:a16="http://schemas.microsoft.com/office/drawing/2014/main" id="{00000000-0008-0000-0500-000034000000}"/>
            </a:ext>
          </a:extLst>
        </xdr:cNvPr>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140316</xdr:rowOff>
    </xdr:from>
    <xdr:to>
      <xdr:col>4</xdr:col>
      <xdr:colOff>469900</xdr:colOff>
      <xdr:row>16</xdr:row>
      <xdr:rowOff>147631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31141"/>
          <a:ext cx="698500" cy="7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18578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8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147631</xdr:rowOff>
    </xdr:from>
    <xdr:to>
      <xdr:col>3</xdr:col>
      <xdr:colOff>904875</xdr:colOff>
      <xdr:row>17</xdr:row>
      <xdr:rowOff>41961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38456"/>
          <a:ext cx="698500" cy="65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a:extLst>
            <a:ext uri="{FF2B5EF4-FFF2-40B4-BE49-F238E27FC236}">
              <a16:creationId xmlns:a16="http://schemas.microsoft.com/office/drawing/2014/main" id="{00000000-0008-0000-0500-000039000000}"/>
            </a:ext>
          </a:extLst>
        </xdr:cNvPr>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166319</xdr:rowOff>
    </xdr:from>
    <xdr:to>
      <xdr:col>3</xdr:col>
      <xdr:colOff>206375</xdr:colOff>
      <xdr:row>17</xdr:row>
      <xdr:rowOff>41961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957144"/>
          <a:ext cx="698500" cy="47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a:extLst>
            <a:ext uri="{FF2B5EF4-FFF2-40B4-BE49-F238E27FC236}">
              <a16:creationId xmlns:a16="http://schemas.microsoft.com/office/drawing/2014/main" id="{00000000-0008-0000-0500-00003C000000}"/>
            </a:ext>
          </a:extLst>
        </xdr:cNvPr>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a:extLst>
            <a:ext uri="{FF2B5EF4-FFF2-40B4-BE49-F238E27FC236}">
              <a16:creationId xmlns:a16="http://schemas.microsoft.com/office/drawing/2014/main" id="{00000000-0008-0000-0500-00003E000000}"/>
            </a:ext>
          </a:extLst>
        </xdr:cNvPr>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88430</xdr:rowOff>
    </xdr:from>
    <xdr:to>
      <xdr:col>5</xdr:col>
      <xdr:colOff>34925</xdr:colOff>
      <xdr:row>17</xdr:row>
      <xdr:rowOff>18580</xdr:rowOff>
    </xdr:to>
    <xdr:sp macro="" textlink="">
      <xdr:nvSpPr>
        <xdr:cNvPr id="69" name="円/楕円 68">
          <a:extLst>
            <a:ext uri="{FF2B5EF4-FFF2-40B4-BE49-F238E27FC236}">
              <a16:creationId xmlns:a16="http://schemas.microsoft.com/office/drawing/2014/main" id="{00000000-0008-0000-0500-000045000000}"/>
            </a:ext>
          </a:extLst>
        </xdr:cNvPr>
        <xdr:cNvSpPr/>
      </xdr:nvSpPr>
      <xdr:spPr bwMode="auto">
        <a:xfrm>
          <a:off x="5600700" y="2879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104957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2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72,858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89516</xdr:rowOff>
    </xdr:from>
    <xdr:to>
      <xdr:col>4</xdr:col>
      <xdr:colOff>520700</xdr:colOff>
      <xdr:row>17</xdr:row>
      <xdr:rowOff>19666</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4953000" y="2880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29843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49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72,801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96831</xdr:rowOff>
    </xdr:from>
    <xdr:to>
      <xdr:col>3</xdr:col>
      <xdr:colOff>955675</xdr:colOff>
      <xdr:row>17</xdr:row>
      <xdr:rowOff>26981</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4254500" y="2887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11758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74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72,417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162611</xdr:rowOff>
    </xdr:from>
    <xdr:to>
      <xdr:col>3</xdr:col>
      <xdr:colOff>257175</xdr:colOff>
      <xdr:row>17</xdr:row>
      <xdr:rowOff>92761</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3556000" y="2953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77538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3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68,964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115519</xdr:rowOff>
    </xdr:from>
    <xdr:to>
      <xdr:col>2</xdr:col>
      <xdr:colOff>692150</xdr:colOff>
      <xdr:row>17</xdr:row>
      <xdr:rowOff>45669</xdr:rowOff>
    </xdr:to>
    <xdr:sp macro="" textlink="">
      <xdr:nvSpPr>
        <xdr:cNvPr id="77" name="円/楕円 76">
          <a:extLst>
            <a:ext uri="{FF2B5EF4-FFF2-40B4-BE49-F238E27FC236}">
              <a16:creationId xmlns:a16="http://schemas.microsoft.com/office/drawing/2014/main" id="{00000000-0008-0000-0500-00004D000000}"/>
            </a:ext>
          </a:extLst>
        </xdr:cNvPr>
        <xdr:cNvSpPr/>
      </xdr:nvSpPr>
      <xdr:spPr bwMode="auto">
        <a:xfrm>
          <a:off x="2857500" y="2906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30446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92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71,436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231013</xdr:rowOff>
    </xdr:from>
    <xdr:to>
      <xdr:col>4</xdr:col>
      <xdr:colOff>1117600</xdr:colOff>
      <xdr:row>34</xdr:row>
      <xdr:rowOff>238654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498463"/>
          <a:ext cx="647700" cy="7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116596</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26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a:extLst>
            <a:ext uri="{FF2B5EF4-FFF2-40B4-BE49-F238E27FC236}">
              <a16:creationId xmlns:a16="http://schemas.microsoft.com/office/drawing/2014/main" id="{00000000-0008-0000-0500-000073000000}"/>
            </a:ext>
          </a:extLst>
        </xdr:cNvPr>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231013</xdr:rowOff>
    </xdr:from>
    <xdr:to>
      <xdr:col>4</xdr:col>
      <xdr:colOff>469900</xdr:colOff>
      <xdr:row>34</xdr:row>
      <xdr:rowOff>235356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498463"/>
          <a:ext cx="698500" cy="4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a:extLst>
            <a:ext uri="{FF2B5EF4-FFF2-40B4-BE49-F238E27FC236}">
              <a16:creationId xmlns:a16="http://schemas.microsoft.com/office/drawing/2014/main" id="{00000000-0008-0000-0500-000075000000}"/>
            </a:ext>
          </a:extLst>
        </xdr:cNvPr>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221294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831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173602</xdr:rowOff>
    </xdr:from>
    <xdr:to>
      <xdr:col>3</xdr:col>
      <xdr:colOff>904875</xdr:colOff>
      <xdr:row>34</xdr:row>
      <xdr:rowOff>235356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441052"/>
          <a:ext cx="698500" cy="61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103404</xdr:rowOff>
    </xdr:from>
    <xdr:to>
      <xdr:col>3</xdr:col>
      <xdr:colOff>955675</xdr:colOff>
      <xdr:row>35</xdr:row>
      <xdr:rowOff>205004</xdr:rowOff>
    </xdr:to>
    <xdr:sp macro="" textlink="">
      <xdr:nvSpPr>
        <xdr:cNvPr id="120" name="フローチャート : 判断 119">
          <a:extLst>
            <a:ext uri="{FF2B5EF4-FFF2-40B4-BE49-F238E27FC236}">
              <a16:creationId xmlns:a16="http://schemas.microsoft.com/office/drawing/2014/main" id="{00000000-0008-0000-0500-000078000000}"/>
            </a:ext>
          </a:extLst>
        </xdr:cNvPr>
        <xdr:cNvSpPr/>
      </xdr:nvSpPr>
      <xdr:spPr bwMode="auto">
        <a:xfrm>
          <a:off x="4254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189781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108777</xdr:rowOff>
    </xdr:from>
    <xdr:to>
      <xdr:col>3</xdr:col>
      <xdr:colOff>206375</xdr:colOff>
      <xdr:row>34</xdr:row>
      <xdr:rowOff>173602</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376227"/>
          <a:ext cx="698500" cy="64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38743</xdr:rowOff>
    </xdr:from>
    <xdr:to>
      <xdr:col>3</xdr:col>
      <xdr:colOff>257175</xdr:colOff>
      <xdr:row>35</xdr:row>
      <xdr:rowOff>140343</xdr:rowOff>
    </xdr:to>
    <xdr:sp macro="" textlink="">
      <xdr:nvSpPr>
        <xdr:cNvPr id="123" name="フローチャート : 判断 122">
          <a:extLst>
            <a:ext uri="{FF2B5EF4-FFF2-40B4-BE49-F238E27FC236}">
              <a16:creationId xmlns:a16="http://schemas.microsoft.com/office/drawing/2014/main" id="{00000000-0008-0000-0500-00007B000000}"/>
            </a:ext>
          </a:extLst>
        </xdr:cNvPr>
        <xdr:cNvSpPr/>
      </xdr:nvSpPr>
      <xdr:spPr bwMode="auto">
        <a:xfrm>
          <a:off x="35560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125120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73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332069</xdr:rowOff>
    </xdr:from>
    <xdr:to>
      <xdr:col>2</xdr:col>
      <xdr:colOff>692150</xdr:colOff>
      <xdr:row>35</xdr:row>
      <xdr:rowOff>90769</xdr:rowOff>
    </xdr:to>
    <xdr:sp macro="" textlink="">
      <xdr:nvSpPr>
        <xdr:cNvPr id="125" name="フローチャート : 判断 124">
          <a:extLst>
            <a:ext uri="{FF2B5EF4-FFF2-40B4-BE49-F238E27FC236}">
              <a16:creationId xmlns:a16="http://schemas.microsoft.com/office/drawing/2014/main" id="{00000000-0008-0000-0500-00007D000000}"/>
            </a:ext>
          </a:extLst>
        </xdr:cNvPr>
        <xdr:cNvSpPr/>
      </xdr:nvSpPr>
      <xdr:spPr bwMode="auto">
        <a:xfrm>
          <a:off x="28575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75546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187855</xdr:rowOff>
    </xdr:from>
    <xdr:to>
      <xdr:col>5</xdr:col>
      <xdr:colOff>34925</xdr:colOff>
      <xdr:row>34</xdr:row>
      <xdr:rowOff>289455</xdr:rowOff>
    </xdr:to>
    <xdr:sp macro="" textlink="">
      <xdr:nvSpPr>
        <xdr:cNvPr id="132" name="円/楕円 131">
          <a:extLst>
            <a:ext uri="{FF2B5EF4-FFF2-40B4-BE49-F238E27FC236}">
              <a16:creationId xmlns:a16="http://schemas.microsoft.com/office/drawing/2014/main" id="{00000000-0008-0000-0500-000084000000}"/>
            </a:ext>
          </a:extLst>
        </xdr:cNvPr>
        <xdr:cNvSpPr/>
      </xdr:nvSpPr>
      <xdr:spPr bwMode="auto">
        <a:xfrm>
          <a:off x="5600700" y="6455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32932</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30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23,831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180213</xdr:rowOff>
    </xdr:from>
    <xdr:to>
      <xdr:col>4</xdr:col>
      <xdr:colOff>520700</xdr:colOff>
      <xdr:row>34</xdr:row>
      <xdr:rowOff>281813</xdr:rowOff>
    </xdr:to>
    <xdr:sp macro="" textlink="">
      <xdr:nvSpPr>
        <xdr:cNvPr id="134" name="円/楕円 133">
          <a:extLst>
            <a:ext uri="{FF2B5EF4-FFF2-40B4-BE49-F238E27FC236}">
              <a16:creationId xmlns:a16="http://schemas.microsoft.com/office/drawing/2014/main" id="{00000000-0008-0000-0500-000086000000}"/>
            </a:ext>
          </a:extLst>
        </xdr:cNvPr>
        <xdr:cNvSpPr/>
      </xdr:nvSpPr>
      <xdr:spPr bwMode="auto">
        <a:xfrm>
          <a:off x="4953000" y="6447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291990</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216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24,065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184557</xdr:rowOff>
    </xdr:from>
    <xdr:to>
      <xdr:col>3</xdr:col>
      <xdr:colOff>955675</xdr:colOff>
      <xdr:row>34</xdr:row>
      <xdr:rowOff>286156</xdr:rowOff>
    </xdr:to>
    <xdr:sp macro="" textlink="">
      <xdr:nvSpPr>
        <xdr:cNvPr id="136" name="円/楕円 135">
          <a:extLst>
            <a:ext uri="{FF2B5EF4-FFF2-40B4-BE49-F238E27FC236}">
              <a16:creationId xmlns:a16="http://schemas.microsoft.com/office/drawing/2014/main" id="{00000000-0008-0000-0500-000088000000}"/>
            </a:ext>
          </a:extLst>
        </xdr:cNvPr>
        <xdr:cNvSpPr/>
      </xdr:nvSpPr>
      <xdr:spPr bwMode="auto">
        <a:xfrm>
          <a:off x="4254500" y="645200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296334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22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23,932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122802</xdr:rowOff>
    </xdr:from>
    <xdr:to>
      <xdr:col>3</xdr:col>
      <xdr:colOff>257175</xdr:colOff>
      <xdr:row>34</xdr:row>
      <xdr:rowOff>224402</xdr:rowOff>
    </xdr:to>
    <xdr:sp macro="" textlink="">
      <xdr:nvSpPr>
        <xdr:cNvPr id="138" name="円/楕円 137">
          <a:extLst>
            <a:ext uri="{FF2B5EF4-FFF2-40B4-BE49-F238E27FC236}">
              <a16:creationId xmlns:a16="http://schemas.microsoft.com/office/drawing/2014/main" id="{00000000-0008-0000-0500-00008A000000}"/>
            </a:ext>
          </a:extLst>
        </xdr:cNvPr>
        <xdr:cNvSpPr/>
      </xdr:nvSpPr>
      <xdr:spPr bwMode="auto">
        <a:xfrm>
          <a:off x="3556000" y="6390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234579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15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25,823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57977</xdr:rowOff>
    </xdr:from>
    <xdr:to>
      <xdr:col>2</xdr:col>
      <xdr:colOff>692150</xdr:colOff>
      <xdr:row>34</xdr:row>
      <xdr:rowOff>159577</xdr:rowOff>
    </xdr:to>
    <xdr:sp macro="" textlink="">
      <xdr:nvSpPr>
        <xdr:cNvPr id="140" name="円/楕円 139">
          <a:extLst>
            <a:ext uri="{FF2B5EF4-FFF2-40B4-BE49-F238E27FC236}">
              <a16:creationId xmlns:a16="http://schemas.microsoft.com/office/drawing/2014/main" id="{00000000-0008-0000-0500-00008C000000}"/>
            </a:ext>
          </a:extLst>
        </xdr:cNvPr>
        <xdr:cNvSpPr/>
      </xdr:nvSpPr>
      <xdr:spPr bwMode="auto">
        <a:xfrm>
          <a:off x="2857500" y="6325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169754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094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27,808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宮崎県日向市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62,746
62,484
336.93
32,202,834
31,421,454
415,139
15,676,301
33,936,011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79.2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68,002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21971</xdr:rowOff>
    </xdr:from>
    <xdr:to>
      <xdr:col>6</xdr:col>
      <xdr:colOff>511175</xdr:colOff>
      <xdr:row>34</xdr:row>
      <xdr:rowOff>55278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5851271"/>
          <a:ext cx="838200" cy="3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77591</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7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a:extLst>
            <a:ext uri="{FF2B5EF4-FFF2-40B4-BE49-F238E27FC236}">
              <a16:creationId xmlns:a16="http://schemas.microsoft.com/office/drawing/2014/main" id="{00000000-0008-0000-0600-00003D000000}"/>
            </a:ext>
          </a:extLst>
        </xdr:cNvPr>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21971</xdr:rowOff>
    </xdr:from>
    <xdr:to>
      <xdr:col>5</xdr:col>
      <xdr:colOff>358775</xdr:colOff>
      <xdr:row>34</xdr:row>
      <xdr:rowOff>29995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851271"/>
          <a:ext cx="889000" cy="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a:extLst>
            <a:ext uri="{FF2B5EF4-FFF2-40B4-BE49-F238E27FC236}">
              <a16:creationId xmlns:a16="http://schemas.microsoft.com/office/drawing/2014/main" id="{00000000-0008-0000-0600-00003F000000}"/>
            </a:ext>
          </a:extLst>
        </xdr:cNvPr>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12097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29995</xdr:rowOff>
    </xdr:from>
    <xdr:to>
      <xdr:col>4</xdr:col>
      <xdr:colOff>155575</xdr:colOff>
      <xdr:row>34</xdr:row>
      <xdr:rowOff>157188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859295"/>
          <a:ext cx="889000" cy="12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a:extLst>
            <a:ext uri="{FF2B5EF4-FFF2-40B4-BE49-F238E27FC236}">
              <a16:creationId xmlns:a16="http://schemas.microsoft.com/office/drawing/2014/main" id="{00000000-0008-0000-0600-000042000000}"/>
            </a:ext>
          </a:extLst>
        </xdr:cNvPr>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121871</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82962</xdr:rowOff>
    </xdr:from>
    <xdr:to>
      <xdr:col>2</xdr:col>
      <xdr:colOff>638175</xdr:colOff>
      <xdr:row>34</xdr:row>
      <xdr:rowOff>157188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5912262"/>
          <a:ext cx="889000" cy="7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a:extLst>
            <a:ext uri="{FF2B5EF4-FFF2-40B4-BE49-F238E27FC236}">
              <a16:creationId xmlns:a16="http://schemas.microsoft.com/office/drawing/2014/main" id="{00000000-0008-0000-0600-000045000000}"/>
            </a:ext>
          </a:extLst>
        </xdr:cNvPr>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130489</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a:extLst>
            <a:ext uri="{FF2B5EF4-FFF2-40B4-BE49-F238E27FC236}">
              <a16:creationId xmlns:a16="http://schemas.microsoft.com/office/drawing/2014/main" id="{00000000-0008-0000-0600-000047000000}"/>
            </a:ext>
          </a:extLst>
        </xdr:cNvPr>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83809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0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4478</xdr:rowOff>
    </xdr:from>
    <xdr:to>
      <xdr:col>6</xdr:col>
      <xdr:colOff>561975</xdr:colOff>
      <xdr:row>34</xdr:row>
      <xdr:rowOff>106078</xdr:rowOff>
    </xdr:to>
    <xdr:sp macro="" textlink="">
      <xdr:nvSpPr>
        <xdr:cNvPr id="78" name="円/楕円 77">
          <a:extLst>
            <a:ext uri="{FF2B5EF4-FFF2-40B4-BE49-F238E27FC236}">
              <a16:creationId xmlns:a16="http://schemas.microsoft.com/office/drawing/2014/main" id="{00000000-0008-0000-0600-00004E000000}"/>
            </a:ext>
          </a:extLst>
        </xdr:cNvPr>
        <xdr:cNvSpPr/>
      </xdr:nvSpPr>
      <xdr:spPr>
        <a:xfrm>
          <a:off x="4584700" y="583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27355</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68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73,693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142621</xdr:rowOff>
    </xdr:from>
    <xdr:to>
      <xdr:col>5</xdr:col>
      <xdr:colOff>409575</xdr:colOff>
      <xdr:row>34</xdr:row>
      <xdr:rowOff>72771</xdr:rowOff>
    </xdr:to>
    <xdr:sp macro="" textlink="">
      <xdr:nvSpPr>
        <xdr:cNvPr id="80" name="円/楕円 79">
          <a:extLst>
            <a:ext uri="{FF2B5EF4-FFF2-40B4-BE49-F238E27FC236}">
              <a16:creationId xmlns:a16="http://schemas.microsoft.com/office/drawing/2014/main" id="{00000000-0008-0000-0600-000050000000}"/>
            </a:ext>
          </a:extLst>
        </xdr:cNvPr>
        <xdr:cNvSpPr/>
      </xdr:nvSpPr>
      <xdr:spPr>
        <a:xfrm>
          <a:off x="3746500" y="580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89298</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5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75,150</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150645</xdr:rowOff>
    </xdr:from>
    <xdr:to>
      <xdr:col>4</xdr:col>
      <xdr:colOff>206375</xdr:colOff>
      <xdr:row>34</xdr:row>
      <xdr:rowOff>80795</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2857500" y="580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97322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58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74,799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106388</xdr:rowOff>
    </xdr:from>
    <xdr:to>
      <xdr:col>3</xdr:col>
      <xdr:colOff>3175</xdr:colOff>
      <xdr:row>35</xdr:row>
      <xdr:rowOff>36538</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1968500" y="593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53065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71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69,235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32162</xdr:rowOff>
    </xdr:from>
    <xdr:to>
      <xdr:col>1</xdr:col>
      <xdr:colOff>485775</xdr:colOff>
      <xdr:row>34</xdr:row>
      <xdr:rowOff>133762</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1079500" y="586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150289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63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72,482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65,137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18635</xdr:rowOff>
    </xdr:from>
    <xdr:to>
      <xdr:col>6</xdr:col>
      <xdr:colOff>511175</xdr:colOff>
      <xdr:row>59</xdr:row>
      <xdr:rowOff>19434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134185"/>
          <a:ext cx="838200" cy="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a:extLst>
            <a:ext uri="{FF2B5EF4-FFF2-40B4-BE49-F238E27FC236}">
              <a16:creationId xmlns:a16="http://schemas.microsoft.com/office/drawing/2014/main" id="{00000000-0008-0000-0600-000078000000}"/>
            </a:ext>
          </a:extLst>
        </xdr:cNvPr>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19434</xdr:rowOff>
    </xdr:from>
    <xdr:to>
      <xdr:col>5</xdr:col>
      <xdr:colOff>358775</xdr:colOff>
      <xdr:row>59</xdr:row>
      <xdr:rowOff>22947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134984"/>
          <a:ext cx="889000" cy="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a:extLst>
            <a:ext uri="{FF2B5EF4-FFF2-40B4-BE49-F238E27FC236}">
              <a16:creationId xmlns:a16="http://schemas.microsoft.com/office/drawing/2014/main" id="{00000000-0008-0000-0600-00007A000000}"/>
            </a:ext>
          </a:extLst>
        </xdr:cNvPr>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73177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8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22947</xdr:rowOff>
    </xdr:from>
    <xdr:to>
      <xdr:col>4</xdr:col>
      <xdr:colOff>155575</xdr:colOff>
      <xdr:row>59</xdr:row>
      <xdr:rowOff>23201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138497"/>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126516</xdr:rowOff>
    </xdr:from>
    <xdr:to>
      <xdr:col>4</xdr:col>
      <xdr:colOff>206375</xdr:colOff>
      <xdr:row>59</xdr:row>
      <xdr:rowOff>56666</xdr:rowOff>
    </xdr:to>
    <xdr:sp macro="" textlink="">
      <xdr:nvSpPr>
        <xdr:cNvPr id="125" name="フローチャート : 判断 124">
          <a:extLst>
            <a:ext uri="{FF2B5EF4-FFF2-40B4-BE49-F238E27FC236}">
              <a16:creationId xmlns:a16="http://schemas.microsoft.com/office/drawing/2014/main" id="{00000000-0008-0000-0600-00007D000000}"/>
            </a:ext>
          </a:extLst>
        </xdr:cNvPr>
        <xdr:cNvSpPr/>
      </xdr:nvSpPr>
      <xdr:spPr>
        <a:xfrm>
          <a:off x="2857500" y="1007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73193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84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22447</xdr:rowOff>
    </xdr:from>
    <xdr:to>
      <xdr:col>2</xdr:col>
      <xdr:colOff>638175</xdr:colOff>
      <xdr:row>59</xdr:row>
      <xdr:rowOff>23201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10137997"/>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125750</xdr:rowOff>
    </xdr:from>
    <xdr:to>
      <xdr:col>3</xdr:col>
      <xdr:colOff>3175</xdr:colOff>
      <xdr:row>59</xdr:row>
      <xdr:rowOff>55900</xdr:rowOff>
    </xdr:to>
    <xdr:sp macro="" textlink="">
      <xdr:nvSpPr>
        <xdr:cNvPr id="128" name="フローチャート : 判断 127">
          <a:extLst>
            <a:ext uri="{FF2B5EF4-FFF2-40B4-BE49-F238E27FC236}">
              <a16:creationId xmlns:a16="http://schemas.microsoft.com/office/drawing/2014/main" id="{00000000-0008-0000-0600-000080000000}"/>
            </a:ext>
          </a:extLst>
        </xdr:cNvPr>
        <xdr:cNvSpPr/>
      </xdr:nvSpPr>
      <xdr:spPr>
        <a:xfrm>
          <a:off x="1968500" y="1006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72427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84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131287</xdr:rowOff>
    </xdr:from>
    <xdr:to>
      <xdr:col>1</xdr:col>
      <xdr:colOff>485775</xdr:colOff>
      <xdr:row>59</xdr:row>
      <xdr:rowOff>61437</xdr:rowOff>
    </xdr:to>
    <xdr:sp macro="" textlink="">
      <xdr:nvSpPr>
        <xdr:cNvPr id="130" name="フローチャート : 判断 129">
          <a:extLst>
            <a:ext uri="{FF2B5EF4-FFF2-40B4-BE49-F238E27FC236}">
              <a16:creationId xmlns:a16="http://schemas.microsoft.com/office/drawing/2014/main" id="{00000000-0008-0000-0600-000082000000}"/>
            </a:ext>
          </a:extLst>
        </xdr:cNvPr>
        <xdr:cNvSpPr/>
      </xdr:nvSpPr>
      <xdr:spPr>
        <a:xfrm>
          <a:off x="1079500" y="1007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77964</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85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139285</xdr:rowOff>
    </xdr:from>
    <xdr:to>
      <xdr:col>6</xdr:col>
      <xdr:colOff>561975</xdr:colOff>
      <xdr:row>59</xdr:row>
      <xdr:rowOff>69435</xdr:rowOff>
    </xdr:to>
    <xdr:sp macro="" textlink="">
      <xdr:nvSpPr>
        <xdr:cNvPr id="137" name="円/楕円 136">
          <a:extLst>
            <a:ext uri="{FF2B5EF4-FFF2-40B4-BE49-F238E27FC236}">
              <a16:creationId xmlns:a16="http://schemas.microsoft.com/office/drawing/2014/main" id="{00000000-0008-0000-0600-000089000000}"/>
            </a:ext>
          </a:extLst>
        </xdr:cNvPr>
        <xdr:cNvSpPr/>
      </xdr:nvSpPr>
      <xdr:spPr>
        <a:xfrm>
          <a:off x="4584700" y="1008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88110</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100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49,143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140084</xdr:rowOff>
    </xdr:from>
    <xdr:to>
      <xdr:col>5</xdr:col>
      <xdr:colOff>409575</xdr:colOff>
      <xdr:row>59</xdr:row>
      <xdr:rowOff>70234</xdr:rowOff>
    </xdr:to>
    <xdr:sp macro="" textlink="">
      <xdr:nvSpPr>
        <xdr:cNvPr id="139" name="円/楕円 138">
          <a:extLst>
            <a:ext uri="{FF2B5EF4-FFF2-40B4-BE49-F238E27FC236}">
              <a16:creationId xmlns:a16="http://schemas.microsoft.com/office/drawing/2014/main" id="{00000000-0008-0000-0600-00008B000000}"/>
            </a:ext>
          </a:extLst>
        </xdr:cNvPr>
        <xdr:cNvSpPr/>
      </xdr:nvSpPr>
      <xdr:spPr>
        <a:xfrm>
          <a:off x="3746500" y="1008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61361</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17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48,654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143597</xdr:rowOff>
    </xdr:from>
    <xdr:to>
      <xdr:col>4</xdr:col>
      <xdr:colOff>206375</xdr:colOff>
      <xdr:row>59</xdr:row>
      <xdr:rowOff>73747</xdr:rowOff>
    </xdr:to>
    <xdr:sp macro="" textlink="">
      <xdr:nvSpPr>
        <xdr:cNvPr id="141" name="円/楕円 140">
          <a:extLst>
            <a:ext uri="{FF2B5EF4-FFF2-40B4-BE49-F238E27FC236}">
              <a16:creationId xmlns:a16="http://schemas.microsoft.com/office/drawing/2014/main" id="{00000000-0008-0000-0600-00008D000000}"/>
            </a:ext>
          </a:extLst>
        </xdr:cNvPr>
        <xdr:cNvSpPr/>
      </xdr:nvSpPr>
      <xdr:spPr>
        <a:xfrm>
          <a:off x="2857500" y="1008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64874</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18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46,502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143851</xdr:rowOff>
    </xdr:from>
    <xdr:to>
      <xdr:col>3</xdr:col>
      <xdr:colOff>3175</xdr:colOff>
      <xdr:row>59</xdr:row>
      <xdr:rowOff>74001</xdr:rowOff>
    </xdr:to>
    <xdr:sp macro="" textlink="">
      <xdr:nvSpPr>
        <xdr:cNvPr id="143" name="円/楕円 142">
          <a:extLst>
            <a:ext uri="{FF2B5EF4-FFF2-40B4-BE49-F238E27FC236}">
              <a16:creationId xmlns:a16="http://schemas.microsoft.com/office/drawing/2014/main" id="{00000000-0008-0000-0600-00008F000000}"/>
            </a:ext>
          </a:extLst>
        </xdr:cNvPr>
        <xdr:cNvSpPr/>
      </xdr:nvSpPr>
      <xdr:spPr>
        <a:xfrm>
          <a:off x="1968500" y="1008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65128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18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46,347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143097</xdr:rowOff>
    </xdr:from>
    <xdr:to>
      <xdr:col>1</xdr:col>
      <xdr:colOff>485775</xdr:colOff>
      <xdr:row>59</xdr:row>
      <xdr:rowOff>73247</xdr:rowOff>
    </xdr:to>
    <xdr:sp macro="" textlink="">
      <xdr:nvSpPr>
        <xdr:cNvPr id="145" name="円/楕円 144">
          <a:extLst>
            <a:ext uri="{FF2B5EF4-FFF2-40B4-BE49-F238E27FC236}">
              <a16:creationId xmlns:a16="http://schemas.microsoft.com/office/drawing/2014/main" id="{00000000-0008-0000-0600-000091000000}"/>
            </a:ext>
          </a:extLst>
        </xdr:cNvPr>
        <xdr:cNvSpPr/>
      </xdr:nvSpPr>
      <xdr:spPr>
        <a:xfrm>
          <a:off x="1079500" y="100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64374</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17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46,808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4935</xdr:rowOff>
    </xdr:from>
    <xdr:to>
      <xdr:col>6</xdr:col>
      <xdr:colOff>511175</xdr:colOff>
      <xdr:row>78</xdr:row>
      <xdr:rowOff>6567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378035"/>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151184</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00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a:extLst>
            <a:ext uri="{FF2B5EF4-FFF2-40B4-BE49-F238E27FC236}">
              <a16:creationId xmlns:a16="http://schemas.microsoft.com/office/drawing/2014/main" id="{00000000-0008-0000-0600-0000B3000000}"/>
            </a:ext>
          </a:extLst>
        </xdr:cNvPr>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6567</xdr:rowOff>
    </xdr:from>
    <xdr:to>
      <xdr:col>5</xdr:col>
      <xdr:colOff>358775</xdr:colOff>
      <xdr:row>78</xdr:row>
      <xdr:rowOff>61868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379667"/>
          <a:ext cx="889000" cy="5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a:extLst>
            <a:ext uri="{FF2B5EF4-FFF2-40B4-BE49-F238E27FC236}">
              <a16:creationId xmlns:a16="http://schemas.microsoft.com/office/drawing/2014/main" id="{00000000-0008-0000-0600-0000B5000000}"/>
            </a:ext>
          </a:extLst>
        </xdr:cNvPr>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92727</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61868</xdr:rowOff>
    </xdr:from>
    <xdr:to>
      <xdr:col>4</xdr:col>
      <xdr:colOff>155575</xdr:colOff>
      <xdr:row>78</xdr:row>
      <xdr:rowOff>83203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434968"/>
          <a:ext cx="889000" cy="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66258</xdr:rowOff>
    </xdr:from>
    <xdr:to>
      <xdr:col>4</xdr:col>
      <xdr:colOff>206375</xdr:colOff>
      <xdr:row>76</xdr:row>
      <xdr:rowOff>167858</xdr:rowOff>
    </xdr:to>
    <xdr:sp macro="" textlink="">
      <xdr:nvSpPr>
        <xdr:cNvPr id="184" name="フローチャート : 判断 183">
          <a:extLst>
            <a:ext uri="{FF2B5EF4-FFF2-40B4-BE49-F238E27FC236}">
              <a16:creationId xmlns:a16="http://schemas.microsoft.com/office/drawing/2014/main" id="{00000000-0008-0000-0600-0000B8000000}"/>
            </a:ext>
          </a:extLst>
        </xdr:cNvPr>
        <xdr:cNvSpPr/>
      </xdr:nvSpPr>
      <xdr:spPr>
        <a:xfrm>
          <a:off x="2857500" y="1309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12935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7" y="1287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29101</xdr:rowOff>
    </xdr:from>
    <xdr:to>
      <xdr:col>2</xdr:col>
      <xdr:colOff>638175</xdr:colOff>
      <xdr:row>78</xdr:row>
      <xdr:rowOff>83203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402201"/>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87049</xdr:rowOff>
    </xdr:from>
    <xdr:to>
      <xdr:col>3</xdr:col>
      <xdr:colOff>3175</xdr:colOff>
      <xdr:row>77</xdr:row>
      <xdr:rowOff>17199</xdr:rowOff>
    </xdr:to>
    <xdr:sp macro="" textlink="">
      <xdr:nvSpPr>
        <xdr:cNvPr id="187" name="フローチャート : 判断 186">
          <a:extLst>
            <a:ext uri="{FF2B5EF4-FFF2-40B4-BE49-F238E27FC236}">
              <a16:creationId xmlns:a16="http://schemas.microsoft.com/office/drawing/2014/main" id="{00000000-0008-0000-0600-0000BB000000}"/>
            </a:ext>
          </a:extLst>
        </xdr:cNvPr>
        <xdr:cNvSpPr/>
      </xdr:nvSpPr>
      <xdr:spPr>
        <a:xfrm>
          <a:off x="1968500" y="1311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33727</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7" y="1289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77253</xdr:rowOff>
    </xdr:from>
    <xdr:to>
      <xdr:col>1</xdr:col>
      <xdr:colOff>485775</xdr:colOff>
      <xdr:row>77</xdr:row>
      <xdr:rowOff>7403</xdr:rowOff>
    </xdr:to>
    <xdr:sp macro="" textlink="">
      <xdr:nvSpPr>
        <xdr:cNvPr id="189" name="フローチャート : 判断 188">
          <a:extLst>
            <a:ext uri="{FF2B5EF4-FFF2-40B4-BE49-F238E27FC236}">
              <a16:creationId xmlns:a16="http://schemas.microsoft.com/office/drawing/2014/main" id="{00000000-0008-0000-0600-0000BD000000}"/>
            </a:ext>
          </a:extLst>
        </xdr:cNvPr>
        <xdr:cNvSpPr/>
      </xdr:nvSpPr>
      <xdr:spPr>
        <a:xfrm>
          <a:off x="1079500" y="131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23930</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7" y="1288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125585</xdr:rowOff>
    </xdr:from>
    <xdr:to>
      <xdr:col>6</xdr:col>
      <xdr:colOff>561975</xdr:colOff>
      <xdr:row>78</xdr:row>
      <xdr:rowOff>55735</xdr:rowOff>
    </xdr:to>
    <xdr:sp macro="" textlink="">
      <xdr:nvSpPr>
        <xdr:cNvPr id="196" name="円/楕円 195">
          <a:extLst>
            <a:ext uri="{FF2B5EF4-FFF2-40B4-BE49-F238E27FC236}">
              <a16:creationId xmlns:a16="http://schemas.microsoft.com/office/drawing/2014/main" id="{00000000-0008-0000-0600-0000C4000000}"/>
            </a:ext>
          </a:extLst>
        </xdr:cNvPr>
        <xdr:cNvSpPr/>
      </xdr:nvSpPr>
      <xdr:spPr>
        <a:xfrm>
          <a:off x="4584700" y="1332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104012</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0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127217</xdr:rowOff>
    </xdr:from>
    <xdr:to>
      <xdr:col>5</xdr:col>
      <xdr:colOff>409575</xdr:colOff>
      <xdr:row>78</xdr:row>
      <xdr:rowOff>57367</xdr:rowOff>
    </xdr:to>
    <xdr:sp macro="" textlink="">
      <xdr:nvSpPr>
        <xdr:cNvPr id="198" name="円/楕円 197">
          <a:extLst>
            <a:ext uri="{FF2B5EF4-FFF2-40B4-BE49-F238E27FC236}">
              <a16:creationId xmlns:a16="http://schemas.microsoft.com/office/drawing/2014/main" id="{00000000-0008-0000-0600-0000C6000000}"/>
            </a:ext>
          </a:extLst>
        </xdr:cNvPr>
        <xdr:cNvSpPr/>
      </xdr:nvSpPr>
      <xdr:spPr>
        <a:xfrm>
          <a:off x="3746500" y="1332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48494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7" y="1342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11068</xdr:rowOff>
    </xdr:from>
    <xdr:to>
      <xdr:col>4</xdr:col>
      <xdr:colOff>206375</xdr:colOff>
      <xdr:row>78</xdr:row>
      <xdr:rowOff>112668</xdr:rowOff>
    </xdr:to>
    <xdr:sp macro="" textlink="">
      <xdr:nvSpPr>
        <xdr:cNvPr id="200" name="円/楕円 199">
          <a:extLst>
            <a:ext uri="{FF2B5EF4-FFF2-40B4-BE49-F238E27FC236}">
              <a16:creationId xmlns:a16="http://schemas.microsoft.com/office/drawing/2014/main" id="{00000000-0008-0000-0600-0000C8000000}"/>
            </a:ext>
          </a:extLst>
        </xdr:cNvPr>
        <xdr:cNvSpPr/>
      </xdr:nvSpPr>
      <xdr:spPr>
        <a:xfrm>
          <a:off x="2857500" y="1338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103795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7" y="1347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32403</xdr:rowOff>
    </xdr:from>
    <xdr:to>
      <xdr:col>3</xdr:col>
      <xdr:colOff>3175</xdr:colOff>
      <xdr:row>78</xdr:row>
      <xdr:rowOff>134003</xdr:rowOff>
    </xdr:to>
    <xdr:sp macro="" textlink="">
      <xdr:nvSpPr>
        <xdr:cNvPr id="202" name="円/楕円 201">
          <a:extLst>
            <a:ext uri="{FF2B5EF4-FFF2-40B4-BE49-F238E27FC236}">
              <a16:creationId xmlns:a16="http://schemas.microsoft.com/office/drawing/2014/main" id="{00000000-0008-0000-0600-0000CA000000}"/>
            </a:ext>
          </a:extLst>
        </xdr:cNvPr>
        <xdr:cNvSpPr/>
      </xdr:nvSpPr>
      <xdr:spPr>
        <a:xfrm>
          <a:off x="1968500" y="1340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125130</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7" y="1349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149751</xdr:rowOff>
    </xdr:from>
    <xdr:to>
      <xdr:col>1</xdr:col>
      <xdr:colOff>485775</xdr:colOff>
      <xdr:row>78</xdr:row>
      <xdr:rowOff>79901</xdr:rowOff>
    </xdr:to>
    <xdr:sp macro="" textlink="">
      <xdr:nvSpPr>
        <xdr:cNvPr id="204" name="円/楕円 203">
          <a:extLst>
            <a:ext uri="{FF2B5EF4-FFF2-40B4-BE49-F238E27FC236}">
              <a16:creationId xmlns:a16="http://schemas.microsoft.com/office/drawing/2014/main" id="{00000000-0008-0000-0600-0000CC000000}"/>
            </a:ext>
          </a:extLst>
        </xdr:cNvPr>
        <xdr:cNvSpPr/>
      </xdr:nvSpPr>
      <xdr:spPr>
        <a:xfrm>
          <a:off x="1079500" y="1335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71028</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7" y="1344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122,978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109195</xdr:rowOff>
    </xdr:from>
    <xdr:to>
      <xdr:col>6</xdr:col>
      <xdr:colOff>511175</xdr:colOff>
      <xdr:row>92</xdr:row>
      <xdr:rowOff>60274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5711145"/>
          <a:ext cx="838200" cy="12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33278</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21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a:extLst>
            <a:ext uri="{FF2B5EF4-FFF2-40B4-BE49-F238E27FC236}">
              <a16:creationId xmlns:a16="http://schemas.microsoft.com/office/drawing/2014/main" id="{00000000-0008-0000-0600-0000ED000000}"/>
            </a:ext>
          </a:extLst>
        </xdr:cNvPr>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60274</xdr:rowOff>
    </xdr:from>
    <xdr:to>
      <xdr:col>5</xdr:col>
      <xdr:colOff>358775</xdr:colOff>
      <xdr:row>93</xdr:row>
      <xdr:rowOff>41960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5833674"/>
          <a:ext cx="889000" cy="15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a:extLst>
            <a:ext uri="{FF2B5EF4-FFF2-40B4-BE49-F238E27FC236}">
              <a16:creationId xmlns:a16="http://schemas.microsoft.com/office/drawing/2014/main" id="{00000000-0008-0000-0600-0000EF000000}"/>
            </a:ext>
          </a:extLst>
        </xdr:cNvPr>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38777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41960</xdr:rowOff>
    </xdr:from>
    <xdr:to>
      <xdr:col>4</xdr:col>
      <xdr:colOff>155575</xdr:colOff>
      <xdr:row>93</xdr:row>
      <xdr:rowOff>121208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5986810"/>
          <a:ext cx="8890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23901</xdr:rowOff>
    </xdr:from>
    <xdr:to>
      <xdr:col>4</xdr:col>
      <xdr:colOff>206375</xdr:colOff>
      <xdr:row>95</xdr:row>
      <xdr:rowOff>125501</xdr:rowOff>
    </xdr:to>
    <xdr:sp macro="" textlink="">
      <xdr:nvSpPr>
        <xdr:cNvPr id="242" name="フローチャート : 判断 241">
          <a:extLst>
            <a:ext uri="{FF2B5EF4-FFF2-40B4-BE49-F238E27FC236}">
              <a16:creationId xmlns:a16="http://schemas.microsoft.com/office/drawing/2014/main" id="{00000000-0008-0000-0600-0000F2000000}"/>
            </a:ext>
          </a:extLst>
        </xdr:cNvPr>
        <xdr:cNvSpPr/>
      </xdr:nvSpPr>
      <xdr:spPr>
        <a:xfrm>
          <a:off x="2857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116628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4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119418</xdr:rowOff>
    </xdr:from>
    <xdr:to>
      <xdr:col>2</xdr:col>
      <xdr:colOff>638175</xdr:colOff>
      <xdr:row>93</xdr:row>
      <xdr:rowOff>121208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064268"/>
          <a:ext cx="8890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101702</xdr:rowOff>
    </xdr:from>
    <xdr:to>
      <xdr:col>3</xdr:col>
      <xdr:colOff>3175</xdr:colOff>
      <xdr:row>96</xdr:row>
      <xdr:rowOff>31852</xdr:rowOff>
    </xdr:to>
    <xdr:sp macro="" textlink="">
      <xdr:nvSpPr>
        <xdr:cNvPr id="245" name="フローチャート : 判断 244">
          <a:extLst>
            <a:ext uri="{FF2B5EF4-FFF2-40B4-BE49-F238E27FC236}">
              <a16:creationId xmlns:a16="http://schemas.microsoft.com/office/drawing/2014/main" id="{00000000-0008-0000-0600-0000F5000000}"/>
            </a:ext>
          </a:extLst>
        </xdr:cNvPr>
        <xdr:cNvSpPr/>
      </xdr:nvSpPr>
      <xdr:spPr>
        <a:xfrm>
          <a:off x="1968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22979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48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120650</xdr:rowOff>
    </xdr:from>
    <xdr:to>
      <xdr:col>1</xdr:col>
      <xdr:colOff>485775</xdr:colOff>
      <xdr:row>96</xdr:row>
      <xdr:rowOff>50800</xdr:rowOff>
    </xdr:to>
    <xdr:sp macro="" textlink="">
      <xdr:nvSpPr>
        <xdr:cNvPr id="247" name="フローチャート : 判断 246">
          <a:extLst>
            <a:ext uri="{FF2B5EF4-FFF2-40B4-BE49-F238E27FC236}">
              <a16:creationId xmlns:a16="http://schemas.microsoft.com/office/drawing/2014/main" id="{00000000-0008-0000-0600-0000F7000000}"/>
            </a:ext>
          </a:extLst>
        </xdr:cNvPr>
        <xdr:cNvSpPr/>
      </xdr:nvSpPr>
      <xdr:spPr>
        <a:xfrm>
          <a:off x="1079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41927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50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58395</xdr:rowOff>
    </xdr:from>
    <xdr:to>
      <xdr:col>6</xdr:col>
      <xdr:colOff>561975</xdr:colOff>
      <xdr:row>91</xdr:row>
      <xdr:rowOff>159995</xdr:rowOff>
    </xdr:to>
    <xdr:sp macro="" textlink="">
      <xdr:nvSpPr>
        <xdr:cNvPr id="254" name="円/楕円 253">
          <a:extLst>
            <a:ext uri="{FF2B5EF4-FFF2-40B4-BE49-F238E27FC236}">
              <a16:creationId xmlns:a16="http://schemas.microsoft.com/office/drawing/2014/main" id="{00000000-0008-0000-0600-0000FE000000}"/>
            </a:ext>
          </a:extLst>
        </xdr:cNvPr>
        <xdr:cNvSpPr/>
      </xdr:nvSpPr>
      <xdr:spPr>
        <a:xfrm>
          <a:off x="4584700" y="1566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81272</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551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132,902</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9474</xdr:rowOff>
    </xdr:from>
    <xdr:to>
      <xdr:col>5</xdr:col>
      <xdr:colOff>409575</xdr:colOff>
      <xdr:row>92</xdr:row>
      <xdr:rowOff>111074</xdr:rowOff>
    </xdr:to>
    <xdr:sp macro="" textlink="">
      <xdr:nvSpPr>
        <xdr:cNvPr id="256" name="円/楕円 255">
          <a:extLst>
            <a:ext uri="{FF2B5EF4-FFF2-40B4-BE49-F238E27FC236}">
              <a16:creationId xmlns:a16="http://schemas.microsoft.com/office/drawing/2014/main" id="{00000000-0008-0000-0600-000000010000}"/>
            </a:ext>
          </a:extLst>
        </xdr:cNvPr>
        <xdr:cNvSpPr/>
      </xdr:nvSpPr>
      <xdr:spPr>
        <a:xfrm>
          <a:off x="3746500" y="1578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90</xdr:row>
      <xdr:rowOff>127601</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4" y="15558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123,254</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162610</xdr:rowOff>
    </xdr:from>
    <xdr:to>
      <xdr:col>4</xdr:col>
      <xdr:colOff>206375</xdr:colOff>
      <xdr:row>93</xdr:row>
      <xdr:rowOff>92760</xdr:rowOff>
    </xdr:to>
    <xdr:sp macro="" textlink="">
      <xdr:nvSpPr>
        <xdr:cNvPr id="258" name="円/楕円 257">
          <a:extLst>
            <a:ext uri="{FF2B5EF4-FFF2-40B4-BE49-F238E27FC236}">
              <a16:creationId xmlns:a16="http://schemas.microsoft.com/office/drawing/2014/main" id="{00000000-0008-0000-0600-000002010000}"/>
            </a:ext>
          </a:extLst>
        </xdr:cNvPr>
        <xdr:cNvSpPr/>
      </xdr:nvSpPr>
      <xdr:spPr>
        <a:xfrm>
          <a:off x="2857500" y="1593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109287</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08794" y="1571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111,196</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70408</xdr:rowOff>
    </xdr:from>
    <xdr:to>
      <xdr:col>3</xdr:col>
      <xdr:colOff>3175</xdr:colOff>
      <xdr:row>94</xdr:row>
      <xdr:rowOff>558</xdr:rowOff>
    </xdr:to>
    <xdr:sp macro="" textlink="">
      <xdr:nvSpPr>
        <xdr:cNvPr id="260" name="円/楕円 259">
          <a:extLst>
            <a:ext uri="{FF2B5EF4-FFF2-40B4-BE49-F238E27FC236}">
              <a16:creationId xmlns:a16="http://schemas.microsoft.com/office/drawing/2014/main" id="{00000000-0008-0000-0600-000004010000}"/>
            </a:ext>
          </a:extLst>
        </xdr:cNvPr>
        <xdr:cNvSpPr/>
      </xdr:nvSpPr>
      <xdr:spPr>
        <a:xfrm>
          <a:off x="1968500" y="1601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17085</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19794" y="1579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104,956</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68618</xdr:rowOff>
    </xdr:from>
    <xdr:to>
      <xdr:col>1</xdr:col>
      <xdr:colOff>485775</xdr:colOff>
      <xdr:row>93</xdr:row>
      <xdr:rowOff>170218</xdr:rowOff>
    </xdr:to>
    <xdr:sp macro="" textlink="">
      <xdr:nvSpPr>
        <xdr:cNvPr id="262" name="円/楕円 261">
          <a:extLst>
            <a:ext uri="{FF2B5EF4-FFF2-40B4-BE49-F238E27FC236}">
              <a16:creationId xmlns:a16="http://schemas.microsoft.com/office/drawing/2014/main" id="{00000000-0008-0000-0600-000006010000}"/>
            </a:ext>
          </a:extLst>
        </xdr:cNvPr>
        <xdr:cNvSpPr/>
      </xdr:nvSpPr>
      <xdr:spPr>
        <a:xfrm>
          <a:off x="1079500" y="1601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15295</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30794" y="15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105,097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61950</xdr:rowOff>
    </xdr:from>
    <xdr:to>
      <xdr:col>15</xdr:col>
      <xdr:colOff>180975</xdr:colOff>
      <xdr:row>36</xdr:row>
      <xdr:rowOff>121894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234150"/>
          <a:ext cx="838200" cy="5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147909</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7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a:extLst>
            <a:ext uri="{FF2B5EF4-FFF2-40B4-BE49-F238E27FC236}">
              <a16:creationId xmlns:a16="http://schemas.microsoft.com/office/drawing/2014/main" id="{00000000-0008-0000-0600-000026010000}"/>
            </a:ext>
          </a:extLst>
        </xdr:cNvPr>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61950</xdr:rowOff>
    </xdr:from>
    <xdr:to>
      <xdr:col>14</xdr:col>
      <xdr:colOff>28575</xdr:colOff>
      <xdr:row>36</xdr:row>
      <xdr:rowOff>99416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234150"/>
          <a:ext cx="889000" cy="3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a:extLst>
            <a:ext uri="{FF2B5EF4-FFF2-40B4-BE49-F238E27FC236}">
              <a16:creationId xmlns:a16="http://schemas.microsoft.com/office/drawing/2014/main" id="{00000000-0008-0000-0600-000028010000}"/>
            </a:ext>
          </a:extLst>
        </xdr:cNvPr>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69143</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99416</xdr:rowOff>
    </xdr:from>
    <xdr:to>
      <xdr:col>12</xdr:col>
      <xdr:colOff>511175</xdr:colOff>
      <xdr:row>37</xdr:row>
      <xdr:rowOff>75146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271616"/>
          <a:ext cx="889000" cy="14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9" name="フローチャート : 判断 298">
          <a:extLst>
            <a:ext uri="{FF2B5EF4-FFF2-40B4-BE49-F238E27FC236}">
              <a16:creationId xmlns:a16="http://schemas.microsoft.com/office/drawing/2014/main" id="{00000000-0008-0000-0600-00002B010000}"/>
            </a:ext>
          </a:extLst>
        </xdr:cNvPr>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75146</xdr:rowOff>
    </xdr:from>
    <xdr:to>
      <xdr:col>11</xdr:col>
      <xdr:colOff>307975</xdr:colOff>
      <xdr:row>37</xdr:row>
      <xdr:rowOff>106743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418796"/>
          <a:ext cx="889000" cy="3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2" name="フローチャート : 判断 301">
          <a:extLst>
            <a:ext uri="{FF2B5EF4-FFF2-40B4-BE49-F238E27FC236}">
              <a16:creationId xmlns:a16="http://schemas.microsoft.com/office/drawing/2014/main" id="{00000000-0008-0000-0600-00002E010000}"/>
            </a:ext>
          </a:extLst>
        </xdr:cNvPr>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4" name="フローチャート : 判断 303">
          <a:extLst>
            <a:ext uri="{FF2B5EF4-FFF2-40B4-BE49-F238E27FC236}">
              <a16:creationId xmlns:a16="http://schemas.microsoft.com/office/drawing/2014/main" id="{00000000-0008-0000-0600-000030010000}"/>
            </a:ext>
          </a:extLst>
        </xdr:cNvPr>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71094</xdr:rowOff>
    </xdr:from>
    <xdr:to>
      <xdr:col>15</xdr:col>
      <xdr:colOff>231775</xdr:colOff>
      <xdr:row>37</xdr:row>
      <xdr:rowOff>1244</xdr:rowOff>
    </xdr:to>
    <xdr:sp macro="" textlink="">
      <xdr:nvSpPr>
        <xdr:cNvPr id="311" name="円/楕円 310">
          <a:extLst>
            <a:ext uri="{FF2B5EF4-FFF2-40B4-BE49-F238E27FC236}">
              <a16:creationId xmlns:a16="http://schemas.microsoft.com/office/drawing/2014/main" id="{00000000-0008-0000-0600-000037010000}"/>
            </a:ext>
          </a:extLst>
        </xdr:cNvPr>
        <xdr:cNvSpPr/>
      </xdr:nvSpPr>
      <xdr:spPr>
        <a:xfrm>
          <a:off x="10426700" y="624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49521</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22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34,402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11150</xdr:rowOff>
    </xdr:from>
    <xdr:to>
      <xdr:col>14</xdr:col>
      <xdr:colOff>79375</xdr:colOff>
      <xdr:row>36</xdr:row>
      <xdr:rowOff>112750</xdr:rowOff>
    </xdr:to>
    <xdr:sp macro="" textlink="">
      <xdr:nvSpPr>
        <xdr:cNvPr id="313" name="円/楕円 312">
          <a:extLst>
            <a:ext uri="{FF2B5EF4-FFF2-40B4-BE49-F238E27FC236}">
              <a16:creationId xmlns:a16="http://schemas.microsoft.com/office/drawing/2014/main" id="{00000000-0008-0000-0600-000039010000}"/>
            </a:ext>
          </a:extLst>
        </xdr:cNvPr>
        <xdr:cNvSpPr/>
      </xdr:nvSpPr>
      <xdr:spPr>
        <a:xfrm>
          <a:off x="9588500" y="61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103877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27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39,122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48616</xdr:rowOff>
    </xdr:from>
    <xdr:to>
      <xdr:col>12</xdr:col>
      <xdr:colOff>561975</xdr:colOff>
      <xdr:row>36</xdr:row>
      <xdr:rowOff>150216</xdr:rowOff>
    </xdr:to>
    <xdr:sp macro="" textlink="">
      <xdr:nvSpPr>
        <xdr:cNvPr id="315" name="円/楕円 314">
          <a:extLst>
            <a:ext uri="{FF2B5EF4-FFF2-40B4-BE49-F238E27FC236}">
              <a16:creationId xmlns:a16="http://schemas.microsoft.com/office/drawing/2014/main" id="{00000000-0008-0000-0600-00003B010000}"/>
            </a:ext>
          </a:extLst>
        </xdr:cNvPr>
        <xdr:cNvSpPr/>
      </xdr:nvSpPr>
      <xdr:spPr>
        <a:xfrm>
          <a:off x="8699500" y="622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141343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31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36,172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24346</xdr:rowOff>
    </xdr:from>
    <xdr:to>
      <xdr:col>11</xdr:col>
      <xdr:colOff>358775</xdr:colOff>
      <xdr:row>37</xdr:row>
      <xdr:rowOff>125946</xdr:rowOff>
    </xdr:to>
    <xdr:sp macro="" textlink="">
      <xdr:nvSpPr>
        <xdr:cNvPr id="317" name="円/楕円 316">
          <a:extLst>
            <a:ext uri="{FF2B5EF4-FFF2-40B4-BE49-F238E27FC236}">
              <a16:creationId xmlns:a16="http://schemas.microsoft.com/office/drawing/2014/main" id="{00000000-0008-0000-0600-00003D010000}"/>
            </a:ext>
          </a:extLst>
        </xdr:cNvPr>
        <xdr:cNvSpPr/>
      </xdr:nvSpPr>
      <xdr:spPr>
        <a:xfrm>
          <a:off x="7810500" y="636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117073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46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24,583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55943</xdr:rowOff>
    </xdr:from>
    <xdr:to>
      <xdr:col>10</xdr:col>
      <xdr:colOff>155575</xdr:colOff>
      <xdr:row>37</xdr:row>
      <xdr:rowOff>157543</xdr:rowOff>
    </xdr:to>
    <xdr:sp macro="" textlink="">
      <xdr:nvSpPr>
        <xdr:cNvPr id="319" name="円/楕円 318">
          <a:extLst>
            <a:ext uri="{FF2B5EF4-FFF2-40B4-BE49-F238E27FC236}">
              <a16:creationId xmlns:a16="http://schemas.microsoft.com/office/drawing/2014/main" id="{00000000-0008-0000-0600-00003F010000}"/>
            </a:ext>
          </a:extLst>
        </xdr:cNvPr>
        <xdr:cNvSpPr/>
      </xdr:nvSpPr>
      <xdr:spPr>
        <a:xfrm>
          <a:off x="6921500" y="639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148671</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49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22,095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8431</xdr:rowOff>
    </xdr:from>
    <xdr:to>
      <xdr:col>15</xdr:col>
      <xdr:colOff>180975</xdr:colOff>
      <xdr:row>59</xdr:row>
      <xdr:rowOff>9258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10123981"/>
          <a:ext cx="838200" cy="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135586</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10079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a:extLst>
            <a:ext uri="{FF2B5EF4-FFF2-40B4-BE49-F238E27FC236}">
              <a16:creationId xmlns:a16="http://schemas.microsoft.com/office/drawing/2014/main" id="{00000000-0008-0000-0600-000061010000}"/>
            </a:ext>
          </a:extLst>
        </xdr:cNvPr>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152426</xdr:rowOff>
    </xdr:from>
    <xdr:to>
      <xdr:col>14</xdr:col>
      <xdr:colOff>28575</xdr:colOff>
      <xdr:row>59</xdr:row>
      <xdr:rowOff>8431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10096526"/>
          <a:ext cx="889000" cy="2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a:extLst>
            <a:ext uri="{FF2B5EF4-FFF2-40B4-BE49-F238E27FC236}">
              <a16:creationId xmlns:a16="http://schemas.microsoft.com/office/drawing/2014/main" id="{00000000-0008-0000-0600-000063010000}"/>
            </a:ext>
          </a:extLst>
        </xdr:cNvPr>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81776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1019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152426</xdr:rowOff>
    </xdr:from>
    <xdr:to>
      <xdr:col>12</xdr:col>
      <xdr:colOff>511175</xdr:colOff>
      <xdr:row>58</xdr:row>
      <xdr:rowOff>171185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10096526"/>
          <a:ext cx="889000" cy="1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147405</xdr:rowOff>
    </xdr:from>
    <xdr:to>
      <xdr:col>12</xdr:col>
      <xdr:colOff>561975</xdr:colOff>
      <xdr:row>59</xdr:row>
      <xdr:rowOff>77555</xdr:rowOff>
    </xdr:to>
    <xdr:sp macro="" textlink="">
      <xdr:nvSpPr>
        <xdr:cNvPr id="358" name="フローチャート : 判断 357">
          <a:extLst>
            <a:ext uri="{FF2B5EF4-FFF2-40B4-BE49-F238E27FC236}">
              <a16:creationId xmlns:a16="http://schemas.microsoft.com/office/drawing/2014/main" id="{00000000-0008-0000-0600-000066010000}"/>
            </a:ext>
          </a:extLst>
        </xdr:cNvPr>
        <xdr:cNvSpPr/>
      </xdr:nvSpPr>
      <xdr:spPr>
        <a:xfrm>
          <a:off x="8699500" y="100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68682</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1018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171185</xdr:rowOff>
    </xdr:from>
    <xdr:to>
      <xdr:col>11</xdr:col>
      <xdr:colOff>307975</xdr:colOff>
      <xdr:row>59</xdr:row>
      <xdr:rowOff>37106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10115285"/>
          <a:ext cx="889000" cy="3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149908</xdr:rowOff>
    </xdr:from>
    <xdr:to>
      <xdr:col>11</xdr:col>
      <xdr:colOff>358775</xdr:colOff>
      <xdr:row>59</xdr:row>
      <xdr:rowOff>80058</xdr:rowOff>
    </xdr:to>
    <xdr:sp macro="" textlink="">
      <xdr:nvSpPr>
        <xdr:cNvPr id="361" name="フローチャート : 判断 360">
          <a:extLst>
            <a:ext uri="{FF2B5EF4-FFF2-40B4-BE49-F238E27FC236}">
              <a16:creationId xmlns:a16="http://schemas.microsoft.com/office/drawing/2014/main" id="{00000000-0008-0000-0600-000069010000}"/>
            </a:ext>
          </a:extLst>
        </xdr:cNvPr>
        <xdr:cNvSpPr/>
      </xdr:nvSpPr>
      <xdr:spPr>
        <a:xfrm>
          <a:off x="7810500" y="100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71185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1018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164142</xdr:rowOff>
    </xdr:from>
    <xdr:to>
      <xdr:col>10</xdr:col>
      <xdr:colOff>155575</xdr:colOff>
      <xdr:row>59</xdr:row>
      <xdr:rowOff>94292</xdr:rowOff>
    </xdr:to>
    <xdr:sp macro="" textlink="">
      <xdr:nvSpPr>
        <xdr:cNvPr id="363" name="フローチャート : 判断 362">
          <a:extLst>
            <a:ext uri="{FF2B5EF4-FFF2-40B4-BE49-F238E27FC236}">
              <a16:creationId xmlns:a16="http://schemas.microsoft.com/office/drawing/2014/main" id="{00000000-0008-0000-0600-00006B010000}"/>
            </a:ext>
          </a:extLst>
        </xdr:cNvPr>
        <xdr:cNvSpPr/>
      </xdr:nvSpPr>
      <xdr:spPr>
        <a:xfrm>
          <a:off x="6921500" y="1010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85419</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1020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129908</xdr:rowOff>
    </xdr:from>
    <xdr:to>
      <xdr:col>15</xdr:col>
      <xdr:colOff>231775</xdr:colOff>
      <xdr:row>59</xdr:row>
      <xdr:rowOff>60058</xdr:rowOff>
    </xdr:to>
    <xdr:sp macro="" textlink="">
      <xdr:nvSpPr>
        <xdr:cNvPr id="370" name="円/楕円 369">
          <a:extLst>
            <a:ext uri="{FF2B5EF4-FFF2-40B4-BE49-F238E27FC236}">
              <a16:creationId xmlns:a16="http://schemas.microsoft.com/office/drawing/2014/main" id="{00000000-0008-0000-0600-000072010000}"/>
            </a:ext>
          </a:extLst>
        </xdr:cNvPr>
        <xdr:cNvSpPr/>
      </xdr:nvSpPr>
      <xdr:spPr>
        <a:xfrm>
          <a:off x="10426700" y="100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89285</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86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82,329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129081</xdr:rowOff>
    </xdr:from>
    <xdr:to>
      <xdr:col>14</xdr:col>
      <xdr:colOff>79375</xdr:colOff>
      <xdr:row>59</xdr:row>
      <xdr:rowOff>59231</xdr:rowOff>
    </xdr:to>
    <xdr:sp macro="" textlink="">
      <xdr:nvSpPr>
        <xdr:cNvPr id="372" name="円/楕円 371">
          <a:extLst>
            <a:ext uri="{FF2B5EF4-FFF2-40B4-BE49-F238E27FC236}">
              <a16:creationId xmlns:a16="http://schemas.microsoft.com/office/drawing/2014/main" id="{00000000-0008-0000-0600-000074010000}"/>
            </a:ext>
          </a:extLst>
        </xdr:cNvPr>
        <xdr:cNvSpPr/>
      </xdr:nvSpPr>
      <xdr:spPr>
        <a:xfrm>
          <a:off x="9588500" y="1007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75758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84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83,088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101626</xdr:rowOff>
    </xdr:from>
    <xdr:to>
      <xdr:col>12</xdr:col>
      <xdr:colOff>561975</xdr:colOff>
      <xdr:row>59</xdr:row>
      <xdr:rowOff>31776</xdr:rowOff>
    </xdr:to>
    <xdr:sp macro="" textlink="">
      <xdr:nvSpPr>
        <xdr:cNvPr id="374" name="円/楕円 373">
          <a:extLst>
            <a:ext uri="{FF2B5EF4-FFF2-40B4-BE49-F238E27FC236}">
              <a16:creationId xmlns:a16="http://schemas.microsoft.com/office/drawing/2014/main" id="{00000000-0008-0000-0600-000076010000}"/>
            </a:ext>
          </a:extLst>
        </xdr:cNvPr>
        <xdr:cNvSpPr/>
      </xdr:nvSpPr>
      <xdr:spPr>
        <a:xfrm>
          <a:off x="8699500" y="1004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48303</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4" y="9820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108,309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120385</xdr:rowOff>
    </xdr:from>
    <xdr:to>
      <xdr:col>11</xdr:col>
      <xdr:colOff>358775</xdr:colOff>
      <xdr:row>59</xdr:row>
      <xdr:rowOff>50535</xdr:rowOff>
    </xdr:to>
    <xdr:sp macro="" textlink="">
      <xdr:nvSpPr>
        <xdr:cNvPr id="376" name="円/楕円 375">
          <a:extLst>
            <a:ext uri="{FF2B5EF4-FFF2-40B4-BE49-F238E27FC236}">
              <a16:creationId xmlns:a16="http://schemas.microsoft.com/office/drawing/2014/main" id="{00000000-0008-0000-0600-000078010000}"/>
            </a:ext>
          </a:extLst>
        </xdr:cNvPr>
        <xdr:cNvSpPr/>
      </xdr:nvSpPr>
      <xdr:spPr>
        <a:xfrm>
          <a:off x="7810500" y="1006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67062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83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91,077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157756</xdr:rowOff>
    </xdr:from>
    <xdr:to>
      <xdr:col>10</xdr:col>
      <xdr:colOff>155575</xdr:colOff>
      <xdr:row>59</xdr:row>
      <xdr:rowOff>87906</xdr:rowOff>
    </xdr:to>
    <xdr:sp macro="" textlink="">
      <xdr:nvSpPr>
        <xdr:cNvPr id="378" name="円/楕円 377">
          <a:extLst>
            <a:ext uri="{FF2B5EF4-FFF2-40B4-BE49-F238E27FC236}">
              <a16:creationId xmlns:a16="http://schemas.microsoft.com/office/drawing/2014/main" id="{00000000-0008-0000-0600-00007A010000}"/>
            </a:ext>
          </a:extLst>
        </xdr:cNvPr>
        <xdr:cNvSpPr/>
      </xdr:nvSpPr>
      <xdr:spPr>
        <a:xfrm>
          <a:off x="6921500" y="1010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104433</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87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170301</xdr:rowOff>
    </xdr:from>
    <xdr:to>
      <xdr:col>15</xdr:col>
      <xdr:colOff>180975</xdr:colOff>
      <xdr:row>79</xdr:row>
      <xdr:rowOff>4366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543401"/>
          <a:ext cx="838200" cy="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118622</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49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a:extLst>
            <a:ext uri="{FF2B5EF4-FFF2-40B4-BE49-F238E27FC236}">
              <a16:creationId xmlns:a16="http://schemas.microsoft.com/office/drawing/2014/main" id="{00000000-0008-0000-0600-00009A010000}"/>
            </a:ext>
          </a:extLst>
        </xdr:cNvPr>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4366</xdr:rowOff>
    </xdr:from>
    <xdr:to>
      <xdr:col>14</xdr:col>
      <xdr:colOff>28575</xdr:colOff>
      <xdr:row>79</xdr:row>
      <xdr:rowOff>12040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548916"/>
          <a:ext cx="8890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a:extLst>
            <a:ext uri="{FF2B5EF4-FFF2-40B4-BE49-F238E27FC236}">
              <a16:creationId xmlns:a16="http://schemas.microsoft.com/office/drawing/2014/main" id="{00000000-0008-0000-0600-00009C010000}"/>
            </a:ext>
          </a:extLst>
        </xdr:cNvPr>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59638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60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129502</xdr:rowOff>
    </xdr:from>
    <xdr:to>
      <xdr:col>12</xdr:col>
      <xdr:colOff>561975</xdr:colOff>
      <xdr:row>79</xdr:row>
      <xdr:rowOff>59652</xdr:rowOff>
    </xdr:to>
    <xdr:sp macro="" textlink="">
      <xdr:nvSpPr>
        <xdr:cNvPr id="414" name="フローチャート : 判断 413">
          <a:extLst>
            <a:ext uri="{FF2B5EF4-FFF2-40B4-BE49-F238E27FC236}">
              <a16:creationId xmlns:a16="http://schemas.microsoft.com/office/drawing/2014/main" id="{00000000-0008-0000-0600-00009E010000}"/>
            </a:ext>
          </a:extLst>
        </xdr:cNvPr>
        <xdr:cNvSpPr/>
      </xdr:nvSpPr>
      <xdr:spPr>
        <a:xfrm>
          <a:off x="8699500" y="135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76179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2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119501</xdr:rowOff>
    </xdr:from>
    <xdr:to>
      <xdr:col>15</xdr:col>
      <xdr:colOff>231775</xdr:colOff>
      <xdr:row>79</xdr:row>
      <xdr:rowOff>49651</xdr:rowOff>
    </xdr:to>
    <xdr:sp macro="" textlink="">
      <xdr:nvSpPr>
        <xdr:cNvPr id="421" name="円/楕円 420">
          <a:extLst>
            <a:ext uri="{FF2B5EF4-FFF2-40B4-BE49-F238E27FC236}">
              <a16:creationId xmlns:a16="http://schemas.microsoft.com/office/drawing/2014/main" id="{00000000-0008-0000-0600-0000A5010000}"/>
            </a:ext>
          </a:extLst>
        </xdr:cNvPr>
        <xdr:cNvSpPr/>
      </xdr:nvSpPr>
      <xdr:spPr>
        <a:xfrm>
          <a:off x="10426700" y="1349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78878</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28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35,905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125016</xdr:rowOff>
    </xdr:from>
    <xdr:to>
      <xdr:col>14</xdr:col>
      <xdr:colOff>79375</xdr:colOff>
      <xdr:row>79</xdr:row>
      <xdr:rowOff>55166</xdr:rowOff>
    </xdr:to>
    <xdr:sp macro="" textlink="">
      <xdr:nvSpPr>
        <xdr:cNvPr id="423" name="円/楕円 422">
          <a:extLst>
            <a:ext uri="{FF2B5EF4-FFF2-40B4-BE49-F238E27FC236}">
              <a16:creationId xmlns:a16="http://schemas.microsoft.com/office/drawing/2014/main" id="{00000000-0008-0000-0600-0000A7010000}"/>
            </a:ext>
          </a:extLst>
        </xdr:cNvPr>
        <xdr:cNvSpPr/>
      </xdr:nvSpPr>
      <xdr:spPr>
        <a:xfrm>
          <a:off x="9588500" y="1349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71693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27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31,562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132690</xdr:rowOff>
    </xdr:from>
    <xdr:to>
      <xdr:col>12</xdr:col>
      <xdr:colOff>561975</xdr:colOff>
      <xdr:row>79</xdr:row>
      <xdr:rowOff>62840</xdr:rowOff>
    </xdr:to>
    <xdr:sp macro="" textlink="">
      <xdr:nvSpPr>
        <xdr:cNvPr id="425" name="円/楕円 424">
          <a:extLst>
            <a:ext uri="{FF2B5EF4-FFF2-40B4-BE49-F238E27FC236}">
              <a16:creationId xmlns:a16="http://schemas.microsoft.com/office/drawing/2014/main" id="{00000000-0008-0000-0600-0000A9010000}"/>
            </a:ext>
          </a:extLst>
        </xdr:cNvPr>
        <xdr:cNvSpPr/>
      </xdr:nvSpPr>
      <xdr:spPr>
        <a:xfrm>
          <a:off x="8699500" y="1350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53967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9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25,520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95035</xdr:rowOff>
    </xdr:from>
    <xdr:to>
      <xdr:col>15</xdr:col>
      <xdr:colOff>180975</xdr:colOff>
      <xdr:row>97</xdr:row>
      <xdr:rowOff>84213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554235"/>
          <a:ext cx="838200" cy="16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124172</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583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a:extLst>
            <a:ext uri="{FF2B5EF4-FFF2-40B4-BE49-F238E27FC236}">
              <a16:creationId xmlns:a16="http://schemas.microsoft.com/office/drawing/2014/main" id="{00000000-0008-0000-0600-0000C9010000}"/>
            </a:ext>
          </a:extLst>
        </xdr:cNvPr>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7862</xdr:rowOff>
    </xdr:from>
    <xdr:to>
      <xdr:col>14</xdr:col>
      <xdr:colOff>28575</xdr:colOff>
      <xdr:row>97</xdr:row>
      <xdr:rowOff>84213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638512"/>
          <a:ext cx="889000" cy="7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a:extLst>
            <a:ext uri="{FF2B5EF4-FFF2-40B4-BE49-F238E27FC236}">
              <a16:creationId xmlns:a16="http://schemas.microsoft.com/office/drawing/2014/main" id="{00000000-0008-0000-0600-0000CB010000}"/>
            </a:ext>
          </a:extLst>
        </xdr:cNvPr>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150525</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72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1" name="フローチャート : 判断 460">
          <a:extLst>
            <a:ext uri="{FF2B5EF4-FFF2-40B4-BE49-F238E27FC236}">
              <a16:creationId xmlns:a16="http://schemas.microsoft.com/office/drawing/2014/main" id="{00000000-0008-0000-0600-0000CD010000}"/>
            </a:ext>
          </a:extLst>
        </xdr:cNvPr>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101819</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83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44235</xdr:rowOff>
    </xdr:from>
    <xdr:to>
      <xdr:col>15</xdr:col>
      <xdr:colOff>231775</xdr:colOff>
      <xdr:row>96</xdr:row>
      <xdr:rowOff>145835</xdr:rowOff>
    </xdr:to>
    <xdr:sp macro="" textlink="">
      <xdr:nvSpPr>
        <xdr:cNvPr id="468" name="円/楕円 467">
          <a:extLst>
            <a:ext uri="{FF2B5EF4-FFF2-40B4-BE49-F238E27FC236}">
              <a16:creationId xmlns:a16="http://schemas.microsoft.com/office/drawing/2014/main" id="{00000000-0008-0000-0600-0000D4010000}"/>
            </a:ext>
          </a:extLst>
        </xdr:cNvPr>
        <xdr:cNvSpPr/>
      </xdr:nvSpPr>
      <xdr:spPr>
        <a:xfrm>
          <a:off x="10426700" y="1650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67112</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35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36,517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33413</xdr:rowOff>
    </xdr:from>
    <xdr:to>
      <xdr:col>14</xdr:col>
      <xdr:colOff>79375</xdr:colOff>
      <xdr:row>97</xdr:row>
      <xdr:rowOff>135013</xdr:rowOff>
    </xdr:to>
    <xdr:sp macro="" textlink="">
      <xdr:nvSpPr>
        <xdr:cNvPr id="470" name="円/楕円 469">
          <a:extLst>
            <a:ext uri="{FF2B5EF4-FFF2-40B4-BE49-F238E27FC236}">
              <a16:creationId xmlns:a16="http://schemas.microsoft.com/office/drawing/2014/main" id="{00000000-0008-0000-0600-0000D6010000}"/>
            </a:ext>
          </a:extLst>
        </xdr:cNvPr>
        <xdr:cNvSpPr/>
      </xdr:nvSpPr>
      <xdr:spPr>
        <a:xfrm>
          <a:off x="9588500" y="1666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126140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75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23,869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128512</xdr:rowOff>
    </xdr:from>
    <xdr:to>
      <xdr:col>12</xdr:col>
      <xdr:colOff>561975</xdr:colOff>
      <xdr:row>97</xdr:row>
      <xdr:rowOff>58662</xdr:rowOff>
    </xdr:to>
    <xdr:sp macro="" textlink="">
      <xdr:nvSpPr>
        <xdr:cNvPr id="472" name="円/楕円 471">
          <a:extLst>
            <a:ext uri="{FF2B5EF4-FFF2-40B4-BE49-F238E27FC236}">
              <a16:creationId xmlns:a16="http://schemas.microsoft.com/office/drawing/2014/main" id="{00000000-0008-0000-0600-0000D8010000}"/>
            </a:ext>
          </a:extLst>
        </xdr:cNvPr>
        <xdr:cNvSpPr/>
      </xdr:nvSpPr>
      <xdr:spPr>
        <a:xfrm>
          <a:off x="8699500" y="165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75189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6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29,881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a:extLst>
            <a:ext uri="{FF2B5EF4-FFF2-40B4-BE49-F238E27FC236}">
              <a16:creationId xmlns:a16="http://schemas.microsoft.com/office/drawing/2014/main" id="{00000000-0008-0000-0600-0000F2010000}"/>
            </a:ext>
          </a:extLst>
        </xdr:cNvPr>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a:extLst>
            <a:ext uri="{FF2B5EF4-FFF2-40B4-BE49-F238E27FC236}">
              <a16:creationId xmlns:a16="http://schemas.microsoft.com/office/drawing/2014/main" id="{00000000-0008-0000-0600-0000F4010000}"/>
            </a:ext>
          </a:extLst>
        </xdr:cNvPr>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72758</xdr:rowOff>
    </xdr:from>
    <xdr:to>
      <xdr:col>23</xdr:col>
      <xdr:colOff>517525</xdr:colOff>
      <xdr:row>39</xdr:row>
      <xdr:rowOff>24206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5481300" y="6587858"/>
          <a:ext cx="838200" cy="12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114152</xdr:rowOff>
    </xdr:from>
    <xdr:ext cx="469744" cy="259045"/>
    <xdr:sp macro="" textlink="">
      <xdr:nvSpPr>
        <xdr:cNvPr id="503" name="災害復旧事業費平均値テキスト">
          <a:extLst>
            <a:ext uri="{FF2B5EF4-FFF2-40B4-BE49-F238E27FC236}">
              <a16:creationId xmlns:a16="http://schemas.microsoft.com/office/drawing/2014/main" id="{00000000-0008-0000-0600-0000F7010000}"/>
            </a:ext>
          </a:extLst>
        </xdr:cNvPr>
        <xdr:cNvSpPr txBox="1"/>
      </xdr:nvSpPr>
      <xdr:spPr>
        <a:xfrm>
          <a:off x="16370300" y="6629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a:extLst>
            <a:ext uri="{FF2B5EF4-FFF2-40B4-BE49-F238E27FC236}">
              <a16:creationId xmlns:a16="http://schemas.microsoft.com/office/drawing/2014/main" id="{00000000-0008-0000-0600-0000F8010000}"/>
            </a:ext>
          </a:extLst>
        </xdr:cNvPr>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16535</xdr:rowOff>
    </xdr:from>
    <xdr:to>
      <xdr:col>22</xdr:col>
      <xdr:colOff>365125</xdr:colOff>
      <xdr:row>39</xdr:row>
      <xdr:rowOff>24206</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4592300" y="6703085"/>
          <a:ext cx="889000" cy="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a:extLst>
            <a:ext uri="{FF2B5EF4-FFF2-40B4-BE49-F238E27FC236}">
              <a16:creationId xmlns:a16="http://schemas.microsoft.com/office/drawing/2014/main" id="{00000000-0008-0000-0600-0000FA010000}"/>
            </a:ext>
          </a:extLst>
        </xdr:cNvPr>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68051</xdr:rowOff>
    </xdr:from>
    <xdr:ext cx="469744"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5246427" y="675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16535</xdr:rowOff>
    </xdr:from>
    <xdr:to>
      <xdr:col>21</xdr:col>
      <xdr:colOff>161925</xdr:colOff>
      <xdr:row>39</xdr:row>
      <xdr:rowOff>35446</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3703300" y="6703085"/>
          <a:ext cx="889000" cy="1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115710</xdr:rowOff>
    </xdr:from>
    <xdr:to>
      <xdr:col>21</xdr:col>
      <xdr:colOff>212725</xdr:colOff>
      <xdr:row>39</xdr:row>
      <xdr:rowOff>45860</xdr:rowOff>
    </xdr:to>
    <xdr:sp macro="" textlink="">
      <xdr:nvSpPr>
        <xdr:cNvPr id="509" name="フローチャート : 判断 508">
          <a:extLst>
            <a:ext uri="{FF2B5EF4-FFF2-40B4-BE49-F238E27FC236}">
              <a16:creationId xmlns:a16="http://schemas.microsoft.com/office/drawing/2014/main" id="{00000000-0008-0000-0600-0000FD010000}"/>
            </a:ext>
          </a:extLst>
        </xdr:cNvPr>
        <xdr:cNvSpPr/>
      </xdr:nvSpPr>
      <xdr:spPr>
        <a:xfrm>
          <a:off x="14541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62387</xdr:rowOff>
    </xdr:from>
    <xdr:ext cx="469744"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4357427"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22492</xdr:rowOff>
    </xdr:from>
    <xdr:to>
      <xdr:col>19</xdr:col>
      <xdr:colOff>644525</xdr:colOff>
      <xdr:row>39</xdr:row>
      <xdr:rowOff>35446</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814300" y="6709042"/>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112040</xdr:rowOff>
    </xdr:from>
    <xdr:to>
      <xdr:col>20</xdr:col>
      <xdr:colOff>9525</xdr:colOff>
      <xdr:row>39</xdr:row>
      <xdr:rowOff>42190</xdr:rowOff>
    </xdr:to>
    <xdr:sp macro="" textlink="">
      <xdr:nvSpPr>
        <xdr:cNvPr id="512" name="フローチャート : 判断 511">
          <a:extLst>
            <a:ext uri="{FF2B5EF4-FFF2-40B4-BE49-F238E27FC236}">
              <a16:creationId xmlns:a16="http://schemas.microsoft.com/office/drawing/2014/main" id="{00000000-0008-0000-0600-000000020000}"/>
            </a:ext>
          </a:extLst>
        </xdr:cNvPr>
        <xdr:cNvSpPr/>
      </xdr:nvSpPr>
      <xdr:spPr>
        <a:xfrm>
          <a:off x="13652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58716</xdr:rowOff>
    </xdr:from>
    <xdr:ext cx="469744"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3468427"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103962</xdr:rowOff>
    </xdr:from>
    <xdr:to>
      <xdr:col>18</xdr:col>
      <xdr:colOff>492125</xdr:colOff>
      <xdr:row>39</xdr:row>
      <xdr:rowOff>34112</xdr:rowOff>
    </xdr:to>
    <xdr:sp macro="" textlink="">
      <xdr:nvSpPr>
        <xdr:cNvPr id="514" name="フローチャート : 判断 513">
          <a:extLst>
            <a:ext uri="{FF2B5EF4-FFF2-40B4-BE49-F238E27FC236}">
              <a16:creationId xmlns:a16="http://schemas.microsoft.com/office/drawing/2014/main" id="{00000000-0008-0000-0600-000002020000}"/>
            </a:ext>
          </a:extLst>
        </xdr:cNvPr>
        <xdr:cNvSpPr/>
      </xdr:nvSpPr>
      <xdr:spPr>
        <a:xfrm>
          <a:off x="12763500" y="66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50639</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2579427" y="639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21958</xdr:rowOff>
    </xdr:from>
    <xdr:to>
      <xdr:col>23</xdr:col>
      <xdr:colOff>568325</xdr:colOff>
      <xdr:row>38</xdr:row>
      <xdr:rowOff>123558</xdr:rowOff>
    </xdr:to>
    <xdr:sp macro="" textlink="">
      <xdr:nvSpPr>
        <xdr:cNvPr id="521" name="円/楕円 520">
          <a:extLst>
            <a:ext uri="{FF2B5EF4-FFF2-40B4-BE49-F238E27FC236}">
              <a16:creationId xmlns:a16="http://schemas.microsoft.com/office/drawing/2014/main" id="{00000000-0008-0000-0600-000009020000}"/>
            </a:ext>
          </a:extLst>
        </xdr:cNvPr>
        <xdr:cNvSpPr/>
      </xdr:nvSpPr>
      <xdr:spPr>
        <a:xfrm>
          <a:off x="16268700" y="653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44835</xdr:rowOff>
    </xdr:from>
    <xdr:ext cx="534377" cy="259045"/>
    <xdr:sp macro="" textlink="">
      <xdr:nvSpPr>
        <xdr:cNvPr id="522" name="災害復旧事業費該当値テキスト">
          <a:extLst>
            <a:ext uri="{FF2B5EF4-FFF2-40B4-BE49-F238E27FC236}">
              <a16:creationId xmlns:a16="http://schemas.microsoft.com/office/drawing/2014/main" id="{00000000-0008-0000-0600-00000A020000}"/>
            </a:ext>
          </a:extLst>
        </xdr:cNvPr>
        <xdr:cNvSpPr txBox="1"/>
      </xdr:nvSpPr>
      <xdr:spPr>
        <a:xfrm>
          <a:off x="16370300" y="638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11,271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144856</xdr:rowOff>
    </xdr:from>
    <xdr:to>
      <xdr:col>22</xdr:col>
      <xdr:colOff>415925</xdr:colOff>
      <xdr:row>39</xdr:row>
      <xdr:rowOff>75006</xdr:rowOff>
    </xdr:to>
    <xdr:sp macro="" textlink="">
      <xdr:nvSpPr>
        <xdr:cNvPr id="523" name="円/楕円 522">
          <a:extLst>
            <a:ext uri="{FF2B5EF4-FFF2-40B4-BE49-F238E27FC236}">
              <a16:creationId xmlns:a16="http://schemas.microsoft.com/office/drawing/2014/main" id="{00000000-0008-0000-0600-00000B020000}"/>
            </a:ext>
          </a:extLst>
        </xdr:cNvPr>
        <xdr:cNvSpPr/>
      </xdr:nvSpPr>
      <xdr:spPr>
        <a:xfrm>
          <a:off x="15430500" y="66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91533</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7" y="64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137185</xdr:rowOff>
    </xdr:from>
    <xdr:to>
      <xdr:col>21</xdr:col>
      <xdr:colOff>212725</xdr:colOff>
      <xdr:row>39</xdr:row>
      <xdr:rowOff>67335</xdr:rowOff>
    </xdr:to>
    <xdr:sp macro="" textlink="">
      <xdr:nvSpPr>
        <xdr:cNvPr id="525" name="円/楕円 524">
          <a:extLst>
            <a:ext uri="{FF2B5EF4-FFF2-40B4-BE49-F238E27FC236}">
              <a16:creationId xmlns:a16="http://schemas.microsoft.com/office/drawing/2014/main" id="{00000000-0008-0000-0600-00000D020000}"/>
            </a:ext>
          </a:extLst>
        </xdr:cNvPr>
        <xdr:cNvSpPr/>
      </xdr:nvSpPr>
      <xdr:spPr>
        <a:xfrm>
          <a:off x="14541500" y="665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58462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7" y="674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156096</xdr:rowOff>
    </xdr:from>
    <xdr:to>
      <xdr:col>20</xdr:col>
      <xdr:colOff>9525</xdr:colOff>
      <xdr:row>39</xdr:row>
      <xdr:rowOff>86246</xdr:rowOff>
    </xdr:to>
    <xdr:sp macro="" textlink="">
      <xdr:nvSpPr>
        <xdr:cNvPr id="527" name="円/楕円 526">
          <a:extLst>
            <a:ext uri="{FF2B5EF4-FFF2-40B4-BE49-F238E27FC236}">
              <a16:creationId xmlns:a16="http://schemas.microsoft.com/office/drawing/2014/main" id="{00000000-0008-0000-0600-00000F020000}"/>
            </a:ext>
          </a:extLst>
        </xdr:cNvPr>
        <xdr:cNvSpPr/>
      </xdr:nvSpPr>
      <xdr:spPr>
        <a:xfrm>
          <a:off x="13652500" y="667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77373</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4017" y="6763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143142</xdr:rowOff>
    </xdr:from>
    <xdr:to>
      <xdr:col>18</xdr:col>
      <xdr:colOff>492125</xdr:colOff>
      <xdr:row>39</xdr:row>
      <xdr:rowOff>73292</xdr:rowOff>
    </xdr:to>
    <xdr:sp macro="" textlink="">
      <xdr:nvSpPr>
        <xdr:cNvPr id="529" name="円/楕円 528">
          <a:extLst>
            <a:ext uri="{FF2B5EF4-FFF2-40B4-BE49-F238E27FC236}">
              <a16:creationId xmlns:a16="http://schemas.microsoft.com/office/drawing/2014/main" id="{00000000-0008-0000-0600-000011020000}"/>
            </a:ext>
          </a:extLst>
        </xdr:cNvPr>
        <xdr:cNvSpPr/>
      </xdr:nvSpPr>
      <xdr:spPr>
        <a:xfrm>
          <a:off x="12763500" y="665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64419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7" y="675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a:extLst>
            <a:ext uri="{FF2B5EF4-FFF2-40B4-BE49-F238E27FC236}">
              <a16:creationId xmlns:a16="http://schemas.microsoft.com/office/drawing/2014/main" id="{00000000-0008-0000-0600-00002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a:extLst>
            <a:ext uri="{FF2B5EF4-FFF2-40B4-BE49-F238E27FC236}">
              <a16:creationId xmlns:a16="http://schemas.microsoft.com/office/drawing/2014/main" id="{00000000-0008-0000-0600-00002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a:extLst>
            <a:ext uri="{FF2B5EF4-FFF2-40B4-BE49-F238E27FC236}">
              <a16:creationId xmlns:a16="http://schemas.microsoft.com/office/drawing/2014/main" id="{00000000-0008-0000-0600-00002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a:extLst>
            <a:ext uri="{FF2B5EF4-FFF2-40B4-BE49-F238E27FC236}">
              <a16:creationId xmlns:a16="http://schemas.microsoft.com/office/drawing/2014/main" id="{00000000-0008-0000-0600-00002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a:extLst>
            <a:ext uri="{FF2B5EF4-FFF2-40B4-BE49-F238E27FC236}">
              <a16:creationId xmlns:a16="http://schemas.microsoft.com/office/drawing/2014/main" id="{00000000-0008-0000-0600-00002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a:extLst>
            <a:ext uri="{FF2B5EF4-FFF2-40B4-BE49-F238E27FC236}">
              <a16:creationId xmlns:a16="http://schemas.microsoft.com/office/drawing/2014/main" id="{00000000-0008-0000-0600-00002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a:extLst>
            <a:ext uri="{FF2B5EF4-FFF2-40B4-BE49-F238E27FC236}">
              <a16:creationId xmlns:a16="http://schemas.microsoft.com/office/drawing/2014/main" id="{00000000-0008-0000-0600-00003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a:extLst>
            <a:ext uri="{FF2B5EF4-FFF2-40B4-BE49-F238E27FC236}">
              <a16:creationId xmlns:a16="http://schemas.microsoft.com/office/drawing/2014/main" id="{00000000-0008-0000-0600-00003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a:extLst>
            <a:ext uri="{FF2B5EF4-FFF2-40B4-BE49-F238E27FC236}">
              <a16:creationId xmlns:a16="http://schemas.microsoft.com/office/drawing/2014/main" id="{00000000-0008-0000-0600-00003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a:extLst>
            <a:ext uri="{FF2B5EF4-FFF2-40B4-BE49-F238E27FC236}">
              <a16:creationId xmlns:a16="http://schemas.microsoft.com/office/drawing/2014/main" id="{00000000-0008-0000-0600-00005E020000}"/>
            </a:ext>
          </a:extLst>
        </xdr:cNvPr>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a:extLst>
            <a:ext uri="{FF2B5EF4-FFF2-40B4-BE49-F238E27FC236}">
              <a16:creationId xmlns:a16="http://schemas.microsoft.com/office/drawing/2014/main" id="{00000000-0008-0000-0600-000060020000}"/>
            </a:ext>
          </a:extLst>
        </xdr:cNvPr>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108724</xdr:rowOff>
    </xdr:from>
    <xdr:to>
      <xdr:col>23</xdr:col>
      <xdr:colOff>517525</xdr:colOff>
      <xdr:row>73</xdr:row>
      <xdr:rowOff>117232</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5481300" y="12624574"/>
          <a:ext cx="838200" cy="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46492</xdr:rowOff>
    </xdr:from>
    <xdr:ext cx="534377" cy="259045"/>
    <xdr:sp macro="" textlink="">
      <xdr:nvSpPr>
        <xdr:cNvPr id="611" name="公債費平均値テキスト">
          <a:extLst>
            <a:ext uri="{FF2B5EF4-FFF2-40B4-BE49-F238E27FC236}">
              <a16:creationId xmlns:a16="http://schemas.microsoft.com/office/drawing/2014/main" id="{00000000-0008-0000-0600-000063020000}"/>
            </a:ext>
          </a:extLst>
        </xdr:cNvPr>
        <xdr:cNvSpPr txBox="1"/>
      </xdr:nvSpPr>
      <xdr:spPr>
        <a:xfrm>
          <a:off x="16370300" y="12905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a:extLst>
            <a:ext uri="{FF2B5EF4-FFF2-40B4-BE49-F238E27FC236}">
              <a16:creationId xmlns:a16="http://schemas.microsoft.com/office/drawing/2014/main" id="{00000000-0008-0000-0600-000064020000}"/>
            </a:ext>
          </a:extLst>
        </xdr:cNvPr>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117232</xdr:rowOff>
    </xdr:from>
    <xdr:to>
      <xdr:col>22</xdr:col>
      <xdr:colOff>365125</xdr:colOff>
      <xdr:row>73</xdr:row>
      <xdr:rowOff>138753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4592300" y="12633082"/>
          <a:ext cx="889000" cy="2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a:extLst>
            <a:ext uri="{FF2B5EF4-FFF2-40B4-BE49-F238E27FC236}">
              <a16:creationId xmlns:a16="http://schemas.microsoft.com/office/drawing/2014/main" id="{00000000-0008-0000-0600-000066020000}"/>
            </a:ext>
          </a:extLst>
        </xdr:cNvPr>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154995</xdr:rowOff>
    </xdr:from>
    <xdr:ext cx="534377"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5214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100724</xdr:rowOff>
    </xdr:from>
    <xdr:to>
      <xdr:col>21</xdr:col>
      <xdr:colOff>161925</xdr:colOff>
      <xdr:row>73</xdr:row>
      <xdr:rowOff>138753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3703300" y="12616574"/>
          <a:ext cx="889000" cy="3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170755</xdr:rowOff>
    </xdr:from>
    <xdr:to>
      <xdr:col>21</xdr:col>
      <xdr:colOff>212725</xdr:colOff>
      <xdr:row>75</xdr:row>
      <xdr:rowOff>100905</xdr:rowOff>
    </xdr:to>
    <xdr:sp macro="" textlink="">
      <xdr:nvSpPr>
        <xdr:cNvPr id="617" name="フローチャート : 判断 616">
          <a:extLst>
            <a:ext uri="{FF2B5EF4-FFF2-40B4-BE49-F238E27FC236}">
              <a16:creationId xmlns:a16="http://schemas.microsoft.com/office/drawing/2014/main" id="{00000000-0008-0000-0600-000069020000}"/>
            </a:ext>
          </a:extLst>
        </xdr:cNvPr>
        <xdr:cNvSpPr/>
      </xdr:nvSpPr>
      <xdr:spPr>
        <a:xfrm>
          <a:off x="14541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92032</xdr:rowOff>
    </xdr:from>
    <xdr:ext cx="534377"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4325111" y="129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67283</xdr:rowOff>
    </xdr:from>
    <xdr:to>
      <xdr:col>19</xdr:col>
      <xdr:colOff>644525</xdr:colOff>
      <xdr:row>73</xdr:row>
      <xdr:rowOff>100724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814300" y="12583133"/>
          <a:ext cx="889000" cy="3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1934</xdr:rowOff>
    </xdr:from>
    <xdr:to>
      <xdr:col>20</xdr:col>
      <xdr:colOff>9525</xdr:colOff>
      <xdr:row>75</xdr:row>
      <xdr:rowOff>103534</xdr:rowOff>
    </xdr:to>
    <xdr:sp macro="" textlink="">
      <xdr:nvSpPr>
        <xdr:cNvPr id="620" name="フローチャート : 判断 619">
          <a:extLst>
            <a:ext uri="{FF2B5EF4-FFF2-40B4-BE49-F238E27FC236}">
              <a16:creationId xmlns:a16="http://schemas.microsoft.com/office/drawing/2014/main" id="{00000000-0008-0000-0600-00006C020000}"/>
            </a:ext>
          </a:extLst>
        </xdr:cNvPr>
        <xdr:cNvSpPr/>
      </xdr:nvSpPr>
      <xdr:spPr>
        <a:xfrm>
          <a:off x="13652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94661</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3436111" y="129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171049</xdr:rowOff>
    </xdr:from>
    <xdr:to>
      <xdr:col>18</xdr:col>
      <xdr:colOff>492125</xdr:colOff>
      <xdr:row>75</xdr:row>
      <xdr:rowOff>101199</xdr:rowOff>
    </xdr:to>
    <xdr:sp macro="" textlink="">
      <xdr:nvSpPr>
        <xdr:cNvPr id="622" name="フローチャート : 判断 621">
          <a:extLst>
            <a:ext uri="{FF2B5EF4-FFF2-40B4-BE49-F238E27FC236}">
              <a16:creationId xmlns:a16="http://schemas.microsoft.com/office/drawing/2014/main" id="{00000000-0008-0000-0600-00006E020000}"/>
            </a:ext>
          </a:extLst>
        </xdr:cNvPr>
        <xdr:cNvSpPr/>
      </xdr:nvSpPr>
      <xdr:spPr>
        <a:xfrm>
          <a:off x="12763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92326</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547111" y="1295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57924</xdr:rowOff>
    </xdr:from>
    <xdr:to>
      <xdr:col>23</xdr:col>
      <xdr:colOff>568325</xdr:colOff>
      <xdr:row>73</xdr:row>
      <xdr:rowOff>159524</xdr:rowOff>
    </xdr:to>
    <xdr:sp macro="" textlink="">
      <xdr:nvSpPr>
        <xdr:cNvPr id="629" name="円/楕円 628">
          <a:extLst>
            <a:ext uri="{FF2B5EF4-FFF2-40B4-BE49-F238E27FC236}">
              <a16:creationId xmlns:a16="http://schemas.microsoft.com/office/drawing/2014/main" id="{00000000-0008-0000-0600-000075020000}"/>
            </a:ext>
          </a:extLst>
        </xdr:cNvPr>
        <xdr:cNvSpPr/>
      </xdr:nvSpPr>
      <xdr:spPr>
        <a:xfrm>
          <a:off x="16268700" y="1257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80801</xdr:rowOff>
    </xdr:from>
    <xdr:ext cx="534377" cy="259045"/>
    <xdr:sp macro="" textlink="">
      <xdr:nvSpPr>
        <xdr:cNvPr id="630" name="公債費該当値テキスト">
          <a:extLst>
            <a:ext uri="{FF2B5EF4-FFF2-40B4-BE49-F238E27FC236}">
              <a16:creationId xmlns:a16="http://schemas.microsoft.com/office/drawing/2014/main" id="{00000000-0008-0000-0600-000076020000}"/>
            </a:ext>
          </a:extLst>
        </xdr:cNvPr>
        <xdr:cNvSpPr txBox="1"/>
      </xdr:nvSpPr>
      <xdr:spPr>
        <a:xfrm>
          <a:off x="16370300" y="1242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62,397</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66432</xdr:rowOff>
    </xdr:from>
    <xdr:to>
      <xdr:col>22</xdr:col>
      <xdr:colOff>415925</xdr:colOff>
      <xdr:row>73</xdr:row>
      <xdr:rowOff>168032</xdr:rowOff>
    </xdr:to>
    <xdr:sp macro="" textlink="">
      <xdr:nvSpPr>
        <xdr:cNvPr id="631" name="円/楕円 630">
          <a:extLst>
            <a:ext uri="{FF2B5EF4-FFF2-40B4-BE49-F238E27FC236}">
              <a16:creationId xmlns:a16="http://schemas.microsoft.com/office/drawing/2014/main" id="{00000000-0008-0000-0600-000077020000}"/>
            </a:ext>
          </a:extLst>
        </xdr:cNvPr>
        <xdr:cNvSpPr/>
      </xdr:nvSpPr>
      <xdr:spPr>
        <a:xfrm>
          <a:off x="15430500" y="1258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13109</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35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61,876</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87953</xdr:rowOff>
    </xdr:from>
    <xdr:to>
      <xdr:col>21</xdr:col>
      <xdr:colOff>212725</xdr:colOff>
      <xdr:row>74</xdr:row>
      <xdr:rowOff>18103</xdr:rowOff>
    </xdr:to>
    <xdr:sp macro="" textlink="">
      <xdr:nvSpPr>
        <xdr:cNvPr id="633" name="円/楕円 632">
          <a:extLst>
            <a:ext uri="{FF2B5EF4-FFF2-40B4-BE49-F238E27FC236}">
              <a16:creationId xmlns:a16="http://schemas.microsoft.com/office/drawing/2014/main" id="{00000000-0008-0000-0600-000079020000}"/>
            </a:ext>
          </a:extLst>
        </xdr:cNvPr>
        <xdr:cNvSpPr/>
      </xdr:nvSpPr>
      <xdr:spPr>
        <a:xfrm>
          <a:off x="14541500" y="1260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34630</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37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60,558</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49924</xdr:rowOff>
    </xdr:from>
    <xdr:to>
      <xdr:col>20</xdr:col>
      <xdr:colOff>9525</xdr:colOff>
      <xdr:row>73</xdr:row>
      <xdr:rowOff>151524</xdr:rowOff>
    </xdr:to>
    <xdr:sp macro="" textlink="">
      <xdr:nvSpPr>
        <xdr:cNvPr id="635" name="円/楕円 634">
          <a:extLst>
            <a:ext uri="{FF2B5EF4-FFF2-40B4-BE49-F238E27FC236}">
              <a16:creationId xmlns:a16="http://schemas.microsoft.com/office/drawing/2014/main" id="{00000000-0008-0000-0600-00007B020000}"/>
            </a:ext>
          </a:extLst>
        </xdr:cNvPr>
        <xdr:cNvSpPr/>
      </xdr:nvSpPr>
      <xdr:spPr>
        <a:xfrm>
          <a:off x="13652500" y="1256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168051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34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62,887</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16483</xdr:rowOff>
    </xdr:from>
    <xdr:to>
      <xdr:col>18</xdr:col>
      <xdr:colOff>492125</xdr:colOff>
      <xdr:row>73</xdr:row>
      <xdr:rowOff>118083</xdr:rowOff>
    </xdr:to>
    <xdr:sp macro="" textlink="">
      <xdr:nvSpPr>
        <xdr:cNvPr id="637" name="円/楕円 636">
          <a:extLst>
            <a:ext uri="{FF2B5EF4-FFF2-40B4-BE49-F238E27FC236}">
              <a16:creationId xmlns:a16="http://schemas.microsoft.com/office/drawing/2014/main" id="{00000000-0008-0000-0600-00007D020000}"/>
            </a:ext>
          </a:extLst>
        </xdr:cNvPr>
        <xdr:cNvSpPr/>
      </xdr:nvSpPr>
      <xdr:spPr>
        <a:xfrm>
          <a:off x="12763500" y="1253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134610</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30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64,935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a:extLst>
            <a:ext uri="{FF2B5EF4-FFF2-40B4-BE49-F238E27FC236}">
              <a16:creationId xmlns:a16="http://schemas.microsoft.com/office/drawing/2014/main" id="{00000000-0008-0000-0600-000097020000}"/>
            </a:ext>
          </a:extLst>
        </xdr:cNvPr>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a:extLst>
            <a:ext uri="{FF2B5EF4-FFF2-40B4-BE49-F238E27FC236}">
              <a16:creationId xmlns:a16="http://schemas.microsoft.com/office/drawing/2014/main" id="{00000000-0008-0000-0600-000099020000}"/>
            </a:ext>
          </a:extLst>
        </xdr:cNvPr>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5508</xdr:rowOff>
    </xdr:from>
    <xdr:to>
      <xdr:col>23</xdr:col>
      <xdr:colOff>517525</xdr:colOff>
      <xdr:row>99</xdr:row>
      <xdr:rowOff>27583</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5481300" y="16979058"/>
          <a:ext cx="838200" cy="2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131737</xdr:rowOff>
    </xdr:from>
    <xdr:ext cx="534377" cy="259045"/>
    <xdr:sp macro="" textlink="">
      <xdr:nvSpPr>
        <xdr:cNvPr id="668" name="積立金平均値テキスト">
          <a:extLst>
            <a:ext uri="{FF2B5EF4-FFF2-40B4-BE49-F238E27FC236}">
              <a16:creationId xmlns:a16="http://schemas.microsoft.com/office/drawing/2014/main" id="{00000000-0008-0000-0600-00009C020000}"/>
            </a:ext>
          </a:extLst>
        </xdr:cNvPr>
        <xdr:cNvSpPr txBox="1"/>
      </xdr:nvSpPr>
      <xdr:spPr>
        <a:xfrm>
          <a:off x="16370300" y="167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a:extLst>
            <a:ext uri="{FF2B5EF4-FFF2-40B4-BE49-F238E27FC236}">
              <a16:creationId xmlns:a16="http://schemas.microsoft.com/office/drawing/2014/main" id="{00000000-0008-0000-0600-00009D020000}"/>
            </a:ext>
          </a:extLst>
        </xdr:cNvPr>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5508</xdr:rowOff>
    </xdr:from>
    <xdr:to>
      <xdr:col>22</xdr:col>
      <xdr:colOff>365125</xdr:colOff>
      <xdr:row>99</xdr:row>
      <xdr:rowOff>25560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4592300" y="16979058"/>
          <a:ext cx="889000" cy="2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a:extLst>
            <a:ext uri="{FF2B5EF4-FFF2-40B4-BE49-F238E27FC236}">
              <a16:creationId xmlns:a16="http://schemas.microsoft.com/office/drawing/2014/main" id="{00000000-0008-0000-0600-00009F020000}"/>
            </a:ext>
          </a:extLst>
        </xdr:cNvPr>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61851</xdr:rowOff>
    </xdr:from>
    <xdr:ext cx="534377"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5214111" y="1669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157634</xdr:rowOff>
    </xdr:from>
    <xdr:to>
      <xdr:col>21</xdr:col>
      <xdr:colOff>161925</xdr:colOff>
      <xdr:row>99</xdr:row>
      <xdr:rowOff>25560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3703300" y="16959734"/>
          <a:ext cx="889000" cy="3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99267</xdr:rowOff>
    </xdr:from>
    <xdr:to>
      <xdr:col>21</xdr:col>
      <xdr:colOff>212725</xdr:colOff>
      <xdr:row>99</xdr:row>
      <xdr:rowOff>29417</xdr:rowOff>
    </xdr:to>
    <xdr:sp macro="" textlink="">
      <xdr:nvSpPr>
        <xdr:cNvPr id="674" name="フローチャート : 判断 673">
          <a:extLst>
            <a:ext uri="{FF2B5EF4-FFF2-40B4-BE49-F238E27FC236}">
              <a16:creationId xmlns:a16="http://schemas.microsoft.com/office/drawing/2014/main" id="{00000000-0008-0000-0600-0000A2020000}"/>
            </a:ext>
          </a:extLst>
        </xdr:cNvPr>
        <xdr:cNvSpPr/>
      </xdr:nvSpPr>
      <xdr:spPr>
        <a:xfrm>
          <a:off x="14541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45944</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4325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157634</xdr:rowOff>
    </xdr:from>
    <xdr:to>
      <xdr:col>19</xdr:col>
      <xdr:colOff>644525</xdr:colOff>
      <xdr:row>99</xdr:row>
      <xdr:rowOff>23092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2814300" y="16959734"/>
          <a:ext cx="889000" cy="3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89498</xdr:rowOff>
    </xdr:from>
    <xdr:to>
      <xdr:col>20</xdr:col>
      <xdr:colOff>9525</xdr:colOff>
      <xdr:row>99</xdr:row>
      <xdr:rowOff>19648</xdr:rowOff>
    </xdr:to>
    <xdr:sp macro="" textlink="">
      <xdr:nvSpPr>
        <xdr:cNvPr id="677" name="フローチャート : 判断 676">
          <a:extLst>
            <a:ext uri="{FF2B5EF4-FFF2-40B4-BE49-F238E27FC236}">
              <a16:creationId xmlns:a16="http://schemas.microsoft.com/office/drawing/2014/main" id="{00000000-0008-0000-0600-0000A5020000}"/>
            </a:ext>
          </a:extLst>
        </xdr:cNvPr>
        <xdr:cNvSpPr/>
      </xdr:nvSpPr>
      <xdr:spPr>
        <a:xfrm>
          <a:off x="13652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36175</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3436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63095</xdr:rowOff>
    </xdr:from>
    <xdr:to>
      <xdr:col>18</xdr:col>
      <xdr:colOff>492125</xdr:colOff>
      <xdr:row>98</xdr:row>
      <xdr:rowOff>164695</xdr:rowOff>
    </xdr:to>
    <xdr:sp macro="" textlink="">
      <xdr:nvSpPr>
        <xdr:cNvPr id="679" name="フローチャート : 判断 678">
          <a:extLst>
            <a:ext uri="{FF2B5EF4-FFF2-40B4-BE49-F238E27FC236}">
              <a16:creationId xmlns:a16="http://schemas.microsoft.com/office/drawing/2014/main" id="{00000000-0008-0000-0600-0000A7020000}"/>
            </a:ext>
          </a:extLst>
        </xdr:cNvPr>
        <xdr:cNvSpPr/>
      </xdr:nvSpPr>
      <xdr:spPr>
        <a:xfrm>
          <a:off x="12763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9772</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547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148233</xdr:rowOff>
    </xdr:from>
    <xdr:to>
      <xdr:col>23</xdr:col>
      <xdr:colOff>568325</xdr:colOff>
      <xdr:row>99</xdr:row>
      <xdr:rowOff>78383</xdr:rowOff>
    </xdr:to>
    <xdr:sp macro="" textlink="">
      <xdr:nvSpPr>
        <xdr:cNvPr id="686" name="円/楕円 685">
          <a:extLst>
            <a:ext uri="{FF2B5EF4-FFF2-40B4-BE49-F238E27FC236}">
              <a16:creationId xmlns:a16="http://schemas.microsoft.com/office/drawing/2014/main" id="{00000000-0008-0000-0600-0000AE020000}"/>
            </a:ext>
          </a:extLst>
        </xdr:cNvPr>
        <xdr:cNvSpPr/>
      </xdr:nvSpPr>
      <xdr:spPr>
        <a:xfrm>
          <a:off x="16268700" y="1695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87287</xdr:rowOff>
    </xdr:from>
    <xdr:ext cx="469744" cy="259045"/>
    <xdr:sp macro="" textlink="">
      <xdr:nvSpPr>
        <xdr:cNvPr id="687" name="積立金該当値テキスト">
          <a:extLst>
            <a:ext uri="{FF2B5EF4-FFF2-40B4-BE49-F238E27FC236}">
              <a16:creationId xmlns:a16="http://schemas.microsoft.com/office/drawing/2014/main" id="{00000000-0008-0000-0600-0000AF020000}"/>
            </a:ext>
          </a:extLst>
        </xdr:cNvPr>
        <xdr:cNvSpPr txBox="1"/>
      </xdr:nvSpPr>
      <xdr:spPr>
        <a:xfrm>
          <a:off x="16370300" y="1688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126158</xdr:rowOff>
    </xdr:from>
    <xdr:to>
      <xdr:col>22</xdr:col>
      <xdr:colOff>415925</xdr:colOff>
      <xdr:row>99</xdr:row>
      <xdr:rowOff>56308</xdr:rowOff>
    </xdr:to>
    <xdr:sp macro="" textlink="">
      <xdr:nvSpPr>
        <xdr:cNvPr id="688" name="円/楕円 687">
          <a:extLst>
            <a:ext uri="{FF2B5EF4-FFF2-40B4-BE49-F238E27FC236}">
              <a16:creationId xmlns:a16="http://schemas.microsoft.com/office/drawing/2014/main" id="{00000000-0008-0000-0600-0000B0020000}"/>
            </a:ext>
          </a:extLst>
        </xdr:cNvPr>
        <xdr:cNvSpPr/>
      </xdr:nvSpPr>
      <xdr:spPr>
        <a:xfrm>
          <a:off x="15430500" y="1692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47435</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702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146210</xdr:rowOff>
    </xdr:from>
    <xdr:to>
      <xdr:col>21</xdr:col>
      <xdr:colOff>212725</xdr:colOff>
      <xdr:row>99</xdr:row>
      <xdr:rowOff>76360</xdr:rowOff>
    </xdr:to>
    <xdr:sp macro="" textlink="">
      <xdr:nvSpPr>
        <xdr:cNvPr id="690" name="円/楕円 689">
          <a:extLst>
            <a:ext uri="{FF2B5EF4-FFF2-40B4-BE49-F238E27FC236}">
              <a16:creationId xmlns:a16="http://schemas.microsoft.com/office/drawing/2014/main" id="{00000000-0008-0000-0600-0000B2020000}"/>
            </a:ext>
          </a:extLst>
        </xdr:cNvPr>
        <xdr:cNvSpPr/>
      </xdr:nvSpPr>
      <xdr:spPr>
        <a:xfrm>
          <a:off x="14541500" y="1694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67487</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57427" y="1704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106834</xdr:rowOff>
    </xdr:from>
    <xdr:to>
      <xdr:col>20</xdr:col>
      <xdr:colOff>9525</xdr:colOff>
      <xdr:row>99</xdr:row>
      <xdr:rowOff>36984</xdr:rowOff>
    </xdr:to>
    <xdr:sp macro="" textlink="">
      <xdr:nvSpPr>
        <xdr:cNvPr id="692" name="円/楕円 691">
          <a:extLst>
            <a:ext uri="{FF2B5EF4-FFF2-40B4-BE49-F238E27FC236}">
              <a16:creationId xmlns:a16="http://schemas.microsoft.com/office/drawing/2014/main" id="{00000000-0008-0000-0600-0000B4020000}"/>
            </a:ext>
          </a:extLst>
        </xdr:cNvPr>
        <xdr:cNvSpPr/>
      </xdr:nvSpPr>
      <xdr:spPr>
        <a:xfrm>
          <a:off x="13652500" y="1690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28111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700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15,293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143742</xdr:rowOff>
    </xdr:from>
    <xdr:to>
      <xdr:col>18</xdr:col>
      <xdr:colOff>492125</xdr:colOff>
      <xdr:row>99</xdr:row>
      <xdr:rowOff>73892</xdr:rowOff>
    </xdr:to>
    <xdr:sp macro="" textlink="">
      <xdr:nvSpPr>
        <xdr:cNvPr id="694" name="円/楕円 693">
          <a:extLst>
            <a:ext uri="{FF2B5EF4-FFF2-40B4-BE49-F238E27FC236}">
              <a16:creationId xmlns:a16="http://schemas.microsoft.com/office/drawing/2014/main" id="{00000000-0008-0000-0600-0000B6020000}"/>
            </a:ext>
          </a:extLst>
        </xdr:cNvPr>
        <xdr:cNvSpPr/>
      </xdr:nvSpPr>
      <xdr:spPr>
        <a:xfrm>
          <a:off x="12763500" y="1694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65019</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79427" y="1703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37875</xdr:rowOff>
    </xdr:from>
    <xdr:to>
      <xdr:col>32</xdr:col>
      <xdr:colOff>187325</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1323300" y="6724425"/>
          <a:ext cx="838200" cy="6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517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a:extLst>
            <a:ext uri="{FF2B5EF4-FFF2-40B4-BE49-F238E27FC236}">
              <a16:creationId xmlns:a16="http://schemas.microsoft.com/office/drawing/2014/main" id="{00000000-0008-0000-0600-0000D8020000}"/>
            </a:ext>
          </a:extLst>
        </xdr:cNvPr>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a:extLst>
            <a:ext uri="{FF2B5EF4-FFF2-40B4-BE49-F238E27FC236}">
              <a16:creationId xmlns:a16="http://schemas.microsoft.com/office/drawing/2014/main" id="{00000000-0008-0000-0600-0000DA020000}"/>
            </a:ext>
          </a:extLst>
        </xdr:cNvPr>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104288</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088427" y="64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70467</xdr:rowOff>
    </xdr:from>
    <xdr:to>
      <xdr:col>29</xdr:col>
      <xdr:colOff>517525</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9545300" y="6757017"/>
          <a:ext cx="889000" cy="2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7420</xdr:rowOff>
    </xdr:from>
    <xdr:to>
      <xdr:col>29</xdr:col>
      <xdr:colOff>568325</xdr:colOff>
      <xdr:row>39</xdr:row>
      <xdr:rowOff>109020</xdr:rowOff>
    </xdr:to>
    <xdr:sp macro="" textlink="">
      <xdr:nvSpPr>
        <xdr:cNvPr id="733" name="フローチャート : 判断 732">
          <a:extLst>
            <a:ext uri="{FF2B5EF4-FFF2-40B4-BE49-F238E27FC236}">
              <a16:creationId xmlns:a16="http://schemas.microsoft.com/office/drawing/2014/main" id="{00000000-0008-0000-0600-0000DD020000}"/>
            </a:ext>
          </a:extLst>
        </xdr:cNvPr>
        <xdr:cNvSpPr/>
      </xdr:nvSpPr>
      <xdr:spPr>
        <a:xfrm>
          <a:off x="20383500" y="669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125547</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199427" y="646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70467</xdr:rowOff>
    </xdr:from>
    <xdr:to>
      <xdr:col>28</xdr:col>
      <xdr:colOff>314325</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18656300" y="6757017"/>
          <a:ext cx="889000" cy="2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164502</xdr:rowOff>
    </xdr:from>
    <xdr:to>
      <xdr:col>28</xdr:col>
      <xdr:colOff>365125</xdr:colOff>
      <xdr:row>39</xdr:row>
      <xdr:rowOff>94652</xdr:rowOff>
    </xdr:to>
    <xdr:sp macro="" textlink="">
      <xdr:nvSpPr>
        <xdr:cNvPr id="736" name="フローチャート : 判断 735">
          <a:extLst>
            <a:ext uri="{FF2B5EF4-FFF2-40B4-BE49-F238E27FC236}">
              <a16:creationId xmlns:a16="http://schemas.microsoft.com/office/drawing/2014/main" id="{00000000-0008-0000-0600-0000E0020000}"/>
            </a:ext>
          </a:extLst>
        </xdr:cNvPr>
        <xdr:cNvSpPr/>
      </xdr:nvSpPr>
      <xdr:spPr>
        <a:xfrm>
          <a:off x="19494500" y="667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111178</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10427" y="645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171163</xdr:rowOff>
    </xdr:from>
    <xdr:to>
      <xdr:col>27</xdr:col>
      <xdr:colOff>161925</xdr:colOff>
      <xdr:row>39</xdr:row>
      <xdr:rowOff>101313</xdr:rowOff>
    </xdr:to>
    <xdr:sp macro="" textlink="">
      <xdr:nvSpPr>
        <xdr:cNvPr id="738" name="フローチャート : 判断 737">
          <a:extLst>
            <a:ext uri="{FF2B5EF4-FFF2-40B4-BE49-F238E27FC236}">
              <a16:creationId xmlns:a16="http://schemas.microsoft.com/office/drawing/2014/main" id="{00000000-0008-0000-0600-0000E2020000}"/>
            </a:ext>
          </a:extLst>
        </xdr:cNvPr>
        <xdr:cNvSpPr/>
      </xdr:nvSpPr>
      <xdr:spPr>
        <a:xfrm>
          <a:off x="18605500" y="66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117840</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21427" y="646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158525</xdr:rowOff>
    </xdr:from>
    <xdr:to>
      <xdr:col>32</xdr:col>
      <xdr:colOff>238125</xdr:colOff>
      <xdr:row>39</xdr:row>
      <xdr:rowOff>88675</xdr:rowOff>
    </xdr:to>
    <xdr:sp macro="" textlink="">
      <xdr:nvSpPr>
        <xdr:cNvPr id="745" name="円/楕円 744">
          <a:extLst>
            <a:ext uri="{FF2B5EF4-FFF2-40B4-BE49-F238E27FC236}">
              <a16:creationId xmlns:a16="http://schemas.microsoft.com/office/drawing/2014/main" id="{00000000-0008-0000-0600-0000E9020000}"/>
            </a:ext>
          </a:extLst>
        </xdr:cNvPr>
        <xdr:cNvSpPr/>
      </xdr:nvSpPr>
      <xdr:spPr>
        <a:xfrm>
          <a:off x="22110700" y="667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129082</xdr:rowOff>
    </xdr:from>
    <xdr:ext cx="469744"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64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1,868</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7" name="円/楕円 746">
          <a:extLst>
            <a:ext uri="{FF2B5EF4-FFF2-40B4-BE49-F238E27FC236}">
              <a16:creationId xmlns:a16="http://schemas.microsoft.com/office/drawing/2014/main" id="{00000000-0008-0000-0600-0000EB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9" name="円/楕円 748">
          <a:extLst>
            <a:ext uri="{FF2B5EF4-FFF2-40B4-BE49-F238E27FC236}">
              <a16:creationId xmlns:a16="http://schemas.microsoft.com/office/drawing/2014/main" id="{00000000-0008-0000-0600-0000ED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19667</xdr:rowOff>
    </xdr:from>
    <xdr:to>
      <xdr:col>28</xdr:col>
      <xdr:colOff>365125</xdr:colOff>
      <xdr:row>39</xdr:row>
      <xdr:rowOff>121267</xdr:rowOff>
    </xdr:to>
    <xdr:sp macro="" textlink="">
      <xdr:nvSpPr>
        <xdr:cNvPr id="751" name="円/楕円 750">
          <a:extLst>
            <a:ext uri="{FF2B5EF4-FFF2-40B4-BE49-F238E27FC236}">
              <a16:creationId xmlns:a16="http://schemas.microsoft.com/office/drawing/2014/main" id="{00000000-0008-0000-0600-0000EF020000}"/>
            </a:ext>
          </a:extLst>
        </xdr:cNvPr>
        <xdr:cNvSpPr/>
      </xdr:nvSpPr>
      <xdr:spPr>
        <a:xfrm>
          <a:off x="19494500" y="670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112394</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798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3" name="円/楕円 752">
          <a:extLst>
            <a:ext uri="{FF2B5EF4-FFF2-40B4-BE49-F238E27FC236}">
              <a16:creationId xmlns:a16="http://schemas.microsoft.com/office/drawing/2014/main" id="{00000000-0008-0000-0600-0000F1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11423</xdr:rowOff>
    </xdr:from>
    <xdr:to>
      <xdr:col>32</xdr:col>
      <xdr:colOff>187325</xdr:colOff>
      <xdr:row>58</xdr:row>
      <xdr:rowOff>13546</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9955523"/>
          <a:ext cx="8382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163306</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93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a:extLst>
            <a:ext uri="{FF2B5EF4-FFF2-40B4-BE49-F238E27FC236}">
              <a16:creationId xmlns:a16="http://schemas.microsoft.com/office/drawing/2014/main" id="{00000000-0008-0000-0600-000013030000}"/>
            </a:ext>
          </a:extLst>
        </xdr:cNvPr>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13546</xdr:rowOff>
    </xdr:from>
    <xdr:to>
      <xdr:col>31</xdr:col>
      <xdr:colOff>34925</xdr:colOff>
      <xdr:row>58</xdr:row>
      <xdr:rowOff>20045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9957646"/>
          <a:ext cx="8890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a:extLst>
            <a:ext uri="{FF2B5EF4-FFF2-40B4-BE49-F238E27FC236}">
              <a16:creationId xmlns:a16="http://schemas.microsoft.com/office/drawing/2014/main" id="{00000000-0008-0000-0600-000015030000}"/>
            </a:ext>
          </a:extLst>
        </xdr:cNvPr>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97339</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7" y="1004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20045</xdr:rowOff>
    </xdr:from>
    <xdr:to>
      <xdr:col>29</xdr:col>
      <xdr:colOff>517525</xdr:colOff>
      <xdr:row>58</xdr:row>
      <xdr:rowOff>21906</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9964145"/>
          <a:ext cx="889000" cy="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69992</xdr:rowOff>
    </xdr:from>
    <xdr:to>
      <xdr:col>29</xdr:col>
      <xdr:colOff>568325</xdr:colOff>
      <xdr:row>59</xdr:row>
      <xdr:rowOff>142</xdr:rowOff>
    </xdr:to>
    <xdr:sp macro="" textlink="">
      <xdr:nvSpPr>
        <xdr:cNvPr id="792" name="フローチャート : 判断 791">
          <a:extLst>
            <a:ext uri="{FF2B5EF4-FFF2-40B4-BE49-F238E27FC236}">
              <a16:creationId xmlns:a16="http://schemas.microsoft.com/office/drawing/2014/main" id="{00000000-0008-0000-0600-000018030000}"/>
            </a:ext>
          </a:extLst>
        </xdr:cNvPr>
        <xdr:cNvSpPr/>
      </xdr:nvSpPr>
      <xdr:spPr>
        <a:xfrm>
          <a:off x="20383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162719</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7" y="1010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157073</xdr:rowOff>
    </xdr:from>
    <xdr:to>
      <xdr:col>28</xdr:col>
      <xdr:colOff>314325</xdr:colOff>
      <xdr:row>58</xdr:row>
      <xdr:rowOff>21906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9929723"/>
          <a:ext cx="889000" cy="3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9380</xdr:rowOff>
    </xdr:from>
    <xdr:to>
      <xdr:col>28</xdr:col>
      <xdr:colOff>365125</xdr:colOff>
      <xdr:row>58</xdr:row>
      <xdr:rowOff>110980</xdr:rowOff>
    </xdr:to>
    <xdr:sp macro="" textlink="">
      <xdr:nvSpPr>
        <xdr:cNvPr id="795" name="フローチャート : 判断 794">
          <a:extLst>
            <a:ext uri="{FF2B5EF4-FFF2-40B4-BE49-F238E27FC236}">
              <a16:creationId xmlns:a16="http://schemas.microsoft.com/office/drawing/2014/main" id="{00000000-0008-0000-0600-00001B030000}"/>
            </a:ext>
          </a:extLst>
        </xdr:cNvPr>
        <xdr:cNvSpPr/>
      </xdr:nvSpPr>
      <xdr:spPr>
        <a:xfrm>
          <a:off x="19494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102107</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7" y="100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13723</xdr:rowOff>
    </xdr:from>
    <xdr:to>
      <xdr:col>27</xdr:col>
      <xdr:colOff>161925</xdr:colOff>
      <xdr:row>58</xdr:row>
      <xdr:rowOff>115323</xdr:rowOff>
    </xdr:to>
    <xdr:sp macro="" textlink="">
      <xdr:nvSpPr>
        <xdr:cNvPr id="797" name="フローチャート : 判断 796">
          <a:extLst>
            <a:ext uri="{FF2B5EF4-FFF2-40B4-BE49-F238E27FC236}">
              <a16:creationId xmlns:a16="http://schemas.microsoft.com/office/drawing/2014/main" id="{00000000-0008-0000-0600-00001D030000}"/>
            </a:ext>
          </a:extLst>
        </xdr:cNvPr>
        <xdr:cNvSpPr/>
      </xdr:nvSpPr>
      <xdr:spPr>
        <a:xfrm>
          <a:off x="18605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106450</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7" y="1005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132073</xdr:rowOff>
    </xdr:from>
    <xdr:to>
      <xdr:col>32</xdr:col>
      <xdr:colOff>238125</xdr:colOff>
      <xdr:row>58</xdr:row>
      <xdr:rowOff>62223</xdr:rowOff>
    </xdr:to>
    <xdr:sp macro="" textlink="">
      <xdr:nvSpPr>
        <xdr:cNvPr id="804" name="円/楕円 803">
          <a:extLst>
            <a:ext uri="{FF2B5EF4-FFF2-40B4-BE49-F238E27FC236}">
              <a16:creationId xmlns:a16="http://schemas.microsoft.com/office/drawing/2014/main" id="{00000000-0008-0000-0600-000024030000}"/>
            </a:ext>
          </a:extLst>
        </xdr:cNvPr>
        <xdr:cNvSpPr/>
      </xdr:nvSpPr>
      <xdr:spPr>
        <a:xfrm>
          <a:off x="22110700" y="990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154950</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75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7,928</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134196</xdr:rowOff>
    </xdr:from>
    <xdr:to>
      <xdr:col>31</xdr:col>
      <xdr:colOff>85725</xdr:colOff>
      <xdr:row>58</xdr:row>
      <xdr:rowOff>64346</xdr:rowOff>
    </xdr:to>
    <xdr:sp macro="" textlink="">
      <xdr:nvSpPr>
        <xdr:cNvPr id="806" name="円/楕円 805">
          <a:extLst>
            <a:ext uri="{FF2B5EF4-FFF2-40B4-BE49-F238E27FC236}">
              <a16:creationId xmlns:a16="http://schemas.microsoft.com/office/drawing/2014/main" id="{00000000-0008-0000-0600-000026030000}"/>
            </a:ext>
          </a:extLst>
        </xdr:cNvPr>
        <xdr:cNvSpPr/>
      </xdr:nvSpPr>
      <xdr:spPr>
        <a:xfrm>
          <a:off x="21272500" y="990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80873</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7" y="968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7,863</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140695</xdr:rowOff>
    </xdr:from>
    <xdr:to>
      <xdr:col>29</xdr:col>
      <xdr:colOff>568325</xdr:colOff>
      <xdr:row>58</xdr:row>
      <xdr:rowOff>70845</xdr:rowOff>
    </xdr:to>
    <xdr:sp macro="" textlink="">
      <xdr:nvSpPr>
        <xdr:cNvPr id="808" name="円/楕円 807">
          <a:extLst>
            <a:ext uri="{FF2B5EF4-FFF2-40B4-BE49-F238E27FC236}">
              <a16:creationId xmlns:a16="http://schemas.microsoft.com/office/drawing/2014/main" id="{00000000-0008-0000-0600-000028030000}"/>
            </a:ext>
          </a:extLst>
        </xdr:cNvPr>
        <xdr:cNvSpPr/>
      </xdr:nvSpPr>
      <xdr:spPr>
        <a:xfrm>
          <a:off x="20383500" y="991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87372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7" y="968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7,664</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142556</xdr:rowOff>
    </xdr:from>
    <xdr:to>
      <xdr:col>28</xdr:col>
      <xdr:colOff>365125</xdr:colOff>
      <xdr:row>58</xdr:row>
      <xdr:rowOff>72706</xdr:rowOff>
    </xdr:to>
    <xdr:sp macro="" textlink="">
      <xdr:nvSpPr>
        <xdr:cNvPr id="810" name="円/楕円 809">
          <a:extLst>
            <a:ext uri="{FF2B5EF4-FFF2-40B4-BE49-F238E27FC236}">
              <a16:creationId xmlns:a16="http://schemas.microsoft.com/office/drawing/2014/main" id="{00000000-0008-0000-0600-00002A030000}"/>
            </a:ext>
          </a:extLst>
        </xdr:cNvPr>
        <xdr:cNvSpPr/>
      </xdr:nvSpPr>
      <xdr:spPr>
        <a:xfrm>
          <a:off x="19494500" y="991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89233</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7" y="969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7,607</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106273</xdr:rowOff>
    </xdr:from>
    <xdr:to>
      <xdr:col>27</xdr:col>
      <xdr:colOff>161925</xdr:colOff>
      <xdr:row>58</xdr:row>
      <xdr:rowOff>36423</xdr:rowOff>
    </xdr:to>
    <xdr:sp macro="" textlink="">
      <xdr:nvSpPr>
        <xdr:cNvPr id="812" name="円/楕円 811">
          <a:extLst>
            <a:ext uri="{FF2B5EF4-FFF2-40B4-BE49-F238E27FC236}">
              <a16:creationId xmlns:a16="http://schemas.microsoft.com/office/drawing/2014/main" id="{00000000-0008-0000-0600-00002C030000}"/>
            </a:ext>
          </a:extLst>
        </xdr:cNvPr>
        <xdr:cNvSpPr/>
      </xdr:nvSpPr>
      <xdr:spPr>
        <a:xfrm>
          <a:off x="18605500" y="987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52950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7" y="9654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46,383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44965</xdr:rowOff>
    </xdr:from>
    <xdr:to>
      <xdr:col>32</xdr:col>
      <xdr:colOff>187325</xdr:colOff>
      <xdr:row>77</xdr:row>
      <xdr:rowOff>57728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1323300" y="13246615"/>
          <a:ext cx="8382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94194</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2952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a:extLst>
            <a:ext uri="{FF2B5EF4-FFF2-40B4-BE49-F238E27FC236}">
              <a16:creationId xmlns:a16="http://schemas.microsoft.com/office/drawing/2014/main" id="{00000000-0008-0000-0600-00004D030000}"/>
            </a:ext>
          </a:extLst>
        </xdr:cNvPr>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57728</xdr:rowOff>
    </xdr:from>
    <xdr:to>
      <xdr:col>31</xdr:col>
      <xdr:colOff>34925</xdr:colOff>
      <xdr:row>77</xdr:row>
      <xdr:rowOff>101085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0434300" y="13259378"/>
          <a:ext cx="889000" cy="4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a:extLst>
            <a:ext uri="{FF2B5EF4-FFF2-40B4-BE49-F238E27FC236}">
              <a16:creationId xmlns:a16="http://schemas.microsoft.com/office/drawing/2014/main" id="{00000000-0008-0000-0600-00004F030000}"/>
            </a:ext>
          </a:extLst>
        </xdr:cNvPr>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41121</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117487</xdr:rowOff>
    </xdr:from>
    <xdr:to>
      <xdr:col>29</xdr:col>
      <xdr:colOff>517525</xdr:colOff>
      <xdr:row>77</xdr:row>
      <xdr:rowOff>101085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9545300" y="13147687"/>
          <a:ext cx="889000" cy="15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50" name="フローチャート : 判断 849">
          <a:extLst>
            <a:ext uri="{FF2B5EF4-FFF2-40B4-BE49-F238E27FC236}">
              <a16:creationId xmlns:a16="http://schemas.microsoft.com/office/drawing/2014/main" id="{00000000-0008-0000-0600-000052030000}"/>
            </a:ext>
          </a:extLst>
        </xdr:cNvPr>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21765</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117487</xdr:rowOff>
    </xdr:from>
    <xdr:to>
      <xdr:col>28</xdr:col>
      <xdr:colOff>314325</xdr:colOff>
      <xdr:row>76</xdr:row>
      <xdr:rowOff>130156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8656300" y="13147687"/>
          <a:ext cx="889000" cy="1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53" name="フローチャート : 判断 852">
          <a:extLst>
            <a:ext uri="{FF2B5EF4-FFF2-40B4-BE49-F238E27FC236}">
              <a16:creationId xmlns:a16="http://schemas.microsoft.com/office/drawing/2014/main" id="{00000000-0008-0000-0600-000055030000}"/>
            </a:ext>
          </a:extLst>
        </xdr:cNvPr>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22807</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5" name="フローチャート : 判断 854">
          <a:extLst>
            <a:ext uri="{FF2B5EF4-FFF2-40B4-BE49-F238E27FC236}">
              <a16:creationId xmlns:a16="http://schemas.microsoft.com/office/drawing/2014/main" id="{00000000-0008-0000-0600-000057030000}"/>
            </a:ext>
          </a:extLst>
        </xdr:cNvPr>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30599</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165615</xdr:rowOff>
    </xdr:from>
    <xdr:to>
      <xdr:col>32</xdr:col>
      <xdr:colOff>238125</xdr:colOff>
      <xdr:row>77</xdr:row>
      <xdr:rowOff>95765</xdr:rowOff>
    </xdr:to>
    <xdr:sp macro="" textlink="">
      <xdr:nvSpPr>
        <xdr:cNvPr id="862" name="円/楕円 861">
          <a:extLst>
            <a:ext uri="{FF2B5EF4-FFF2-40B4-BE49-F238E27FC236}">
              <a16:creationId xmlns:a16="http://schemas.microsoft.com/office/drawing/2014/main" id="{00000000-0008-0000-0600-00005E030000}"/>
            </a:ext>
          </a:extLst>
        </xdr:cNvPr>
        <xdr:cNvSpPr/>
      </xdr:nvSpPr>
      <xdr:spPr>
        <a:xfrm>
          <a:off x="22110700" y="1319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144042</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317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37,973</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6928</xdr:rowOff>
    </xdr:from>
    <xdr:to>
      <xdr:col>31</xdr:col>
      <xdr:colOff>85725</xdr:colOff>
      <xdr:row>77</xdr:row>
      <xdr:rowOff>108528</xdr:rowOff>
    </xdr:to>
    <xdr:sp macro="" textlink="">
      <xdr:nvSpPr>
        <xdr:cNvPr id="864" name="円/楕円 863">
          <a:extLst>
            <a:ext uri="{FF2B5EF4-FFF2-40B4-BE49-F238E27FC236}">
              <a16:creationId xmlns:a16="http://schemas.microsoft.com/office/drawing/2014/main" id="{00000000-0008-0000-0600-000060030000}"/>
            </a:ext>
          </a:extLst>
        </xdr:cNvPr>
        <xdr:cNvSpPr/>
      </xdr:nvSpPr>
      <xdr:spPr>
        <a:xfrm>
          <a:off x="21272500" y="1320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99655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30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37,303</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50285</xdr:rowOff>
    </xdr:from>
    <xdr:to>
      <xdr:col>29</xdr:col>
      <xdr:colOff>568325</xdr:colOff>
      <xdr:row>77</xdr:row>
      <xdr:rowOff>151885</xdr:rowOff>
    </xdr:to>
    <xdr:sp macro="" textlink="">
      <xdr:nvSpPr>
        <xdr:cNvPr id="866" name="円/楕円 865">
          <a:extLst>
            <a:ext uri="{FF2B5EF4-FFF2-40B4-BE49-F238E27FC236}">
              <a16:creationId xmlns:a16="http://schemas.microsoft.com/office/drawing/2014/main" id="{00000000-0008-0000-0600-000062030000}"/>
            </a:ext>
          </a:extLst>
        </xdr:cNvPr>
        <xdr:cNvSpPr/>
      </xdr:nvSpPr>
      <xdr:spPr>
        <a:xfrm>
          <a:off x="20383500" y="1325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143012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34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35,027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66687</xdr:rowOff>
    </xdr:from>
    <xdr:to>
      <xdr:col>28</xdr:col>
      <xdr:colOff>365125</xdr:colOff>
      <xdr:row>76</xdr:row>
      <xdr:rowOff>168287</xdr:rowOff>
    </xdr:to>
    <xdr:sp macro="" textlink="">
      <xdr:nvSpPr>
        <xdr:cNvPr id="868" name="円/楕円 867">
          <a:extLst>
            <a:ext uri="{FF2B5EF4-FFF2-40B4-BE49-F238E27FC236}">
              <a16:creationId xmlns:a16="http://schemas.microsoft.com/office/drawing/2014/main" id="{00000000-0008-0000-0600-000064030000}"/>
            </a:ext>
          </a:extLst>
        </xdr:cNvPr>
        <xdr:cNvSpPr/>
      </xdr:nvSpPr>
      <xdr:spPr>
        <a:xfrm>
          <a:off x="19494500" y="1309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13364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87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43,166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79356</xdr:rowOff>
    </xdr:from>
    <xdr:to>
      <xdr:col>27</xdr:col>
      <xdr:colOff>161925</xdr:colOff>
      <xdr:row>77</xdr:row>
      <xdr:rowOff>9506</xdr:rowOff>
    </xdr:to>
    <xdr:sp macro="" textlink="">
      <xdr:nvSpPr>
        <xdr:cNvPr id="870" name="円/楕円 869">
          <a:extLst>
            <a:ext uri="{FF2B5EF4-FFF2-40B4-BE49-F238E27FC236}">
              <a16:creationId xmlns:a16="http://schemas.microsoft.com/office/drawing/2014/main" id="{00000000-0008-0000-0600-000066030000}"/>
            </a:ext>
          </a:extLst>
        </xdr:cNvPr>
        <xdr:cNvSpPr/>
      </xdr:nvSpPr>
      <xdr:spPr>
        <a:xfrm>
          <a:off x="18605500" y="1310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26033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88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42,501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扶助費は、住民一人当たり１</a:t>
          </a:r>
          <a:r>
            <a:rPr kumimoji="1" lang="ja-JP" altLang="en-US" sz="1100">
              <a:solidFill>
                <a:schemeClr val="dk1"/>
              </a:solidFill>
              <a:effectLst/>
              <a:latin typeface="+mn-lt"/>
              <a:ea typeface="+mn-ea"/>
              <a:cs typeface="+mn-cs"/>
            </a:rPr>
            <a:t>３２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９０２</a:t>
          </a:r>
          <a:r>
            <a:rPr kumimoji="1" lang="ja-JP" altLang="ja-JP" sz="1100">
              <a:solidFill>
                <a:schemeClr val="dk1"/>
              </a:solidFill>
              <a:effectLst/>
              <a:latin typeface="+mn-lt"/>
              <a:ea typeface="+mn-ea"/>
              <a:cs typeface="+mn-cs"/>
            </a:rPr>
            <a:t>円と、類似団体の中でも高くなっている。</a:t>
          </a:r>
          <a:r>
            <a:rPr kumimoji="1" lang="ja-JP" altLang="en-US" sz="1100">
              <a:solidFill>
                <a:schemeClr val="dk1"/>
              </a:solidFill>
              <a:effectLst/>
              <a:latin typeface="+mn-lt"/>
              <a:ea typeface="+mn-ea"/>
              <a:cs typeface="+mn-cs"/>
            </a:rPr>
            <a:t>年金生活者等支援臨時福祉給付金給付事業及び臨時福祉給付金給付事業に係る給付金の増や、施設型給付事業の増、子ども医療費助成事業の増など</a:t>
          </a:r>
          <a:r>
            <a:rPr kumimoji="1" lang="ja-JP" altLang="ja-JP" sz="1100">
              <a:solidFill>
                <a:schemeClr val="dk1"/>
              </a:solidFill>
              <a:effectLst/>
              <a:latin typeface="+mn-lt"/>
              <a:ea typeface="+mn-ea"/>
              <a:cs typeface="+mn-cs"/>
            </a:rPr>
            <a:t>により増加傾向</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普通建設事業費については、</a:t>
          </a:r>
          <a:r>
            <a:rPr kumimoji="1" lang="ja-JP" altLang="en-US" sz="1100">
              <a:solidFill>
                <a:schemeClr val="dk1"/>
              </a:solidFill>
              <a:effectLst/>
              <a:latin typeface="+mn-lt"/>
              <a:ea typeface="+mn-ea"/>
              <a:cs typeface="+mn-cs"/>
            </a:rPr>
            <a:t>国補正に伴う財光寺南土地区画整理事業や新庁舎建設工事の本工事着手に伴う増などがあったが、</a:t>
          </a:r>
          <a:r>
            <a:rPr kumimoji="1" lang="ja-JP" altLang="ja-JP" sz="1100">
              <a:solidFill>
                <a:schemeClr val="dk1"/>
              </a:solidFill>
              <a:effectLst/>
              <a:latin typeface="+mn-lt"/>
              <a:ea typeface="+mn-ea"/>
              <a:cs typeface="+mn-cs"/>
            </a:rPr>
            <a:t>森林整備加速化・林業再生事業</a:t>
          </a:r>
          <a:r>
            <a:rPr kumimoji="1" lang="ja-JP" altLang="en-US" sz="1100">
              <a:solidFill>
                <a:schemeClr val="dk1"/>
              </a:solidFill>
              <a:effectLst/>
              <a:latin typeface="+mn-lt"/>
              <a:ea typeface="+mn-ea"/>
              <a:cs typeface="+mn-cs"/>
            </a:rPr>
            <a:t>交付金や日向中学校増改築事業の減などにより決算額は６９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８０１千円減少した。</a:t>
          </a:r>
          <a:r>
            <a:rPr kumimoji="1" lang="ja-JP" altLang="ja-JP" sz="1100">
              <a:solidFill>
                <a:schemeClr val="dk1"/>
              </a:solidFill>
              <a:effectLst/>
              <a:latin typeface="+mn-lt"/>
              <a:ea typeface="+mn-ea"/>
              <a:cs typeface="+mn-cs"/>
            </a:rPr>
            <a:t>しかしながら、住民一人当たり</a:t>
          </a:r>
          <a:r>
            <a:rPr kumimoji="1" lang="ja-JP" altLang="en-US" sz="1100">
              <a:solidFill>
                <a:schemeClr val="dk1"/>
              </a:solidFill>
              <a:effectLst/>
              <a:latin typeface="+mn-lt"/>
              <a:ea typeface="+mn-ea"/>
              <a:cs typeface="+mn-cs"/>
            </a:rPr>
            <a:t>８２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３２９</a:t>
          </a:r>
          <a:r>
            <a:rPr kumimoji="1" lang="ja-JP" altLang="ja-JP" sz="1100">
              <a:solidFill>
                <a:schemeClr val="dk1"/>
              </a:solidFill>
              <a:effectLst/>
              <a:latin typeface="+mn-lt"/>
              <a:ea typeface="+mn-ea"/>
              <a:cs typeface="+mn-cs"/>
            </a:rPr>
            <a:t>円と、類似団体を２</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０３４</a:t>
          </a:r>
          <a:r>
            <a:rPr kumimoji="1" lang="ja-JP" altLang="ja-JP" sz="1100">
              <a:solidFill>
                <a:schemeClr val="dk1"/>
              </a:solidFill>
              <a:effectLst/>
              <a:latin typeface="+mn-lt"/>
              <a:ea typeface="+mn-ea"/>
              <a:cs typeface="+mn-cs"/>
            </a:rPr>
            <a:t>円上回っている状況である。今後、新庁舎建設事業や公共施設の長寿命化などによる影響が</a:t>
          </a:r>
          <a:r>
            <a:rPr kumimoji="1" lang="ja-JP" altLang="en-US" sz="1100">
              <a:solidFill>
                <a:schemeClr val="dk1"/>
              </a:solidFill>
              <a:effectLst/>
              <a:latin typeface="+mn-lt"/>
              <a:ea typeface="+mn-ea"/>
              <a:cs typeface="+mn-cs"/>
            </a:rPr>
            <a:t>見込まれるため</a:t>
          </a:r>
          <a:r>
            <a:rPr kumimoji="1" lang="ja-JP" altLang="ja-JP" sz="1100">
              <a:solidFill>
                <a:schemeClr val="dk1"/>
              </a:solidFill>
              <a:effectLst/>
              <a:latin typeface="+mn-lt"/>
              <a:ea typeface="+mn-ea"/>
              <a:cs typeface="+mn-cs"/>
            </a:rPr>
            <a:t>、平成２８年１１月に策定した「公共施設等総合管理計画」に基づき事業の取捨選択を徹底するなどして、事業費の減少に努める。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公債費</a:t>
          </a:r>
          <a:r>
            <a:rPr kumimoji="1" lang="ja-JP" altLang="en-US" sz="1100">
              <a:solidFill>
                <a:schemeClr val="dk1"/>
              </a:solidFill>
              <a:effectLst/>
              <a:latin typeface="+mn-lt"/>
              <a:ea typeface="+mn-ea"/>
              <a:cs typeface="+mn-cs"/>
            </a:rPr>
            <a:t>については、地方道路等整備事業債など過去に借入れを行った市債の償還終了に伴う減はあったが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公共事業等債などの償還が増となったため、</a:t>
          </a:r>
          <a:r>
            <a:rPr kumimoji="1" lang="ja-JP" altLang="ja-JP" sz="1100">
              <a:solidFill>
                <a:schemeClr val="dk1"/>
              </a:solidFill>
              <a:effectLst/>
              <a:latin typeface="+mn-lt"/>
              <a:ea typeface="+mn-ea"/>
              <a:cs typeface="+mn-cs"/>
            </a:rPr>
            <a:t>住民一人当たり６</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３９７</a:t>
          </a:r>
          <a:r>
            <a:rPr kumimoji="1" lang="ja-JP" altLang="ja-JP" sz="1100">
              <a:solidFill>
                <a:schemeClr val="dk1"/>
              </a:solidFill>
              <a:effectLst/>
              <a:latin typeface="+mn-lt"/>
              <a:ea typeface="+mn-ea"/>
              <a:cs typeface="+mn-cs"/>
            </a:rPr>
            <a:t>円と類似団体平均を２</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６２１円</a:t>
          </a:r>
          <a:r>
            <a:rPr kumimoji="1" lang="ja-JP" altLang="ja-JP" sz="1100">
              <a:solidFill>
                <a:schemeClr val="dk1"/>
              </a:solidFill>
              <a:effectLst/>
              <a:latin typeface="+mn-lt"/>
              <a:ea typeface="+mn-ea"/>
              <a:cs typeface="+mn-cs"/>
            </a:rPr>
            <a:t>上回っている。普通建設事業費同様、新庁舎建設事業等の影響が予想されることから起債発行の抑制に努める。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投資及び出資金については、平成２８年度公営企業会計負担金の一部を出資金に取扱変更したことにより皆増となっており、反動として補助費等が減少の要因となっている。</a:t>
          </a:r>
          <a:endParaRPr lang="ja-JP" altLang="ja-JP" sz="1400">
            <a:effectLst/>
          </a:endParaRPr>
        </a:p>
        <a:p>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宮崎県日向市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62,746
62,484
336.93
32,202,834
31,421,454
415,139
15,676,301
33,936,011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79.2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114391</xdr:rowOff>
    </xdr:from>
    <xdr:to>
      <xdr:col>6</xdr:col>
      <xdr:colOff>511175</xdr:colOff>
      <xdr:row>38</xdr:row>
      <xdr:rowOff>1724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458041"/>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133294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476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114391</xdr:rowOff>
    </xdr:from>
    <xdr:to>
      <xdr:col>5</xdr:col>
      <xdr:colOff>358775</xdr:colOff>
      <xdr:row>37</xdr:row>
      <xdr:rowOff>158804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458041"/>
          <a:ext cx="889000" cy="4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a:extLst>
            <a:ext uri="{FF2B5EF4-FFF2-40B4-BE49-F238E27FC236}">
              <a16:creationId xmlns:a16="http://schemas.microsoft.com/office/drawing/2014/main" id="{00000000-0008-0000-0700-000043000000}"/>
            </a:ext>
          </a:extLst>
        </xdr:cNvPr>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58183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7" y="657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158804</xdr:rowOff>
    </xdr:from>
    <xdr:to>
      <xdr:col>4</xdr:col>
      <xdr:colOff>155575</xdr:colOff>
      <xdr:row>38</xdr:row>
      <xdr:rowOff>2050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50245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122700</xdr:rowOff>
    </xdr:from>
    <xdr:to>
      <xdr:col>4</xdr:col>
      <xdr:colOff>206375</xdr:colOff>
      <xdr:row>38</xdr:row>
      <xdr:rowOff>52850</xdr:rowOff>
    </xdr:to>
    <xdr:sp macro="" textlink="">
      <xdr:nvSpPr>
        <xdr:cNvPr id="70" name="フローチャート : 判断 69">
          <a:extLst>
            <a:ext uri="{FF2B5EF4-FFF2-40B4-BE49-F238E27FC236}">
              <a16:creationId xmlns:a16="http://schemas.microsoft.com/office/drawing/2014/main" id="{00000000-0008-0000-0700-000046000000}"/>
            </a:ext>
          </a:extLst>
        </xdr:cNvPr>
        <xdr:cNvSpPr/>
      </xdr:nvSpPr>
      <xdr:spPr>
        <a:xfrm>
          <a:off x="2857500" y="646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43977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7" y="65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156518</xdr:rowOff>
    </xdr:from>
    <xdr:to>
      <xdr:col>2</xdr:col>
      <xdr:colOff>638175</xdr:colOff>
      <xdr:row>38</xdr:row>
      <xdr:rowOff>2050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500168"/>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128252</xdr:rowOff>
    </xdr:from>
    <xdr:to>
      <xdr:col>3</xdr:col>
      <xdr:colOff>3175</xdr:colOff>
      <xdr:row>38</xdr:row>
      <xdr:rowOff>58402</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968500" y="64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49529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7" y="656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104249</xdr:rowOff>
    </xdr:from>
    <xdr:to>
      <xdr:col>1</xdr:col>
      <xdr:colOff>485775</xdr:colOff>
      <xdr:row>38</xdr:row>
      <xdr:rowOff>34399</xdr:rowOff>
    </xdr:to>
    <xdr:sp macro="" textlink="">
      <xdr:nvSpPr>
        <xdr:cNvPr id="75" name="フローチャート : 判断 74">
          <a:extLst>
            <a:ext uri="{FF2B5EF4-FFF2-40B4-BE49-F238E27FC236}">
              <a16:creationId xmlns:a16="http://schemas.microsoft.com/office/drawing/2014/main" id="{00000000-0008-0000-0700-00004B000000}"/>
            </a:ext>
          </a:extLst>
        </xdr:cNvPr>
        <xdr:cNvSpPr/>
      </xdr:nvSpPr>
      <xdr:spPr>
        <a:xfrm>
          <a:off x="1079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50926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7" y="622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122374</xdr:rowOff>
    </xdr:from>
    <xdr:to>
      <xdr:col>6</xdr:col>
      <xdr:colOff>561975</xdr:colOff>
      <xdr:row>38</xdr:row>
      <xdr:rowOff>52524</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4584700" y="646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145251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17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63591</xdr:rowOff>
    </xdr:from>
    <xdr:to>
      <xdr:col>5</xdr:col>
      <xdr:colOff>409575</xdr:colOff>
      <xdr:row>37</xdr:row>
      <xdr:rowOff>165191</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3746500" y="640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10268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7" y="618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108004</xdr:rowOff>
    </xdr:from>
    <xdr:to>
      <xdr:col>4</xdr:col>
      <xdr:colOff>206375</xdr:colOff>
      <xdr:row>38</xdr:row>
      <xdr:rowOff>38154</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2857500" y="645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54681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7" y="622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122700</xdr:rowOff>
    </xdr:from>
    <xdr:to>
      <xdr:col>3</xdr:col>
      <xdr:colOff>3175</xdr:colOff>
      <xdr:row>38</xdr:row>
      <xdr:rowOff>52850</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968500" y="646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69377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7" y="62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105718</xdr:rowOff>
    </xdr:from>
    <xdr:to>
      <xdr:col>1</xdr:col>
      <xdr:colOff>485775</xdr:colOff>
      <xdr:row>38</xdr:row>
      <xdr:rowOff>35868</xdr:rowOff>
    </xdr:to>
    <xdr:sp macro="" textlink="">
      <xdr:nvSpPr>
        <xdr:cNvPr id="90" name="円/楕円 89">
          <a:extLst>
            <a:ext uri="{FF2B5EF4-FFF2-40B4-BE49-F238E27FC236}">
              <a16:creationId xmlns:a16="http://schemas.microsoft.com/office/drawing/2014/main" id="{00000000-0008-0000-0700-00005A000000}"/>
            </a:ext>
          </a:extLst>
        </xdr:cNvPr>
        <xdr:cNvSpPr/>
      </xdr:nvSpPr>
      <xdr:spPr>
        <a:xfrm>
          <a:off x="1079500" y="644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26995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7" y="6542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59380</xdr:rowOff>
    </xdr:from>
    <xdr:to>
      <xdr:col>6</xdr:col>
      <xdr:colOff>511175</xdr:colOff>
      <xdr:row>58</xdr:row>
      <xdr:rowOff>96661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10003480"/>
          <a:ext cx="838200" cy="3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971</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945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a:extLst>
            <a:ext uri="{FF2B5EF4-FFF2-40B4-BE49-F238E27FC236}">
              <a16:creationId xmlns:a16="http://schemas.microsoft.com/office/drawing/2014/main" id="{00000000-0008-0000-0700-00007C000000}"/>
            </a:ext>
          </a:extLst>
        </xdr:cNvPr>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96661</xdr:rowOff>
    </xdr:from>
    <xdr:to>
      <xdr:col>5</xdr:col>
      <xdr:colOff>358775</xdr:colOff>
      <xdr:row>58</xdr:row>
      <xdr:rowOff>131072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10040761"/>
          <a:ext cx="889000" cy="3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a:extLst>
            <a:ext uri="{FF2B5EF4-FFF2-40B4-BE49-F238E27FC236}">
              <a16:creationId xmlns:a16="http://schemas.microsoft.com/office/drawing/2014/main" id="{00000000-0008-0000-0700-00007E000000}"/>
            </a:ext>
          </a:extLst>
        </xdr:cNvPr>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160638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976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111925</xdr:rowOff>
    </xdr:from>
    <xdr:to>
      <xdr:col>4</xdr:col>
      <xdr:colOff>155575</xdr:colOff>
      <xdr:row>58</xdr:row>
      <xdr:rowOff>131072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10056025"/>
          <a:ext cx="889000" cy="1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24540</xdr:rowOff>
    </xdr:from>
    <xdr:to>
      <xdr:col>4</xdr:col>
      <xdr:colOff>206375</xdr:colOff>
      <xdr:row>58</xdr:row>
      <xdr:rowOff>126140</xdr:rowOff>
    </xdr:to>
    <xdr:sp macro="" textlink="">
      <xdr:nvSpPr>
        <xdr:cNvPr id="129" name="フローチャート : 判断 128">
          <a:extLst>
            <a:ext uri="{FF2B5EF4-FFF2-40B4-BE49-F238E27FC236}">
              <a16:creationId xmlns:a16="http://schemas.microsoft.com/office/drawing/2014/main" id="{00000000-0008-0000-0700-000081000000}"/>
            </a:ext>
          </a:extLst>
        </xdr:cNvPr>
        <xdr:cNvSpPr/>
      </xdr:nvSpPr>
      <xdr:spPr>
        <a:xfrm>
          <a:off x="2857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142667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111925</xdr:rowOff>
    </xdr:from>
    <xdr:to>
      <xdr:col>2</xdr:col>
      <xdr:colOff>638175</xdr:colOff>
      <xdr:row>58</xdr:row>
      <xdr:rowOff>139445</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10056025"/>
          <a:ext cx="889000" cy="2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11571</xdr:rowOff>
    </xdr:from>
    <xdr:to>
      <xdr:col>3</xdr:col>
      <xdr:colOff>3175</xdr:colOff>
      <xdr:row>58</xdr:row>
      <xdr:rowOff>113171</xdr:rowOff>
    </xdr:to>
    <xdr:sp macro="" textlink="">
      <xdr:nvSpPr>
        <xdr:cNvPr id="132" name="フローチャート : 判断 131">
          <a:extLst>
            <a:ext uri="{FF2B5EF4-FFF2-40B4-BE49-F238E27FC236}">
              <a16:creationId xmlns:a16="http://schemas.microsoft.com/office/drawing/2014/main" id="{00000000-0008-0000-0700-000084000000}"/>
            </a:ext>
          </a:extLst>
        </xdr:cNvPr>
        <xdr:cNvSpPr/>
      </xdr:nvSpPr>
      <xdr:spPr>
        <a:xfrm>
          <a:off x="1968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129698</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167248</xdr:rowOff>
    </xdr:from>
    <xdr:to>
      <xdr:col>1</xdr:col>
      <xdr:colOff>485775</xdr:colOff>
      <xdr:row>58</xdr:row>
      <xdr:rowOff>97398</xdr:rowOff>
    </xdr:to>
    <xdr:sp macro="" textlink="">
      <xdr:nvSpPr>
        <xdr:cNvPr id="134" name="フローチャート : 判断 133">
          <a:extLst>
            <a:ext uri="{FF2B5EF4-FFF2-40B4-BE49-F238E27FC236}">
              <a16:creationId xmlns:a16="http://schemas.microsoft.com/office/drawing/2014/main" id="{00000000-0008-0000-0700-000086000000}"/>
            </a:ext>
          </a:extLst>
        </xdr:cNvPr>
        <xdr:cNvSpPr/>
      </xdr:nvSpPr>
      <xdr:spPr>
        <a:xfrm>
          <a:off x="1079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113925</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8580</xdr:rowOff>
    </xdr:from>
    <xdr:to>
      <xdr:col>6</xdr:col>
      <xdr:colOff>561975</xdr:colOff>
      <xdr:row>58</xdr:row>
      <xdr:rowOff>110180</xdr:rowOff>
    </xdr:to>
    <xdr:sp macro="" textlink="">
      <xdr:nvSpPr>
        <xdr:cNvPr id="141" name="円/楕円 140">
          <a:extLst>
            <a:ext uri="{FF2B5EF4-FFF2-40B4-BE49-F238E27FC236}">
              <a16:creationId xmlns:a16="http://schemas.microsoft.com/office/drawing/2014/main" id="{00000000-0008-0000-0700-00008D000000}"/>
            </a:ext>
          </a:extLst>
        </xdr:cNvPr>
        <xdr:cNvSpPr/>
      </xdr:nvSpPr>
      <xdr:spPr>
        <a:xfrm>
          <a:off x="4584700" y="995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139407</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74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64,595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45861</xdr:rowOff>
    </xdr:from>
    <xdr:to>
      <xdr:col>5</xdr:col>
      <xdr:colOff>409575</xdr:colOff>
      <xdr:row>58</xdr:row>
      <xdr:rowOff>147461</xdr:rowOff>
    </xdr:to>
    <xdr:sp macro="" textlink="">
      <xdr:nvSpPr>
        <xdr:cNvPr id="143" name="円/楕円 142">
          <a:extLst>
            <a:ext uri="{FF2B5EF4-FFF2-40B4-BE49-F238E27FC236}">
              <a16:creationId xmlns:a16="http://schemas.microsoft.com/office/drawing/2014/main" id="{00000000-0008-0000-0700-00008F000000}"/>
            </a:ext>
          </a:extLst>
        </xdr:cNvPr>
        <xdr:cNvSpPr/>
      </xdr:nvSpPr>
      <xdr:spPr>
        <a:xfrm>
          <a:off x="3746500" y="998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138588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08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53,179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80272</xdr:rowOff>
    </xdr:from>
    <xdr:to>
      <xdr:col>4</xdr:col>
      <xdr:colOff>206375</xdr:colOff>
      <xdr:row>59</xdr:row>
      <xdr:rowOff>10422</xdr:rowOff>
    </xdr:to>
    <xdr:sp macro="" textlink="">
      <xdr:nvSpPr>
        <xdr:cNvPr id="145" name="円/楕円 144">
          <a:extLst>
            <a:ext uri="{FF2B5EF4-FFF2-40B4-BE49-F238E27FC236}">
              <a16:creationId xmlns:a16="http://schemas.microsoft.com/office/drawing/2014/main" id="{00000000-0008-0000-0700-000091000000}"/>
            </a:ext>
          </a:extLst>
        </xdr:cNvPr>
        <xdr:cNvSpPr/>
      </xdr:nvSpPr>
      <xdr:spPr>
        <a:xfrm>
          <a:off x="2857500" y="10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1549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11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42,642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61125</xdr:rowOff>
    </xdr:from>
    <xdr:to>
      <xdr:col>3</xdr:col>
      <xdr:colOff>3175</xdr:colOff>
      <xdr:row>58</xdr:row>
      <xdr:rowOff>162725</xdr:rowOff>
    </xdr:to>
    <xdr:sp macro="" textlink="">
      <xdr:nvSpPr>
        <xdr:cNvPr id="147" name="円/楕円 146">
          <a:extLst>
            <a:ext uri="{FF2B5EF4-FFF2-40B4-BE49-F238E27FC236}">
              <a16:creationId xmlns:a16="http://schemas.microsoft.com/office/drawing/2014/main" id="{00000000-0008-0000-0700-000093000000}"/>
            </a:ext>
          </a:extLst>
        </xdr:cNvPr>
        <xdr:cNvSpPr/>
      </xdr:nvSpPr>
      <xdr:spPr>
        <a:xfrm>
          <a:off x="1968500" y="1000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153852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09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48,505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88645</xdr:rowOff>
    </xdr:from>
    <xdr:to>
      <xdr:col>1</xdr:col>
      <xdr:colOff>485775</xdr:colOff>
      <xdr:row>59</xdr:row>
      <xdr:rowOff>18795</xdr:rowOff>
    </xdr:to>
    <xdr:sp macro="" textlink="">
      <xdr:nvSpPr>
        <xdr:cNvPr id="149" name="円/楕円 148">
          <a:extLst>
            <a:ext uri="{FF2B5EF4-FFF2-40B4-BE49-F238E27FC236}">
              <a16:creationId xmlns:a16="http://schemas.microsoft.com/office/drawing/2014/main" id="{00000000-0008-0000-0700-000095000000}"/>
            </a:ext>
          </a:extLst>
        </xdr:cNvPr>
        <xdr:cNvSpPr/>
      </xdr:nvSpPr>
      <xdr:spPr>
        <a:xfrm>
          <a:off x="1079500" y="1003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9922</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12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40,078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181,834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146718</xdr:rowOff>
    </xdr:from>
    <xdr:to>
      <xdr:col>6</xdr:col>
      <xdr:colOff>511175</xdr:colOff>
      <xdr:row>77</xdr:row>
      <xdr:rowOff>158217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348368"/>
          <a:ext cx="838200" cy="1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130453</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3332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a:extLst>
            <a:ext uri="{FF2B5EF4-FFF2-40B4-BE49-F238E27FC236}">
              <a16:creationId xmlns:a16="http://schemas.microsoft.com/office/drawing/2014/main" id="{00000000-0008-0000-0700-0000B7000000}"/>
            </a:ext>
          </a:extLst>
        </xdr:cNvPr>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158217</xdr:rowOff>
    </xdr:from>
    <xdr:to>
      <xdr:col>5</xdr:col>
      <xdr:colOff>358775</xdr:colOff>
      <xdr:row>78</xdr:row>
      <xdr:rowOff>3043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359867"/>
          <a:ext cx="889000" cy="1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a:extLst>
            <a:ext uri="{FF2B5EF4-FFF2-40B4-BE49-F238E27FC236}">
              <a16:creationId xmlns:a16="http://schemas.microsoft.com/office/drawing/2014/main" id="{00000000-0008-0000-0700-0000B9000000}"/>
            </a:ext>
          </a:extLst>
        </xdr:cNvPr>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99296</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4" y="1347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3043</xdr:rowOff>
    </xdr:from>
    <xdr:to>
      <xdr:col>4</xdr:col>
      <xdr:colOff>155575</xdr:colOff>
      <xdr:row>78</xdr:row>
      <xdr:rowOff>16492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376143"/>
          <a:ext cx="889000" cy="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155485</xdr:rowOff>
    </xdr:from>
    <xdr:to>
      <xdr:col>4</xdr:col>
      <xdr:colOff>206375</xdr:colOff>
      <xdr:row>78</xdr:row>
      <xdr:rowOff>85635</xdr:rowOff>
    </xdr:to>
    <xdr:sp macro="" textlink="">
      <xdr:nvSpPr>
        <xdr:cNvPr id="188" name="フローチャート : 判断 187">
          <a:extLst>
            <a:ext uri="{FF2B5EF4-FFF2-40B4-BE49-F238E27FC236}">
              <a16:creationId xmlns:a16="http://schemas.microsoft.com/office/drawing/2014/main" id="{00000000-0008-0000-0700-0000BC000000}"/>
            </a:ext>
          </a:extLst>
        </xdr:cNvPr>
        <xdr:cNvSpPr/>
      </xdr:nvSpPr>
      <xdr:spPr>
        <a:xfrm>
          <a:off x="2857500" y="1335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76762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4" y="13449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16492</xdr:rowOff>
    </xdr:from>
    <xdr:to>
      <xdr:col>2</xdr:col>
      <xdr:colOff>638175</xdr:colOff>
      <xdr:row>78</xdr:row>
      <xdr:rowOff>17985</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389592"/>
          <a:ext cx="889000" cy="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166257</xdr:rowOff>
    </xdr:from>
    <xdr:to>
      <xdr:col>3</xdr:col>
      <xdr:colOff>3175</xdr:colOff>
      <xdr:row>78</xdr:row>
      <xdr:rowOff>96407</xdr:rowOff>
    </xdr:to>
    <xdr:sp macro="" textlink="">
      <xdr:nvSpPr>
        <xdr:cNvPr id="191" name="フローチャート : 判断 190">
          <a:extLst>
            <a:ext uri="{FF2B5EF4-FFF2-40B4-BE49-F238E27FC236}">
              <a16:creationId xmlns:a16="http://schemas.microsoft.com/office/drawing/2014/main" id="{00000000-0008-0000-0700-0000BF000000}"/>
            </a:ext>
          </a:extLst>
        </xdr:cNvPr>
        <xdr:cNvSpPr/>
      </xdr:nvSpPr>
      <xdr:spPr>
        <a:xfrm>
          <a:off x="1968500" y="1336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87534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4" y="13460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3880</xdr:rowOff>
    </xdr:from>
    <xdr:to>
      <xdr:col>1</xdr:col>
      <xdr:colOff>485775</xdr:colOff>
      <xdr:row>78</xdr:row>
      <xdr:rowOff>105480</xdr:rowOff>
    </xdr:to>
    <xdr:sp macro="" textlink="">
      <xdr:nvSpPr>
        <xdr:cNvPr id="193" name="フローチャート : 判断 192">
          <a:extLst>
            <a:ext uri="{FF2B5EF4-FFF2-40B4-BE49-F238E27FC236}">
              <a16:creationId xmlns:a16="http://schemas.microsoft.com/office/drawing/2014/main" id="{00000000-0008-0000-0700-0000C1000000}"/>
            </a:ext>
          </a:extLst>
        </xdr:cNvPr>
        <xdr:cNvSpPr/>
      </xdr:nvSpPr>
      <xdr:spPr>
        <a:xfrm>
          <a:off x="1079500" y="1337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96607</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4" y="1346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95918</xdr:rowOff>
    </xdr:from>
    <xdr:to>
      <xdr:col>6</xdr:col>
      <xdr:colOff>561975</xdr:colOff>
      <xdr:row>78</xdr:row>
      <xdr:rowOff>26068</xdr:rowOff>
    </xdr:to>
    <xdr:sp macro="" textlink="">
      <xdr:nvSpPr>
        <xdr:cNvPr id="200" name="円/楕円 199">
          <a:extLst>
            <a:ext uri="{FF2B5EF4-FFF2-40B4-BE49-F238E27FC236}">
              <a16:creationId xmlns:a16="http://schemas.microsoft.com/office/drawing/2014/main" id="{00000000-0008-0000-0700-0000C8000000}"/>
            </a:ext>
          </a:extLst>
        </xdr:cNvPr>
        <xdr:cNvSpPr/>
      </xdr:nvSpPr>
      <xdr:spPr>
        <a:xfrm>
          <a:off x="4584700" y="1329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118795</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14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180,702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107417</xdr:rowOff>
    </xdr:from>
    <xdr:to>
      <xdr:col>5</xdr:col>
      <xdr:colOff>409575</xdr:colOff>
      <xdr:row>78</xdr:row>
      <xdr:rowOff>37567</xdr:rowOff>
    </xdr:to>
    <xdr:sp macro="" textlink="">
      <xdr:nvSpPr>
        <xdr:cNvPr id="202" name="円/楕円 201">
          <a:extLst>
            <a:ext uri="{FF2B5EF4-FFF2-40B4-BE49-F238E27FC236}">
              <a16:creationId xmlns:a16="http://schemas.microsoft.com/office/drawing/2014/main" id="{00000000-0008-0000-0700-0000CA000000}"/>
            </a:ext>
          </a:extLst>
        </xdr:cNvPr>
        <xdr:cNvSpPr/>
      </xdr:nvSpPr>
      <xdr:spPr>
        <a:xfrm>
          <a:off x="3746500" y="1330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54094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4" y="13084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173,660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123693</xdr:rowOff>
    </xdr:from>
    <xdr:to>
      <xdr:col>4</xdr:col>
      <xdr:colOff>206375</xdr:colOff>
      <xdr:row>78</xdr:row>
      <xdr:rowOff>53843</xdr:rowOff>
    </xdr:to>
    <xdr:sp macro="" textlink="">
      <xdr:nvSpPr>
        <xdr:cNvPr id="204" name="円/楕円 203">
          <a:extLst>
            <a:ext uri="{FF2B5EF4-FFF2-40B4-BE49-F238E27FC236}">
              <a16:creationId xmlns:a16="http://schemas.microsoft.com/office/drawing/2014/main" id="{00000000-0008-0000-0700-0000CC000000}"/>
            </a:ext>
          </a:extLst>
        </xdr:cNvPr>
        <xdr:cNvSpPr/>
      </xdr:nvSpPr>
      <xdr:spPr>
        <a:xfrm>
          <a:off x="2857500" y="1332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70370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4" y="1310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163,692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137142</xdr:rowOff>
    </xdr:from>
    <xdr:to>
      <xdr:col>3</xdr:col>
      <xdr:colOff>3175</xdr:colOff>
      <xdr:row>78</xdr:row>
      <xdr:rowOff>67292</xdr:rowOff>
    </xdr:to>
    <xdr:sp macro="" textlink="">
      <xdr:nvSpPr>
        <xdr:cNvPr id="206" name="円/楕円 205">
          <a:extLst>
            <a:ext uri="{FF2B5EF4-FFF2-40B4-BE49-F238E27FC236}">
              <a16:creationId xmlns:a16="http://schemas.microsoft.com/office/drawing/2014/main" id="{00000000-0008-0000-0700-0000CE000000}"/>
            </a:ext>
          </a:extLst>
        </xdr:cNvPr>
        <xdr:cNvSpPr/>
      </xdr:nvSpPr>
      <xdr:spPr>
        <a:xfrm>
          <a:off x="1968500" y="1333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83819</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4" y="13114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155,455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138635</xdr:rowOff>
    </xdr:from>
    <xdr:to>
      <xdr:col>1</xdr:col>
      <xdr:colOff>485775</xdr:colOff>
      <xdr:row>78</xdr:row>
      <xdr:rowOff>68785</xdr:rowOff>
    </xdr:to>
    <xdr:sp macro="" textlink="">
      <xdr:nvSpPr>
        <xdr:cNvPr id="208" name="円/楕円 207">
          <a:extLst>
            <a:ext uri="{FF2B5EF4-FFF2-40B4-BE49-F238E27FC236}">
              <a16:creationId xmlns:a16="http://schemas.microsoft.com/office/drawing/2014/main" id="{00000000-0008-0000-0700-0000D0000000}"/>
            </a:ext>
          </a:extLst>
        </xdr:cNvPr>
        <xdr:cNvSpPr/>
      </xdr:nvSpPr>
      <xdr:spPr>
        <a:xfrm>
          <a:off x="1079500" y="1334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85312</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4" y="1311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33,484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31135</xdr:rowOff>
    </xdr:from>
    <xdr:to>
      <xdr:col>6</xdr:col>
      <xdr:colOff>511175</xdr:colOff>
      <xdr:row>98</xdr:row>
      <xdr:rowOff>64872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833235"/>
          <a:ext cx="838200" cy="3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56360</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515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a:extLst>
            <a:ext uri="{FF2B5EF4-FFF2-40B4-BE49-F238E27FC236}">
              <a16:creationId xmlns:a16="http://schemas.microsoft.com/office/drawing/2014/main" id="{00000000-0008-0000-0700-0000F1000000}"/>
            </a:ext>
          </a:extLst>
        </xdr:cNvPr>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64872</xdr:rowOff>
    </xdr:from>
    <xdr:to>
      <xdr:col>5</xdr:col>
      <xdr:colOff>358775</xdr:colOff>
      <xdr:row>98</xdr:row>
      <xdr:rowOff>77388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866972"/>
          <a:ext cx="889000" cy="1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a:extLst>
            <a:ext uri="{FF2B5EF4-FFF2-40B4-BE49-F238E27FC236}">
              <a16:creationId xmlns:a16="http://schemas.microsoft.com/office/drawing/2014/main" id="{00000000-0008-0000-0700-0000F3000000}"/>
            </a:ext>
          </a:extLst>
        </xdr:cNvPr>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119282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67444</xdr:rowOff>
    </xdr:from>
    <xdr:to>
      <xdr:col>4</xdr:col>
      <xdr:colOff>155575</xdr:colOff>
      <xdr:row>98</xdr:row>
      <xdr:rowOff>77388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869544"/>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46" name="フローチャート : 判断 245">
          <a:extLst>
            <a:ext uri="{FF2B5EF4-FFF2-40B4-BE49-F238E27FC236}">
              <a16:creationId xmlns:a16="http://schemas.microsoft.com/office/drawing/2014/main" id="{00000000-0008-0000-0700-0000F6000000}"/>
            </a:ext>
          </a:extLst>
        </xdr:cNvPr>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53156</xdr:rowOff>
    </xdr:from>
    <xdr:to>
      <xdr:col>2</xdr:col>
      <xdr:colOff>638175</xdr:colOff>
      <xdr:row>98</xdr:row>
      <xdr:rowOff>67444</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855256"/>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9" name="フローチャート : 判断 248">
          <a:extLst>
            <a:ext uri="{FF2B5EF4-FFF2-40B4-BE49-F238E27FC236}">
              <a16:creationId xmlns:a16="http://schemas.microsoft.com/office/drawing/2014/main" id="{00000000-0008-0000-0700-0000F9000000}"/>
            </a:ext>
          </a:extLst>
        </xdr:cNvPr>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51" name="フローチャート : 判断 250">
          <a:extLst>
            <a:ext uri="{FF2B5EF4-FFF2-40B4-BE49-F238E27FC236}">
              <a16:creationId xmlns:a16="http://schemas.microsoft.com/office/drawing/2014/main" id="{00000000-0008-0000-0700-0000FB000000}"/>
            </a:ext>
          </a:extLst>
        </xdr:cNvPr>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151785</xdr:rowOff>
    </xdr:from>
    <xdr:to>
      <xdr:col>6</xdr:col>
      <xdr:colOff>561975</xdr:colOff>
      <xdr:row>98</xdr:row>
      <xdr:rowOff>81935</xdr:rowOff>
    </xdr:to>
    <xdr:sp macro="" textlink="">
      <xdr:nvSpPr>
        <xdr:cNvPr id="258" name="円/楕円 257">
          <a:extLst>
            <a:ext uri="{FF2B5EF4-FFF2-40B4-BE49-F238E27FC236}">
              <a16:creationId xmlns:a16="http://schemas.microsoft.com/office/drawing/2014/main" id="{00000000-0008-0000-0700-000002010000}"/>
            </a:ext>
          </a:extLst>
        </xdr:cNvPr>
        <xdr:cNvSpPr/>
      </xdr:nvSpPr>
      <xdr:spPr>
        <a:xfrm>
          <a:off x="4584700" y="1678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130212</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76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29,699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14072</xdr:rowOff>
    </xdr:from>
    <xdr:to>
      <xdr:col>5</xdr:col>
      <xdr:colOff>409575</xdr:colOff>
      <xdr:row>98</xdr:row>
      <xdr:rowOff>115672</xdr:rowOff>
    </xdr:to>
    <xdr:sp macro="" textlink="">
      <xdr:nvSpPr>
        <xdr:cNvPr id="260" name="円/楕円 259">
          <a:extLst>
            <a:ext uri="{FF2B5EF4-FFF2-40B4-BE49-F238E27FC236}">
              <a16:creationId xmlns:a16="http://schemas.microsoft.com/office/drawing/2014/main" id="{00000000-0008-0000-0700-000004010000}"/>
            </a:ext>
          </a:extLst>
        </xdr:cNvPr>
        <xdr:cNvSpPr/>
      </xdr:nvSpPr>
      <xdr:spPr>
        <a:xfrm>
          <a:off x="3746500" y="1681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106799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90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27,928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26588</xdr:rowOff>
    </xdr:from>
    <xdr:to>
      <xdr:col>4</xdr:col>
      <xdr:colOff>206375</xdr:colOff>
      <xdr:row>98</xdr:row>
      <xdr:rowOff>128188</xdr:rowOff>
    </xdr:to>
    <xdr:sp macro="" textlink="">
      <xdr:nvSpPr>
        <xdr:cNvPr id="262" name="円/楕円 261">
          <a:extLst>
            <a:ext uri="{FF2B5EF4-FFF2-40B4-BE49-F238E27FC236}">
              <a16:creationId xmlns:a16="http://schemas.microsoft.com/office/drawing/2014/main" id="{00000000-0008-0000-0700-000006010000}"/>
            </a:ext>
          </a:extLst>
        </xdr:cNvPr>
        <xdr:cNvSpPr/>
      </xdr:nvSpPr>
      <xdr:spPr>
        <a:xfrm>
          <a:off x="2857500" y="1682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119315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92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27,271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16644</xdr:rowOff>
    </xdr:from>
    <xdr:to>
      <xdr:col>3</xdr:col>
      <xdr:colOff>3175</xdr:colOff>
      <xdr:row>98</xdr:row>
      <xdr:rowOff>118244</xdr:rowOff>
    </xdr:to>
    <xdr:sp macro="" textlink="">
      <xdr:nvSpPr>
        <xdr:cNvPr id="264" name="円/楕円 263">
          <a:extLst>
            <a:ext uri="{FF2B5EF4-FFF2-40B4-BE49-F238E27FC236}">
              <a16:creationId xmlns:a16="http://schemas.microsoft.com/office/drawing/2014/main" id="{00000000-0008-0000-0700-000008010000}"/>
            </a:ext>
          </a:extLst>
        </xdr:cNvPr>
        <xdr:cNvSpPr/>
      </xdr:nvSpPr>
      <xdr:spPr>
        <a:xfrm>
          <a:off x="1968500" y="1681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109371</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91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27,793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2356</xdr:rowOff>
    </xdr:from>
    <xdr:to>
      <xdr:col>1</xdr:col>
      <xdr:colOff>485775</xdr:colOff>
      <xdr:row>98</xdr:row>
      <xdr:rowOff>103956</xdr:rowOff>
    </xdr:to>
    <xdr:sp macro="" textlink="">
      <xdr:nvSpPr>
        <xdr:cNvPr id="266" name="円/楕円 265">
          <a:extLst>
            <a:ext uri="{FF2B5EF4-FFF2-40B4-BE49-F238E27FC236}">
              <a16:creationId xmlns:a16="http://schemas.microsoft.com/office/drawing/2014/main" id="{00000000-0008-0000-0700-00000A010000}"/>
            </a:ext>
          </a:extLst>
        </xdr:cNvPr>
        <xdr:cNvSpPr/>
      </xdr:nvSpPr>
      <xdr:spPr>
        <a:xfrm>
          <a:off x="1079500" y="168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95083</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89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130967</xdr:rowOff>
    </xdr:from>
    <xdr:to>
      <xdr:col>15</xdr:col>
      <xdr:colOff>180975</xdr:colOff>
      <xdr:row>38</xdr:row>
      <xdr:rowOff>132888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646067"/>
          <a:ext cx="8382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a:extLst>
            <a:ext uri="{FF2B5EF4-FFF2-40B4-BE49-F238E27FC236}">
              <a16:creationId xmlns:a16="http://schemas.microsoft.com/office/drawing/2014/main" id="{00000000-0008-0000-0700-000028010000}"/>
            </a:ext>
          </a:extLst>
        </xdr:cNvPr>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116749</xdr:rowOff>
    </xdr:from>
    <xdr:to>
      <xdr:col>14</xdr:col>
      <xdr:colOff>28575</xdr:colOff>
      <xdr:row>38</xdr:row>
      <xdr:rowOff>130967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631849"/>
          <a:ext cx="889000" cy="1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a:extLst>
            <a:ext uri="{FF2B5EF4-FFF2-40B4-BE49-F238E27FC236}">
              <a16:creationId xmlns:a16="http://schemas.microsoft.com/office/drawing/2014/main" id="{00000000-0008-0000-0700-00002A010000}"/>
            </a:ext>
          </a:extLst>
        </xdr:cNvPr>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133601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04427"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90505</xdr:rowOff>
    </xdr:from>
    <xdr:to>
      <xdr:col>12</xdr:col>
      <xdr:colOff>511175</xdr:colOff>
      <xdr:row>38</xdr:row>
      <xdr:rowOff>116749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605605"/>
          <a:ext cx="889000" cy="2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32299</xdr:rowOff>
    </xdr:from>
    <xdr:to>
      <xdr:col>12</xdr:col>
      <xdr:colOff>561975</xdr:colOff>
      <xdr:row>38</xdr:row>
      <xdr:rowOff>133899</xdr:rowOff>
    </xdr:to>
    <xdr:sp macro="" textlink="">
      <xdr:nvSpPr>
        <xdr:cNvPr id="301" name="フローチャート : 判断 300">
          <a:extLst>
            <a:ext uri="{FF2B5EF4-FFF2-40B4-BE49-F238E27FC236}">
              <a16:creationId xmlns:a16="http://schemas.microsoft.com/office/drawing/2014/main" id="{00000000-0008-0000-0700-00002D010000}"/>
            </a:ext>
          </a:extLst>
        </xdr:cNvPr>
        <xdr:cNvSpPr/>
      </xdr:nvSpPr>
      <xdr:spPr>
        <a:xfrm>
          <a:off x="8699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150426</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7"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62891</xdr:rowOff>
    </xdr:from>
    <xdr:to>
      <xdr:col>11</xdr:col>
      <xdr:colOff>307975</xdr:colOff>
      <xdr:row>38</xdr:row>
      <xdr:rowOff>90505</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577991"/>
          <a:ext cx="889000" cy="2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17897</xdr:rowOff>
    </xdr:from>
    <xdr:to>
      <xdr:col>11</xdr:col>
      <xdr:colOff>358775</xdr:colOff>
      <xdr:row>38</xdr:row>
      <xdr:rowOff>119497</xdr:rowOff>
    </xdr:to>
    <xdr:sp macro="" textlink="">
      <xdr:nvSpPr>
        <xdr:cNvPr id="304" name="フローチャート : 判断 303">
          <a:extLst>
            <a:ext uri="{FF2B5EF4-FFF2-40B4-BE49-F238E27FC236}">
              <a16:creationId xmlns:a16="http://schemas.microsoft.com/office/drawing/2014/main" id="{00000000-0008-0000-0700-000030010000}"/>
            </a:ext>
          </a:extLst>
        </xdr:cNvPr>
        <xdr:cNvSpPr/>
      </xdr:nvSpPr>
      <xdr:spPr>
        <a:xfrm>
          <a:off x="7810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136024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7"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2535</xdr:rowOff>
    </xdr:from>
    <xdr:to>
      <xdr:col>10</xdr:col>
      <xdr:colOff>155575</xdr:colOff>
      <xdr:row>38</xdr:row>
      <xdr:rowOff>104135</xdr:rowOff>
    </xdr:to>
    <xdr:sp macro="" textlink="">
      <xdr:nvSpPr>
        <xdr:cNvPr id="306" name="フローチャート : 判断 305">
          <a:extLst>
            <a:ext uri="{FF2B5EF4-FFF2-40B4-BE49-F238E27FC236}">
              <a16:creationId xmlns:a16="http://schemas.microsoft.com/office/drawing/2014/main" id="{00000000-0008-0000-0700-000032010000}"/>
            </a:ext>
          </a:extLst>
        </xdr:cNvPr>
        <xdr:cNvSpPr/>
      </xdr:nvSpPr>
      <xdr:spPr>
        <a:xfrm>
          <a:off x="6921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120662</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82088</xdr:rowOff>
    </xdr:from>
    <xdr:to>
      <xdr:col>15</xdr:col>
      <xdr:colOff>231775</xdr:colOff>
      <xdr:row>39</xdr:row>
      <xdr:rowOff>12238</xdr:rowOff>
    </xdr:to>
    <xdr:sp macro="" textlink="">
      <xdr:nvSpPr>
        <xdr:cNvPr id="313" name="円/楕円 312">
          <a:extLst>
            <a:ext uri="{FF2B5EF4-FFF2-40B4-BE49-F238E27FC236}">
              <a16:creationId xmlns:a16="http://schemas.microsoft.com/office/drawing/2014/main" id="{00000000-0008-0000-0700-000039010000}"/>
            </a:ext>
          </a:extLst>
        </xdr:cNvPr>
        <xdr:cNvSpPr/>
      </xdr:nvSpPr>
      <xdr:spPr>
        <a:xfrm>
          <a:off x="10426700" y="659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168465</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12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80167</xdr:rowOff>
    </xdr:from>
    <xdr:to>
      <xdr:col>14</xdr:col>
      <xdr:colOff>79375</xdr:colOff>
      <xdr:row>39</xdr:row>
      <xdr:rowOff>10317</xdr:rowOff>
    </xdr:to>
    <xdr:sp macro="" textlink="">
      <xdr:nvSpPr>
        <xdr:cNvPr id="315" name="円/楕円 314">
          <a:extLst>
            <a:ext uri="{FF2B5EF4-FFF2-40B4-BE49-F238E27FC236}">
              <a16:creationId xmlns:a16="http://schemas.microsoft.com/office/drawing/2014/main" id="{00000000-0008-0000-0700-00003B010000}"/>
            </a:ext>
          </a:extLst>
        </xdr:cNvPr>
        <xdr:cNvSpPr/>
      </xdr:nvSpPr>
      <xdr:spPr>
        <a:xfrm>
          <a:off x="9588500" y="659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1444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87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65949</xdr:rowOff>
    </xdr:from>
    <xdr:to>
      <xdr:col>12</xdr:col>
      <xdr:colOff>561975</xdr:colOff>
      <xdr:row>38</xdr:row>
      <xdr:rowOff>167549</xdr:rowOff>
    </xdr:to>
    <xdr:sp macro="" textlink="">
      <xdr:nvSpPr>
        <xdr:cNvPr id="317" name="円/楕円 316">
          <a:extLst>
            <a:ext uri="{FF2B5EF4-FFF2-40B4-BE49-F238E27FC236}">
              <a16:creationId xmlns:a16="http://schemas.microsoft.com/office/drawing/2014/main" id="{00000000-0008-0000-0700-00003D010000}"/>
            </a:ext>
          </a:extLst>
        </xdr:cNvPr>
        <xdr:cNvSpPr/>
      </xdr:nvSpPr>
      <xdr:spPr>
        <a:xfrm>
          <a:off x="8699500" y="658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158676</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73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39705</xdr:rowOff>
    </xdr:from>
    <xdr:to>
      <xdr:col>11</xdr:col>
      <xdr:colOff>358775</xdr:colOff>
      <xdr:row>38</xdr:row>
      <xdr:rowOff>141305</xdr:rowOff>
    </xdr:to>
    <xdr:sp macro="" textlink="">
      <xdr:nvSpPr>
        <xdr:cNvPr id="319" name="円/楕円 318">
          <a:extLst>
            <a:ext uri="{FF2B5EF4-FFF2-40B4-BE49-F238E27FC236}">
              <a16:creationId xmlns:a16="http://schemas.microsoft.com/office/drawing/2014/main" id="{00000000-0008-0000-0700-00003F010000}"/>
            </a:ext>
          </a:extLst>
        </xdr:cNvPr>
        <xdr:cNvSpPr/>
      </xdr:nvSpPr>
      <xdr:spPr>
        <a:xfrm>
          <a:off x="7810500" y="655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132432</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7" y="664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12091</xdr:rowOff>
    </xdr:from>
    <xdr:to>
      <xdr:col>10</xdr:col>
      <xdr:colOff>155575</xdr:colOff>
      <xdr:row>38</xdr:row>
      <xdr:rowOff>113691</xdr:rowOff>
    </xdr:to>
    <xdr:sp macro="" textlink="">
      <xdr:nvSpPr>
        <xdr:cNvPr id="321" name="円/楕円 320">
          <a:extLst>
            <a:ext uri="{FF2B5EF4-FFF2-40B4-BE49-F238E27FC236}">
              <a16:creationId xmlns:a16="http://schemas.microsoft.com/office/drawing/2014/main" id="{00000000-0008-0000-0700-000041010000}"/>
            </a:ext>
          </a:extLst>
        </xdr:cNvPr>
        <xdr:cNvSpPr/>
      </xdr:nvSpPr>
      <xdr:spPr>
        <a:xfrm>
          <a:off x="6921500" y="652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104818</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7" y="661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7048</xdr:rowOff>
    </xdr:from>
    <xdr:to>
      <xdr:col>15</xdr:col>
      <xdr:colOff>180975</xdr:colOff>
      <xdr:row>58</xdr:row>
      <xdr:rowOff>66077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951148"/>
          <a:ext cx="838200" cy="5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8545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952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a:extLst>
            <a:ext uri="{FF2B5EF4-FFF2-40B4-BE49-F238E27FC236}">
              <a16:creationId xmlns:a16="http://schemas.microsoft.com/office/drawing/2014/main" id="{00000000-0008-0000-0700-00005F010000}"/>
            </a:ext>
          </a:extLst>
        </xdr:cNvPr>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108601</xdr:rowOff>
    </xdr:from>
    <xdr:to>
      <xdr:col>14</xdr:col>
      <xdr:colOff>28575</xdr:colOff>
      <xdr:row>58</xdr:row>
      <xdr:rowOff>7048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881251"/>
          <a:ext cx="889000" cy="6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a:extLst>
            <a:ext uri="{FF2B5EF4-FFF2-40B4-BE49-F238E27FC236}">
              <a16:creationId xmlns:a16="http://schemas.microsoft.com/office/drawing/2014/main" id="{00000000-0008-0000-0700-000061010000}"/>
            </a:ext>
          </a:extLst>
        </xdr:cNvPr>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127965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100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108601</xdr:rowOff>
    </xdr:from>
    <xdr:to>
      <xdr:col>12</xdr:col>
      <xdr:colOff>511175</xdr:colOff>
      <xdr:row>58</xdr:row>
      <xdr:rowOff>53184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881251"/>
          <a:ext cx="889000" cy="11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23465</xdr:rowOff>
    </xdr:from>
    <xdr:to>
      <xdr:col>12</xdr:col>
      <xdr:colOff>561975</xdr:colOff>
      <xdr:row>58</xdr:row>
      <xdr:rowOff>125065</xdr:rowOff>
    </xdr:to>
    <xdr:sp macro="" textlink="">
      <xdr:nvSpPr>
        <xdr:cNvPr id="356" name="フローチャート : 判断 355">
          <a:extLst>
            <a:ext uri="{FF2B5EF4-FFF2-40B4-BE49-F238E27FC236}">
              <a16:creationId xmlns:a16="http://schemas.microsoft.com/office/drawing/2014/main" id="{00000000-0008-0000-0700-000064010000}"/>
            </a:ext>
          </a:extLst>
        </xdr:cNvPr>
        <xdr:cNvSpPr/>
      </xdr:nvSpPr>
      <xdr:spPr>
        <a:xfrm>
          <a:off x="8699500" y="996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116192</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1006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53184</xdr:rowOff>
    </xdr:from>
    <xdr:to>
      <xdr:col>11</xdr:col>
      <xdr:colOff>307975</xdr:colOff>
      <xdr:row>58</xdr:row>
      <xdr:rowOff>78417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97284"/>
          <a:ext cx="889000" cy="2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25363</xdr:rowOff>
    </xdr:from>
    <xdr:to>
      <xdr:col>11</xdr:col>
      <xdr:colOff>358775</xdr:colOff>
      <xdr:row>58</xdr:row>
      <xdr:rowOff>126963</xdr:rowOff>
    </xdr:to>
    <xdr:sp macro="" textlink="">
      <xdr:nvSpPr>
        <xdr:cNvPr id="359" name="フローチャート : 判断 358">
          <a:extLst>
            <a:ext uri="{FF2B5EF4-FFF2-40B4-BE49-F238E27FC236}">
              <a16:creationId xmlns:a16="http://schemas.microsoft.com/office/drawing/2014/main" id="{00000000-0008-0000-0700-000067010000}"/>
            </a:ext>
          </a:extLst>
        </xdr:cNvPr>
        <xdr:cNvSpPr/>
      </xdr:nvSpPr>
      <xdr:spPr>
        <a:xfrm>
          <a:off x="7810500" y="996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118090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1006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31777</xdr:rowOff>
    </xdr:from>
    <xdr:to>
      <xdr:col>10</xdr:col>
      <xdr:colOff>155575</xdr:colOff>
      <xdr:row>58</xdr:row>
      <xdr:rowOff>133377</xdr:rowOff>
    </xdr:to>
    <xdr:sp macro="" textlink="">
      <xdr:nvSpPr>
        <xdr:cNvPr id="361" name="フローチャート : 判断 360">
          <a:extLst>
            <a:ext uri="{FF2B5EF4-FFF2-40B4-BE49-F238E27FC236}">
              <a16:creationId xmlns:a16="http://schemas.microsoft.com/office/drawing/2014/main" id="{00000000-0008-0000-0700-000069010000}"/>
            </a:ext>
          </a:extLst>
        </xdr:cNvPr>
        <xdr:cNvSpPr/>
      </xdr:nvSpPr>
      <xdr:spPr>
        <a:xfrm>
          <a:off x="6921500" y="997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124504</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1006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15277</xdr:rowOff>
    </xdr:from>
    <xdr:to>
      <xdr:col>15</xdr:col>
      <xdr:colOff>231775</xdr:colOff>
      <xdr:row>58</xdr:row>
      <xdr:rowOff>116877</xdr:rowOff>
    </xdr:to>
    <xdr:sp macro="" textlink="">
      <xdr:nvSpPr>
        <xdr:cNvPr id="368" name="円/楕円 367">
          <a:extLst>
            <a:ext uri="{FF2B5EF4-FFF2-40B4-BE49-F238E27FC236}">
              <a16:creationId xmlns:a16="http://schemas.microsoft.com/office/drawing/2014/main" id="{00000000-0008-0000-0700-000070010000}"/>
            </a:ext>
          </a:extLst>
        </xdr:cNvPr>
        <xdr:cNvSpPr/>
      </xdr:nvSpPr>
      <xdr:spPr>
        <a:xfrm>
          <a:off x="10426700" y="995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146104</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74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16,103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127698</xdr:rowOff>
    </xdr:from>
    <xdr:to>
      <xdr:col>14</xdr:col>
      <xdr:colOff>79375</xdr:colOff>
      <xdr:row>58</xdr:row>
      <xdr:rowOff>57848</xdr:rowOff>
    </xdr:to>
    <xdr:sp macro="" textlink="">
      <xdr:nvSpPr>
        <xdr:cNvPr id="370" name="円/楕円 369">
          <a:extLst>
            <a:ext uri="{FF2B5EF4-FFF2-40B4-BE49-F238E27FC236}">
              <a16:creationId xmlns:a16="http://schemas.microsoft.com/office/drawing/2014/main" id="{00000000-0008-0000-0700-000072010000}"/>
            </a:ext>
          </a:extLst>
        </xdr:cNvPr>
        <xdr:cNvSpPr/>
      </xdr:nvSpPr>
      <xdr:spPr>
        <a:xfrm>
          <a:off x="9588500" y="990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74375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67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29,014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57801</xdr:rowOff>
    </xdr:from>
    <xdr:to>
      <xdr:col>12</xdr:col>
      <xdr:colOff>561975</xdr:colOff>
      <xdr:row>57</xdr:row>
      <xdr:rowOff>159401</xdr:rowOff>
    </xdr:to>
    <xdr:sp macro="" textlink="">
      <xdr:nvSpPr>
        <xdr:cNvPr id="372" name="円/楕円 371">
          <a:extLst>
            <a:ext uri="{FF2B5EF4-FFF2-40B4-BE49-F238E27FC236}">
              <a16:creationId xmlns:a16="http://schemas.microsoft.com/office/drawing/2014/main" id="{00000000-0008-0000-0700-000074010000}"/>
            </a:ext>
          </a:extLst>
        </xdr:cNvPr>
        <xdr:cNvSpPr/>
      </xdr:nvSpPr>
      <xdr:spPr>
        <a:xfrm>
          <a:off x="8699500" y="983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4478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60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44,302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2384</xdr:rowOff>
    </xdr:from>
    <xdr:to>
      <xdr:col>11</xdr:col>
      <xdr:colOff>358775</xdr:colOff>
      <xdr:row>58</xdr:row>
      <xdr:rowOff>103984</xdr:rowOff>
    </xdr:to>
    <xdr:sp macro="" textlink="">
      <xdr:nvSpPr>
        <xdr:cNvPr id="374" name="円/楕円 373">
          <a:extLst>
            <a:ext uri="{FF2B5EF4-FFF2-40B4-BE49-F238E27FC236}">
              <a16:creationId xmlns:a16="http://schemas.microsoft.com/office/drawing/2014/main" id="{00000000-0008-0000-0700-000076010000}"/>
            </a:ext>
          </a:extLst>
        </xdr:cNvPr>
        <xdr:cNvSpPr/>
      </xdr:nvSpPr>
      <xdr:spPr>
        <a:xfrm>
          <a:off x="7810500" y="994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120511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72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18,923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27617</xdr:rowOff>
    </xdr:from>
    <xdr:to>
      <xdr:col>10</xdr:col>
      <xdr:colOff>155575</xdr:colOff>
      <xdr:row>58</xdr:row>
      <xdr:rowOff>129217</xdr:rowOff>
    </xdr:to>
    <xdr:sp macro="" textlink="">
      <xdr:nvSpPr>
        <xdr:cNvPr id="376" name="円/楕円 375">
          <a:extLst>
            <a:ext uri="{FF2B5EF4-FFF2-40B4-BE49-F238E27FC236}">
              <a16:creationId xmlns:a16="http://schemas.microsoft.com/office/drawing/2014/main" id="{00000000-0008-0000-0700-000078010000}"/>
            </a:ext>
          </a:extLst>
        </xdr:cNvPr>
        <xdr:cNvSpPr/>
      </xdr:nvSpPr>
      <xdr:spPr>
        <a:xfrm>
          <a:off x="6921500" y="997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145744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74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88402</xdr:rowOff>
    </xdr:from>
    <xdr:to>
      <xdr:col>15</xdr:col>
      <xdr:colOff>180975</xdr:colOff>
      <xdr:row>76</xdr:row>
      <xdr:rowOff>128042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118602"/>
          <a:ext cx="838200" cy="3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115447</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4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a:extLst>
            <a:ext uri="{FF2B5EF4-FFF2-40B4-BE49-F238E27FC236}">
              <a16:creationId xmlns:a16="http://schemas.microsoft.com/office/drawing/2014/main" id="{00000000-0008-0000-0700-000096010000}"/>
            </a:ext>
          </a:extLst>
        </xdr:cNvPr>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57428</xdr:rowOff>
    </xdr:from>
    <xdr:to>
      <xdr:col>14</xdr:col>
      <xdr:colOff>28575</xdr:colOff>
      <xdr:row>76</xdr:row>
      <xdr:rowOff>88402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087628"/>
          <a:ext cx="889000" cy="3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a:extLst>
            <a:ext uri="{FF2B5EF4-FFF2-40B4-BE49-F238E27FC236}">
              <a16:creationId xmlns:a16="http://schemas.microsoft.com/office/drawing/2014/main" id="{00000000-0008-0000-0700-000098010000}"/>
            </a:ext>
          </a:extLst>
        </xdr:cNvPr>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50731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25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57428</xdr:rowOff>
    </xdr:from>
    <xdr:to>
      <xdr:col>12</xdr:col>
      <xdr:colOff>511175</xdr:colOff>
      <xdr:row>76</xdr:row>
      <xdr:rowOff>169166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087628"/>
          <a:ext cx="889000" cy="11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53856</xdr:rowOff>
    </xdr:from>
    <xdr:to>
      <xdr:col>12</xdr:col>
      <xdr:colOff>561975</xdr:colOff>
      <xdr:row>77</xdr:row>
      <xdr:rowOff>155456</xdr:rowOff>
    </xdr:to>
    <xdr:sp macro="" textlink="">
      <xdr:nvSpPr>
        <xdr:cNvPr id="411" name="フローチャート : 判断 410">
          <a:extLst>
            <a:ext uri="{FF2B5EF4-FFF2-40B4-BE49-F238E27FC236}">
              <a16:creationId xmlns:a16="http://schemas.microsoft.com/office/drawing/2014/main" id="{00000000-0008-0000-0700-00009B010000}"/>
            </a:ext>
          </a:extLst>
        </xdr:cNvPr>
        <xdr:cNvSpPr/>
      </xdr:nvSpPr>
      <xdr:spPr>
        <a:xfrm>
          <a:off x="8699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146583</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15427" y="1334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151679</xdr:rowOff>
    </xdr:from>
    <xdr:to>
      <xdr:col>11</xdr:col>
      <xdr:colOff>307975</xdr:colOff>
      <xdr:row>76</xdr:row>
      <xdr:rowOff>169166</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181879"/>
          <a:ext cx="889000" cy="1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63229</xdr:rowOff>
    </xdr:from>
    <xdr:to>
      <xdr:col>11</xdr:col>
      <xdr:colOff>358775</xdr:colOff>
      <xdr:row>77</xdr:row>
      <xdr:rowOff>164829</xdr:rowOff>
    </xdr:to>
    <xdr:sp macro="" textlink="">
      <xdr:nvSpPr>
        <xdr:cNvPr id="414" name="フローチャート : 判断 413">
          <a:extLst>
            <a:ext uri="{FF2B5EF4-FFF2-40B4-BE49-F238E27FC236}">
              <a16:creationId xmlns:a16="http://schemas.microsoft.com/office/drawing/2014/main" id="{00000000-0008-0000-0700-00009E010000}"/>
            </a:ext>
          </a:extLst>
        </xdr:cNvPr>
        <xdr:cNvSpPr/>
      </xdr:nvSpPr>
      <xdr:spPr>
        <a:xfrm>
          <a:off x="7810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155956</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26427" y="1335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72670</xdr:rowOff>
    </xdr:from>
    <xdr:to>
      <xdr:col>10</xdr:col>
      <xdr:colOff>155575</xdr:colOff>
      <xdr:row>78</xdr:row>
      <xdr:rowOff>2820</xdr:rowOff>
    </xdr:to>
    <xdr:sp macro="" textlink="">
      <xdr:nvSpPr>
        <xdr:cNvPr id="416" name="フローチャート : 判断 415">
          <a:extLst>
            <a:ext uri="{FF2B5EF4-FFF2-40B4-BE49-F238E27FC236}">
              <a16:creationId xmlns:a16="http://schemas.microsoft.com/office/drawing/2014/main" id="{00000000-0008-0000-0700-0000A0010000}"/>
            </a:ext>
          </a:extLst>
        </xdr:cNvPr>
        <xdr:cNvSpPr/>
      </xdr:nvSpPr>
      <xdr:spPr>
        <a:xfrm>
          <a:off x="6921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165397</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37427" y="1336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77242</xdr:rowOff>
    </xdr:from>
    <xdr:to>
      <xdr:col>15</xdr:col>
      <xdr:colOff>231775</xdr:colOff>
      <xdr:row>77</xdr:row>
      <xdr:rowOff>7392</xdr:rowOff>
    </xdr:to>
    <xdr:sp macro="" textlink="">
      <xdr:nvSpPr>
        <xdr:cNvPr id="423" name="円/楕円 422">
          <a:extLst>
            <a:ext uri="{FF2B5EF4-FFF2-40B4-BE49-F238E27FC236}">
              <a16:creationId xmlns:a16="http://schemas.microsoft.com/office/drawing/2014/main" id="{00000000-0008-0000-0700-0000A7010000}"/>
            </a:ext>
          </a:extLst>
        </xdr:cNvPr>
        <xdr:cNvSpPr/>
      </xdr:nvSpPr>
      <xdr:spPr>
        <a:xfrm>
          <a:off x="10426700" y="1310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100118</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95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15,510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37602</xdr:rowOff>
    </xdr:from>
    <xdr:to>
      <xdr:col>14</xdr:col>
      <xdr:colOff>79375</xdr:colOff>
      <xdr:row>76</xdr:row>
      <xdr:rowOff>139202</xdr:rowOff>
    </xdr:to>
    <xdr:sp macro="" textlink="">
      <xdr:nvSpPr>
        <xdr:cNvPr id="425" name="円/楕円 424">
          <a:extLst>
            <a:ext uri="{FF2B5EF4-FFF2-40B4-BE49-F238E27FC236}">
              <a16:creationId xmlns:a16="http://schemas.microsoft.com/office/drawing/2014/main" id="{00000000-0008-0000-0700-0000A9010000}"/>
            </a:ext>
          </a:extLst>
        </xdr:cNvPr>
        <xdr:cNvSpPr/>
      </xdr:nvSpPr>
      <xdr:spPr>
        <a:xfrm>
          <a:off x="9588500" y="1306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155729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84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17,244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6628</xdr:rowOff>
    </xdr:from>
    <xdr:to>
      <xdr:col>12</xdr:col>
      <xdr:colOff>561975</xdr:colOff>
      <xdr:row>76</xdr:row>
      <xdr:rowOff>108228</xdr:rowOff>
    </xdr:to>
    <xdr:sp macro="" textlink="">
      <xdr:nvSpPr>
        <xdr:cNvPr id="427" name="円/楕円 426">
          <a:extLst>
            <a:ext uri="{FF2B5EF4-FFF2-40B4-BE49-F238E27FC236}">
              <a16:creationId xmlns:a16="http://schemas.microsoft.com/office/drawing/2014/main" id="{00000000-0008-0000-0700-0000AB010000}"/>
            </a:ext>
          </a:extLst>
        </xdr:cNvPr>
        <xdr:cNvSpPr/>
      </xdr:nvSpPr>
      <xdr:spPr>
        <a:xfrm>
          <a:off x="8699500" y="1303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124754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81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18,599</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118366</xdr:rowOff>
    </xdr:from>
    <xdr:to>
      <xdr:col>11</xdr:col>
      <xdr:colOff>358775</xdr:colOff>
      <xdr:row>77</xdr:row>
      <xdr:rowOff>48516</xdr:rowOff>
    </xdr:to>
    <xdr:sp macro="" textlink="">
      <xdr:nvSpPr>
        <xdr:cNvPr id="429" name="円/楕円 428">
          <a:extLst>
            <a:ext uri="{FF2B5EF4-FFF2-40B4-BE49-F238E27FC236}">
              <a16:creationId xmlns:a16="http://schemas.microsoft.com/office/drawing/2014/main" id="{00000000-0008-0000-0700-0000AD010000}"/>
            </a:ext>
          </a:extLst>
        </xdr:cNvPr>
        <xdr:cNvSpPr/>
      </xdr:nvSpPr>
      <xdr:spPr>
        <a:xfrm>
          <a:off x="7810500" y="1314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65043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92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13,711</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100879</xdr:rowOff>
    </xdr:from>
    <xdr:to>
      <xdr:col>10</xdr:col>
      <xdr:colOff>155575</xdr:colOff>
      <xdr:row>77</xdr:row>
      <xdr:rowOff>31029</xdr:rowOff>
    </xdr:to>
    <xdr:sp macro="" textlink="">
      <xdr:nvSpPr>
        <xdr:cNvPr id="431" name="円/楕円 430">
          <a:extLst>
            <a:ext uri="{FF2B5EF4-FFF2-40B4-BE49-F238E27FC236}">
              <a16:creationId xmlns:a16="http://schemas.microsoft.com/office/drawing/2014/main" id="{00000000-0008-0000-0700-0000AF010000}"/>
            </a:ext>
          </a:extLst>
        </xdr:cNvPr>
        <xdr:cNvSpPr/>
      </xdr:nvSpPr>
      <xdr:spPr>
        <a:xfrm>
          <a:off x="6921500" y="1313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47555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90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14,476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48,005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141615</xdr:rowOff>
    </xdr:from>
    <xdr:to>
      <xdr:col>15</xdr:col>
      <xdr:colOff>180975</xdr:colOff>
      <xdr:row>98</xdr:row>
      <xdr:rowOff>144611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943715"/>
          <a:ext cx="838200" cy="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86788</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88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a:extLst>
            <a:ext uri="{FF2B5EF4-FFF2-40B4-BE49-F238E27FC236}">
              <a16:creationId xmlns:a16="http://schemas.microsoft.com/office/drawing/2014/main" id="{00000000-0008-0000-0700-0000CF010000}"/>
            </a:ext>
          </a:extLst>
        </xdr:cNvPr>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141633</xdr:rowOff>
    </xdr:from>
    <xdr:to>
      <xdr:col>14</xdr:col>
      <xdr:colOff>28575</xdr:colOff>
      <xdr:row>98</xdr:row>
      <xdr:rowOff>144611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943733"/>
          <a:ext cx="889000" cy="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a:extLst>
            <a:ext uri="{FF2B5EF4-FFF2-40B4-BE49-F238E27FC236}">
              <a16:creationId xmlns:a16="http://schemas.microsoft.com/office/drawing/2014/main" id="{00000000-0008-0000-0700-0000D1010000}"/>
            </a:ext>
          </a:extLst>
        </xdr:cNvPr>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31737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700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123583</xdr:rowOff>
    </xdr:from>
    <xdr:to>
      <xdr:col>12</xdr:col>
      <xdr:colOff>511175</xdr:colOff>
      <xdr:row>98</xdr:row>
      <xdr:rowOff>141633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925683"/>
          <a:ext cx="889000" cy="1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105431</xdr:rowOff>
    </xdr:from>
    <xdr:to>
      <xdr:col>12</xdr:col>
      <xdr:colOff>561975</xdr:colOff>
      <xdr:row>99</xdr:row>
      <xdr:rowOff>35581</xdr:rowOff>
    </xdr:to>
    <xdr:sp macro="" textlink="">
      <xdr:nvSpPr>
        <xdr:cNvPr id="468" name="フローチャート : 判断 467">
          <a:extLst>
            <a:ext uri="{FF2B5EF4-FFF2-40B4-BE49-F238E27FC236}">
              <a16:creationId xmlns:a16="http://schemas.microsoft.com/office/drawing/2014/main" id="{00000000-0008-0000-0700-0000D4010000}"/>
            </a:ext>
          </a:extLst>
        </xdr:cNvPr>
        <xdr:cNvSpPr/>
      </xdr:nvSpPr>
      <xdr:spPr>
        <a:xfrm>
          <a:off x="8699500" y="1690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26708</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700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123583</xdr:rowOff>
    </xdr:from>
    <xdr:to>
      <xdr:col>11</xdr:col>
      <xdr:colOff>307975</xdr:colOff>
      <xdr:row>98</xdr:row>
      <xdr:rowOff>136382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925683"/>
          <a:ext cx="889000" cy="1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103463</xdr:rowOff>
    </xdr:from>
    <xdr:to>
      <xdr:col>11</xdr:col>
      <xdr:colOff>358775</xdr:colOff>
      <xdr:row>99</xdr:row>
      <xdr:rowOff>33613</xdr:rowOff>
    </xdr:to>
    <xdr:sp macro="" textlink="">
      <xdr:nvSpPr>
        <xdr:cNvPr id="471" name="フローチャート : 判断 470">
          <a:extLst>
            <a:ext uri="{FF2B5EF4-FFF2-40B4-BE49-F238E27FC236}">
              <a16:creationId xmlns:a16="http://schemas.microsoft.com/office/drawing/2014/main" id="{00000000-0008-0000-0700-0000D7010000}"/>
            </a:ext>
          </a:extLst>
        </xdr:cNvPr>
        <xdr:cNvSpPr/>
      </xdr:nvSpPr>
      <xdr:spPr>
        <a:xfrm>
          <a:off x="7810500" y="169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24740</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99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112046</xdr:rowOff>
    </xdr:from>
    <xdr:to>
      <xdr:col>10</xdr:col>
      <xdr:colOff>155575</xdr:colOff>
      <xdr:row>99</xdr:row>
      <xdr:rowOff>42196</xdr:rowOff>
    </xdr:to>
    <xdr:sp macro="" textlink="">
      <xdr:nvSpPr>
        <xdr:cNvPr id="473" name="フローチャート : 判断 472">
          <a:extLst>
            <a:ext uri="{FF2B5EF4-FFF2-40B4-BE49-F238E27FC236}">
              <a16:creationId xmlns:a16="http://schemas.microsoft.com/office/drawing/2014/main" id="{00000000-0008-0000-0700-0000D9010000}"/>
            </a:ext>
          </a:extLst>
        </xdr:cNvPr>
        <xdr:cNvSpPr/>
      </xdr:nvSpPr>
      <xdr:spPr>
        <a:xfrm>
          <a:off x="6921500" y="169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33323</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700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90815</xdr:rowOff>
    </xdr:from>
    <xdr:to>
      <xdr:col>15</xdr:col>
      <xdr:colOff>231775</xdr:colOff>
      <xdr:row>99</xdr:row>
      <xdr:rowOff>20965</xdr:rowOff>
    </xdr:to>
    <xdr:sp macro="" textlink="">
      <xdr:nvSpPr>
        <xdr:cNvPr id="480" name="円/楕円 479">
          <a:extLst>
            <a:ext uri="{FF2B5EF4-FFF2-40B4-BE49-F238E27FC236}">
              <a16:creationId xmlns:a16="http://schemas.microsoft.com/office/drawing/2014/main" id="{00000000-0008-0000-0700-0000E0010000}"/>
            </a:ext>
          </a:extLst>
        </xdr:cNvPr>
        <xdr:cNvSpPr/>
      </xdr:nvSpPr>
      <xdr:spPr>
        <a:xfrm>
          <a:off x="10426700" y="1689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50192</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68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58,492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93811</xdr:rowOff>
    </xdr:from>
    <xdr:to>
      <xdr:col>14</xdr:col>
      <xdr:colOff>79375</xdr:colOff>
      <xdr:row>99</xdr:row>
      <xdr:rowOff>23961</xdr:rowOff>
    </xdr:to>
    <xdr:sp macro="" textlink="">
      <xdr:nvSpPr>
        <xdr:cNvPr id="482" name="円/楕円 481">
          <a:extLst>
            <a:ext uri="{FF2B5EF4-FFF2-40B4-BE49-F238E27FC236}">
              <a16:creationId xmlns:a16="http://schemas.microsoft.com/office/drawing/2014/main" id="{00000000-0008-0000-0700-0000E2010000}"/>
            </a:ext>
          </a:extLst>
        </xdr:cNvPr>
        <xdr:cNvSpPr/>
      </xdr:nvSpPr>
      <xdr:spPr>
        <a:xfrm>
          <a:off x="9588500" y="1689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40488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67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56,133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90833</xdr:rowOff>
    </xdr:from>
    <xdr:to>
      <xdr:col>12</xdr:col>
      <xdr:colOff>561975</xdr:colOff>
      <xdr:row>99</xdr:row>
      <xdr:rowOff>20983</xdr:rowOff>
    </xdr:to>
    <xdr:sp macro="" textlink="">
      <xdr:nvSpPr>
        <xdr:cNvPr id="484" name="円/楕円 483">
          <a:extLst>
            <a:ext uri="{FF2B5EF4-FFF2-40B4-BE49-F238E27FC236}">
              <a16:creationId xmlns:a16="http://schemas.microsoft.com/office/drawing/2014/main" id="{00000000-0008-0000-0700-0000E4010000}"/>
            </a:ext>
          </a:extLst>
        </xdr:cNvPr>
        <xdr:cNvSpPr/>
      </xdr:nvSpPr>
      <xdr:spPr>
        <a:xfrm>
          <a:off x="8699500" y="1689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37510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66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58,478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72783</xdr:rowOff>
    </xdr:from>
    <xdr:to>
      <xdr:col>11</xdr:col>
      <xdr:colOff>358775</xdr:colOff>
      <xdr:row>99</xdr:row>
      <xdr:rowOff>2933</xdr:rowOff>
    </xdr:to>
    <xdr:sp macro="" textlink="">
      <xdr:nvSpPr>
        <xdr:cNvPr id="486" name="円/楕円 485">
          <a:extLst>
            <a:ext uri="{FF2B5EF4-FFF2-40B4-BE49-F238E27FC236}">
              <a16:creationId xmlns:a16="http://schemas.microsoft.com/office/drawing/2014/main" id="{00000000-0008-0000-0700-0000E6010000}"/>
            </a:ext>
          </a:extLst>
        </xdr:cNvPr>
        <xdr:cNvSpPr/>
      </xdr:nvSpPr>
      <xdr:spPr>
        <a:xfrm>
          <a:off x="7810500" y="1687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19460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65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72,691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85582</xdr:rowOff>
    </xdr:from>
    <xdr:to>
      <xdr:col>10</xdr:col>
      <xdr:colOff>155575</xdr:colOff>
      <xdr:row>99</xdr:row>
      <xdr:rowOff>15732</xdr:rowOff>
    </xdr:to>
    <xdr:sp macro="" textlink="">
      <xdr:nvSpPr>
        <xdr:cNvPr id="488" name="円/楕円 487">
          <a:extLst>
            <a:ext uri="{FF2B5EF4-FFF2-40B4-BE49-F238E27FC236}">
              <a16:creationId xmlns:a16="http://schemas.microsoft.com/office/drawing/2014/main" id="{00000000-0008-0000-0700-0000E8010000}"/>
            </a:ext>
          </a:extLst>
        </xdr:cNvPr>
        <xdr:cNvSpPr/>
      </xdr:nvSpPr>
      <xdr:spPr>
        <a:xfrm>
          <a:off x="6921500" y="1688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32259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66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62,612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43505</xdr:rowOff>
    </xdr:from>
    <xdr:to>
      <xdr:col>23</xdr:col>
      <xdr:colOff>517525</xdr:colOff>
      <xdr:row>36</xdr:row>
      <xdr:rowOff>46751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215705"/>
          <a:ext cx="8382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145325</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317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a:extLst>
            <a:ext uri="{FF2B5EF4-FFF2-40B4-BE49-F238E27FC236}">
              <a16:creationId xmlns:a16="http://schemas.microsoft.com/office/drawing/2014/main" id="{00000000-0008-0000-0700-000007020000}"/>
            </a:ext>
          </a:extLst>
        </xdr:cNvPr>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43505</xdr:rowOff>
    </xdr:from>
    <xdr:to>
      <xdr:col>22</xdr:col>
      <xdr:colOff>365125</xdr:colOff>
      <xdr:row>37</xdr:row>
      <xdr:rowOff>93020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215705"/>
          <a:ext cx="889000" cy="22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a:extLst>
            <a:ext uri="{FF2B5EF4-FFF2-40B4-BE49-F238E27FC236}">
              <a16:creationId xmlns:a16="http://schemas.microsoft.com/office/drawing/2014/main" id="{00000000-0008-0000-0700-000009020000}"/>
            </a:ext>
          </a:extLst>
        </xdr:cNvPr>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70802</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848</xdr:rowOff>
    </xdr:from>
    <xdr:to>
      <xdr:col>21</xdr:col>
      <xdr:colOff>161925</xdr:colOff>
      <xdr:row>37</xdr:row>
      <xdr:rowOff>93020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5830148"/>
          <a:ext cx="889000" cy="60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4" name="フローチャート : 判断 523">
          <a:extLst>
            <a:ext uri="{FF2B5EF4-FFF2-40B4-BE49-F238E27FC236}">
              <a16:creationId xmlns:a16="http://schemas.microsoft.com/office/drawing/2014/main" id="{00000000-0008-0000-0700-00000C020000}"/>
            </a:ext>
          </a:extLst>
        </xdr:cNvPr>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848</xdr:rowOff>
    </xdr:from>
    <xdr:to>
      <xdr:col>19</xdr:col>
      <xdr:colOff>644525</xdr:colOff>
      <xdr:row>37</xdr:row>
      <xdr:rowOff>53609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5830148"/>
          <a:ext cx="889000" cy="56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7" name="フローチャート : 判断 526">
          <a:extLst>
            <a:ext uri="{FF2B5EF4-FFF2-40B4-BE49-F238E27FC236}">
              <a16:creationId xmlns:a16="http://schemas.microsoft.com/office/drawing/2014/main" id="{00000000-0008-0000-0700-00000F020000}"/>
            </a:ext>
          </a:extLst>
        </xdr:cNvPr>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49634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9" name="フローチャート : 判断 528">
          <a:extLst>
            <a:ext uri="{FF2B5EF4-FFF2-40B4-BE49-F238E27FC236}">
              <a16:creationId xmlns:a16="http://schemas.microsoft.com/office/drawing/2014/main" id="{00000000-0008-0000-0700-000011020000}"/>
            </a:ext>
          </a:extLst>
        </xdr:cNvPr>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167401</xdr:rowOff>
    </xdr:from>
    <xdr:to>
      <xdr:col>23</xdr:col>
      <xdr:colOff>568325</xdr:colOff>
      <xdr:row>36</xdr:row>
      <xdr:rowOff>97551</xdr:rowOff>
    </xdr:to>
    <xdr:sp macro="" textlink="">
      <xdr:nvSpPr>
        <xdr:cNvPr id="536" name="円/楕円 535">
          <a:extLst>
            <a:ext uri="{FF2B5EF4-FFF2-40B4-BE49-F238E27FC236}">
              <a16:creationId xmlns:a16="http://schemas.microsoft.com/office/drawing/2014/main" id="{00000000-0008-0000-0700-000018020000}"/>
            </a:ext>
          </a:extLst>
        </xdr:cNvPr>
        <xdr:cNvSpPr/>
      </xdr:nvSpPr>
      <xdr:spPr>
        <a:xfrm>
          <a:off x="16268700" y="616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18828</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01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19,533</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164155</xdr:rowOff>
    </xdr:from>
    <xdr:to>
      <xdr:col>22</xdr:col>
      <xdr:colOff>415925</xdr:colOff>
      <xdr:row>36</xdr:row>
      <xdr:rowOff>94305</xdr:rowOff>
    </xdr:to>
    <xdr:sp macro="" textlink="">
      <xdr:nvSpPr>
        <xdr:cNvPr id="538" name="円/楕円 537">
          <a:extLst>
            <a:ext uri="{FF2B5EF4-FFF2-40B4-BE49-F238E27FC236}">
              <a16:creationId xmlns:a16="http://schemas.microsoft.com/office/drawing/2014/main" id="{00000000-0008-0000-0700-00001A020000}"/>
            </a:ext>
          </a:extLst>
        </xdr:cNvPr>
        <xdr:cNvSpPr/>
      </xdr:nvSpPr>
      <xdr:spPr>
        <a:xfrm>
          <a:off x="15430500" y="616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110832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9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19,604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42220</xdr:rowOff>
    </xdr:from>
    <xdr:to>
      <xdr:col>21</xdr:col>
      <xdr:colOff>212725</xdr:colOff>
      <xdr:row>37</xdr:row>
      <xdr:rowOff>143820</xdr:rowOff>
    </xdr:to>
    <xdr:sp macro="" textlink="">
      <xdr:nvSpPr>
        <xdr:cNvPr id="540" name="円/楕円 539">
          <a:extLst>
            <a:ext uri="{FF2B5EF4-FFF2-40B4-BE49-F238E27FC236}">
              <a16:creationId xmlns:a16="http://schemas.microsoft.com/office/drawing/2014/main" id="{00000000-0008-0000-0700-00001C020000}"/>
            </a:ext>
          </a:extLst>
        </xdr:cNvPr>
        <xdr:cNvSpPr/>
      </xdr:nvSpPr>
      <xdr:spPr>
        <a:xfrm>
          <a:off x="14541500" y="638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134947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47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14,771</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121498</xdr:rowOff>
    </xdr:from>
    <xdr:to>
      <xdr:col>20</xdr:col>
      <xdr:colOff>9525</xdr:colOff>
      <xdr:row>34</xdr:row>
      <xdr:rowOff>51648</xdr:rowOff>
    </xdr:to>
    <xdr:sp macro="" textlink="">
      <xdr:nvSpPr>
        <xdr:cNvPr id="542" name="円/楕円 541">
          <a:extLst>
            <a:ext uri="{FF2B5EF4-FFF2-40B4-BE49-F238E27FC236}">
              <a16:creationId xmlns:a16="http://schemas.microsoft.com/office/drawing/2014/main" id="{00000000-0008-0000-0700-00001E020000}"/>
            </a:ext>
          </a:extLst>
        </xdr:cNvPr>
        <xdr:cNvSpPr/>
      </xdr:nvSpPr>
      <xdr:spPr>
        <a:xfrm>
          <a:off x="13652500" y="57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68175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55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28,037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2809</xdr:rowOff>
    </xdr:from>
    <xdr:to>
      <xdr:col>18</xdr:col>
      <xdr:colOff>492125</xdr:colOff>
      <xdr:row>37</xdr:row>
      <xdr:rowOff>104409</xdr:rowOff>
    </xdr:to>
    <xdr:sp macro="" textlink="">
      <xdr:nvSpPr>
        <xdr:cNvPr id="544" name="円/楕円 543">
          <a:extLst>
            <a:ext uri="{FF2B5EF4-FFF2-40B4-BE49-F238E27FC236}">
              <a16:creationId xmlns:a16="http://schemas.microsoft.com/office/drawing/2014/main" id="{00000000-0008-0000-0700-000020020000}"/>
            </a:ext>
          </a:extLst>
        </xdr:cNvPr>
        <xdr:cNvSpPr/>
      </xdr:nvSpPr>
      <xdr:spPr>
        <a:xfrm>
          <a:off x="12763500" y="634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95536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43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15,633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40,366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65649</xdr:rowOff>
    </xdr:from>
    <xdr:to>
      <xdr:col>23</xdr:col>
      <xdr:colOff>517525</xdr:colOff>
      <xdr:row>58</xdr:row>
      <xdr:rowOff>7508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838299"/>
          <a:ext cx="838200" cy="11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47754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648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a:extLst>
            <a:ext uri="{FF2B5EF4-FFF2-40B4-BE49-F238E27FC236}">
              <a16:creationId xmlns:a16="http://schemas.microsoft.com/office/drawing/2014/main" id="{00000000-0008-0000-0700-00003F020000}"/>
            </a:ext>
          </a:extLst>
        </xdr:cNvPr>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2174</xdr:rowOff>
    </xdr:from>
    <xdr:to>
      <xdr:col>22</xdr:col>
      <xdr:colOff>365125</xdr:colOff>
      <xdr:row>57</xdr:row>
      <xdr:rowOff>65649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774824"/>
          <a:ext cx="889000" cy="6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a:extLst>
            <a:ext uri="{FF2B5EF4-FFF2-40B4-BE49-F238E27FC236}">
              <a16:creationId xmlns:a16="http://schemas.microsoft.com/office/drawing/2014/main" id="{00000000-0008-0000-0700-000041020000}"/>
            </a:ext>
          </a:extLst>
        </xdr:cNvPr>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118650</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2174</xdr:rowOff>
    </xdr:from>
    <xdr:to>
      <xdr:col>21</xdr:col>
      <xdr:colOff>161925</xdr:colOff>
      <xdr:row>58</xdr:row>
      <xdr:rowOff>82184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774824"/>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9302</xdr:rowOff>
    </xdr:from>
    <xdr:to>
      <xdr:col>21</xdr:col>
      <xdr:colOff>212725</xdr:colOff>
      <xdr:row>57</xdr:row>
      <xdr:rowOff>110902</xdr:rowOff>
    </xdr:to>
    <xdr:sp macro="" textlink="">
      <xdr:nvSpPr>
        <xdr:cNvPr id="580" name="フローチャート : 判断 579">
          <a:extLst>
            <a:ext uri="{FF2B5EF4-FFF2-40B4-BE49-F238E27FC236}">
              <a16:creationId xmlns:a16="http://schemas.microsoft.com/office/drawing/2014/main" id="{00000000-0008-0000-0700-000044020000}"/>
            </a:ext>
          </a:extLst>
        </xdr:cNvPr>
        <xdr:cNvSpPr/>
      </xdr:nvSpPr>
      <xdr:spPr>
        <a:xfrm>
          <a:off x="14541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102029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87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82184</xdr:rowOff>
    </xdr:from>
    <xdr:to>
      <xdr:col>19</xdr:col>
      <xdr:colOff>644525</xdr:colOff>
      <xdr:row>59</xdr:row>
      <xdr:rowOff>5527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10026284"/>
          <a:ext cx="889000" cy="9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15961</xdr:rowOff>
    </xdr:from>
    <xdr:to>
      <xdr:col>20</xdr:col>
      <xdr:colOff>9525</xdr:colOff>
      <xdr:row>57</xdr:row>
      <xdr:rowOff>117561</xdr:rowOff>
    </xdr:to>
    <xdr:sp macro="" textlink="">
      <xdr:nvSpPr>
        <xdr:cNvPr id="583" name="フローチャート : 判断 582">
          <a:extLst>
            <a:ext uri="{FF2B5EF4-FFF2-40B4-BE49-F238E27FC236}">
              <a16:creationId xmlns:a16="http://schemas.microsoft.com/office/drawing/2014/main" id="{00000000-0008-0000-0700-000047020000}"/>
            </a:ext>
          </a:extLst>
        </xdr:cNvPr>
        <xdr:cNvSpPr/>
      </xdr:nvSpPr>
      <xdr:spPr>
        <a:xfrm>
          <a:off x="13652500" y="97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134088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56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35575</xdr:rowOff>
    </xdr:from>
    <xdr:to>
      <xdr:col>18</xdr:col>
      <xdr:colOff>492125</xdr:colOff>
      <xdr:row>57</xdr:row>
      <xdr:rowOff>137175</xdr:rowOff>
    </xdr:to>
    <xdr:sp macro="" textlink="">
      <xdr:nvSpPr>
        <xdr:cNvPr id="585" name="フローチャート : 判断 584">
          <a:extLst>
            <a:ext uri="{FF2B5EF4-FFF2-40B4-BE49-F238E27FC236}">
              <a16:creationId xmlns:a16="http://schemas.microsoft.com/office/drawing/2014/main" id="{00000000-0008-0000-0700-000049020000}"/>
            </a:ext>
          </a:extLst>
        </xdr:cNvPr>
        <xdr:cNvSpPr/>
      </xdr:nvSpPr>
      <xdr:spPr>
        <a:xfrm>
          <a:off x="12763500" y="98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153702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128158</xdr:rowOff>
    </xdr:from>
    <xdr:to>
      <xdr:col>23</xdr:col>
      <xdr:colOff>568325</xdr:colOff>
      <xdr:row>58</xdr:row>
      <xdr:rowOff>58308</xdr:rowOff>
    </xdr:to>
    <xdr:sp macro="" textlink="">
      <xdr:nvSpPr>
        <xdr:cNvPr id="592" name="円/楕円 591">
          <a:extLst>
            <a:ext uri="{FF2B5EF4-FFF2-40B4-BE49-F238E27FC236}">
              <a16:creationId xmlns:a16="http://schemas.microsoft.com/office/drawing/2014/main" id="{00000000-0008-0000-0700-000050020000}"/>
            </a:ext>
          </a:extLst>
        </xdr:cNvPr>
        <xdr:cNvSpPr/>
      </xdr:nvSpPr>
      <xdr:spPr>
        <a:xfrm>
          <a:off x="16268700" y="990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106585</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87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38,674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14849</xdr:rowOff>
    </xdr:from>
    <xdr:to>
      <xdr:col>22</xdr:col>
      <xdr:colOff>415925</xdr:colOff>
      <xdr:row>57</xdr:row>
      <xdr:rowOff>116449</xdr:rowOff>
    </xdr:to>
    <xdr:sp macro="" textlink="">
      <xdr:nvSpPr>
        <xdr:cNvPr id="594" name="円/楕円 593">
          <a:extLst>
            <a:ext uri="{FF2B5EF4-FFF2-40B4-BE49-F238E27FC236}">
              <a16:creationId xmlns:a16="http://schemas.microsoft.com/office/drawing/2014/main" id="{00000000-0008-0000-0700-000052020000}"/>
            </a:ext>
          </a:extLst>
        </xdr:cNvPr>
        <xdr:cNvSpPr/>
      </xdr:nvSpPr>
      <xdr:spPr>
        <a:xfrm>
          <a:off x="15430500" y="978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107576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88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46,109</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122824</xdr:rowOff>
    </xdr:from>
    <xdr:to>
      <xdr:col>21</xdr:col>
      <xdr:colOff>212725</xdr:colOff>
      <xdr:row>57</xdr:row>
      <xdr:rowOff>52974</xdr:rowOff>
    </xdr:to>
    <xdr:sp macro="" textlink="">
      <xdr:nvSpPr>
        <xdr:cNvPr id="596" name="円/楕円 595">
          <a:extLst>
            <a:ext uri="{FF2B5EF4-FFF2-40B4-BE49-F238E27FC236}">
              <a16:creationId xmlns:a16="http://schemas.microsoft.com/office/drawing/2014/main" id="{00000000-0008-0000-0700-000054020000}"/>
            </a:ext>
          </a:extLst>
        </xdr:cNvPr>
        <xdr:cNvSpPr/>
      </xdr:nvSpPr>
      <xdr:spPr>
        <a:xfrm>
          <a:off x="14541500" y="972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69501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49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50,274</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31384</xdr:rowOff>
    </xdr:from>
    <xdr:to>
      <xdr:col>20</xdr:col>
      <xdr:colOff>9525</xdr:colOff>
      <xdr:row>58</xdr:row>
      <xdr:rowOff>132984</xdr:rowOff>
    </xdr:to>
    <xdr:sp macro="" textlink="">
      <xdr:nvSpPr>
        <xdr:cNvPr id="598" name="円/楕円 597">
          <a:extLst>
            <a:ext uri="{FF2B5EF4-FFF2-40B4-BE49-F238E27FC236}">
              <a16:creationId xmlns:a16="http://schemas.microsoft.com/office/drawing/2014/main" id="{00000000-0008-0000-0700-000056020000}"/>
            </a:ext>
          </a:extLst>
        </xdr:cNvPr>
        <xdr:cNvSpPr/>
      </xdr:nvSpPr>
      <xdr:spPr>
        <a:xfrm>
          <a:off x="13652500" y="997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124111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1006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33,774</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126177</xdr:rowOff>
    </xdr:from>
    <xdr:to>
      <xdr:col>18</xdr:col>
      <xdr:colOff>492125</xdr:colOff>
      <xdr:row>59</xdr:row>
      <xdr:rowOff>56327</xdr:rowOff>
    </xdr:to>
    <xdr:sp macro="" textlink="">
      <xdr:nvSpPr>
        <xdr:cNvPr id="600" name="円/楕円 599">
          <a:extLst>
            <a:ext uri="{FF2B5EF4-FFF2-40B4-BE49-F238E27FC236}">
              <a16:creationId xmlns:a16="http://schemas.microsoft.com/office/drawing/2014/main" id="{00000000-0008-0000-0700-000058020000}"/>
            </a:ext>
          </a:extLst>
        </xdr:cNvPr>
        <xdr:cNvSpPr/>
      </xdr:nvSpPr>
      <xdr:spPr>
        <a:xfrm>
          <a:off x="12763500" y="1007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47454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1016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27,554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72758</xdr:rowOff>
    </xdr:from>
    <xdr:to>
      <xdr:col>23</xdr:col>
      <xdr:colOff>517525</xdr:colOff>
      <xdr:row>79</xdr:row>
      <xdr:rowOff>24206</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5481300" y="13445858"/>
          <a:ext cx="838200" cy="12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114152</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487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a:extLst>
            <a:ext uri="{FF2B5EF4-FFF2-40B4-BE49-F238E27FC236}">
              <a16:creationId xmlns:a16="http://schemas.microsoft.com/office/drawing/2014/main" id="{00000000-0008-0000-0700-000078020000}"/>
            </a:ext>
          </a:extLst>
        </xdr:cNvPr>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16535</xdr:rowOff>
    </xdr:from>
    <xdr:to>
      <xdr:col>22</xdr:col>
      <xdr:colOff>365125</xdr:colOff>
      <xdr:row>79</xdr:row>
      <xdr:rowOff>24206</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561085"/>
          <a:ext cx="889000" cy="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a:extLst>
            <a:ext uri="{FF2B5EF4-FFF2-40B4-BE49-F238E27FC236}">
              <a16:creationId xmlns:a16="http://schemas.microsoft.com/office/drawing/2014/main" id="{00000000-0008-0000-0700-00007A020000}"/>
            </a:ext>
          </a:extLst>
        </xdr:cNvPr>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68051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7" y="1361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16535</xdr:rowOff>
    </xdr:from>
    <xdr:to>
      <xdr:col>21</xdr:col>
      <xdr:colOff>161925</xdr:colOff>
      <xdr:row>79</xdr:row>
      <xdr:rowOff>35446</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3703300" y="13561085"/>
          <a:ext cx="889000" cy="1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115633</xdr:rowOff>
    </xdr:from>
    <xdr:to>
      <xdr:col>21</xdr:col>
      <xdr:colOff>212725</xdr:colOff>
      <xdr:row>79</xdr:row>
      <xdr:rowOff>45783</xdr:rowOff>
    </xdr:to>
    <xdr:sp macro="" textlink="">
      <xdr:nvSpPr>
        <xdr:cNvPr id="637" name="フローチャート : 判断 636">
          <a:extLst>
            <a:ext uri="{FF2B5EF4-FFF2-40B4-BE49-F238E27FC236}">
              <a16:creationId xmlns:a16="http://schemas.microsoft.com/office/drawing/2014/main" id="{00000000-0008-0000-0700-00007D020000}"/>
            </a:ext>
          </a:extLst>
        </xdr:cNvPr>
        <xdr:cNvSpPr/>
      </xdr:nvSpPr>
      <xdr:spPr>
        <a:xfrm>
          <a:off x="14541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62310</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7"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22492</xdr:rowOff>
    </xdr:from>
    <xdr:to>
      <xdr:col>19</xdr:col>
      <xdr:colOff>644525</xdr:colOff>
      <xdr:row>79</xdr:row>
      <xdr:rowOff>35446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567042"/>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111989</xdr:rowOff>
    </xdr:from>
    <xdr:to>
      <xdr:col>20</xdr:col>
      <xdr:colOff>9525</xdr:colOff>
      <xdr:row>79</xdr:row>
      <xdr:rowOff>42139</xdr:rowOff>
    </xdr:to>
    <xdr:sp macro="" textlink="">
      <xdr:nvSpPr>
        <xdr:cNvPr id="640" name="フローチャート : 判断 639">
          <a:extLst>
            <a:ext uri="{FF2B5EF4-FFF2-40B4-BE49-F238E27FC236}">
              <a16:creationId xmlns:a16="http://schemas.microsoft.com/office/drawing/2014/main" id="{00000000-0008-0000-0700-000080020000}"/>
            </a:ext>
          </a:extLst>
        </xdr:cNvPr>
        <xdr:cNvSpPr/>
      </xdr:nvSpPr>
      <xdr:spPr>
        <a:xfrm>
          <a:off x="13652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58666</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7"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103963</xdr:rowOff>
    </xdr:from>
    <xdr:to>
      <xdr:col>18</xdr:col>
      <xdr:colOff>492125</xdr:colOff>
      <xdr:row>79</xdr:row>
      <xdr:rowOff>34113</xdr:rowOff>
    </xdr:to>
    <xdr:sp macro="" textlink="">
      <xdr:nvSpPr>
        <xdr:cNvPr id="642" name="フローチャート : 判断 641">
          <a:extLst>
            <a:ext uri="{FF2B5EF4-FFF2-40B4-BE49-F238E27FC236}">
              <a16:creationId xmlns:a16="http://schemas.microsoft.com/office/drawing/2014/main" id="{00000000-0008-0000-0700-000082020000}"/>
            </a:ext>
          </a:extLst>
        </xdr:cNvPr>
        <xdr:cNvSpPr/>
      </xdr:nvSpPr>
      <xdr:spPr>
        <a:xfrm>
          <a:off x="12763500" y="1347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50640</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7" y="132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21958</xdr:rowOff>
    </xdr:from>
    <xdr:to>
      <xdr:col>23</xdr:col>
      <xdr:colOff>568325</xdr:colOff>
      <xdr:row>78</xdr:row>
      <xdr:rowOff>123558</xdr:rowOff>
    </xdr:to>
    <xdr:sp macro="" textlink="">
      <xdr:nvSpPr>
        <xdr:cNvPr id="649" name="円/楕円 648">
          <a:extLst>
            <a:ext uri="{FF2B5EF4-FFF2-40B4-BE49-F238E27FC236}">
              <a16:creationId xmlns:a16="http://schemas.microsoft.com/office/drawing/2014/main" id="{00000000-0008-0000-0700-000089020000}"/>
            </a:ext>
          </a:extLst>
        </xdr:cNvPr>
        <xdr:cNvSpPr/>
      </xdr:nvSpPr>
      <xdr:spPr>
        <a:xfrm>
          <a:off x="16268700" y="1339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44835</xdr:rowOff>
    </xdr:from>
    <xdr:ext cx="534377"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24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11,271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144856</xdr:rowOff>
    </xdr:from>
    <xdr:to>
      <xdr:col>22</xdr:col>
      <xdr:colOff>415925</xdr:colOff>
      <xdr:row>79</xdr:row>
      <xdr:rowOff>75006</xdr:rowOff>
    </xdr:to>
    <xdr:sp macro="" textlink="">
      <xdr:nvSpPr>
        <xdr:cNvPr id="651" name="円/楕円 650">
          <a:extLst>
            <a:ext uri="{FF2B5EF4-FFF2-40B4-BE49-F238E27FC236}">
              <a16:creationId xmlns:a16="http://schemas.microsoft.com/office/drawing/2014/main" id="{00000000-0008-0000-0700-00008B020000}"/>
            </a:ext>
          </a:extLst>
        </xdr:cNvPr>
        <xdr:cNvSpPr/>
      </xdr:nvSpPr>
      <xdr:spPr>
        <a:xfrm>
          <a:off x="15430500" y="1351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91533</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7" y="1329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137185</xdr:rowOff>
    </xdr:from>
    <xdr:to>
      <xdr:col>21</xdr:col>
      <xdr:colOff>212725</xdr:colOff>
      <xdr:row>79</xdr:row>
      <xdr:rowOff>67335</xdr:rowOff>
    </xdr:to>
    <xdr:sp macro="" textlink="">
      <xdr:nvSpPr>
        <xdr:cNvPr id="653" name="円/楕円 652">
          <a:extLst>
            <a:ext uri="{FF2B5EF4-FFF2-40B4-BE49-F238E27FC236}">
              <a16:creationId xmlns:a16="http://schemas.microsoft.com/office/drawing/2014/main" id="{00000000-0008-0000-0700-00008D020000}"/>
            </a:ext>
          </a:extLst>
        </xdr:cNvPr>
        <xdr:cNvSpPr/>
      </xdr:nvSpPr>
      <xdr:spPr>
        <a:xfrm>
          <a:off x="14541500" y="1351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58462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7" y="1360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156096</xdr:rowOff>
    </xdr:from>
    <xdr:to>
      <xdr:col>20</xdr:col>
      <xdr:colOff>9525</xdr:colOff>
      <xdr:row>79</xdr:row>
      <xdr:rowOff>86246</xdr:rowOff>
    </xdr:to>
    <xdr:sp macro="" textlink="">
      <xdr:nvSpPr>
        <xdr:cNvPr id="655" name="円/楕円 654">
          <a:extLst>
            <a:ext uri="{FF2B5EF4-FFF2-40B4-BE49-F238E27FC236}">
              <a16:creationId xmlns:a16="http://schemas.microsoft.com/office/drawing/2014/main" id="{00000000-0008-0000-0700-00008F020000}"/>
            </a:ext>
          </a:extLst>
        </xdr:cNvPr>
        <xdr:cNvSpPr/>
      </xdr:nvSpPr>
      <xdr:spPr>
        <a:xfrm>
          <a:off x="13652500" y="135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77373</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4017" y="13621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143142</xdr:rowOff>
    </xdr:from>
    <xdr:to>
      <xdr:col>18</xdr:col>
      <xdr:colOff>492125</xdr:colOff>
      <xdr:row>79</xdr:row>
      <xdr:rowOff>73292</xdr:rowOff>
    </xdr:to>
    <xdr:sp macro="" textlink="">
      <xdr:nvSpPr>
        <xdr:cNvPr id="657" name="円/楕円 656">
          <a:extLst>
            <a:ext uri="{FF2B5EF4-FFF2-40B4-BE49-F238E27FC236}">
              <a16:creationId xmlns:a16="http://schemas.microsoft.com/office/drawing/2014/main" id="{00000000-0008-0000-0700-000091020000}"/>
            </a:ext>
          </a:extLst>
        </xdr:cNvPr>
        <xdr:cNvSpPr/>
      </xdr:nvSpPr>
      <xdr:spPr>
        <a:xfrm>
          <a:off x="12763500" y="135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64419</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7" y="13608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55,227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108725</xdr:rowOff>
    </xdr:from>
    <xdr:to>
      <xdr:col>23</xdr:col>
      <xdr:colOff>517525</xdr:colOff>
      <xdr:row>93</xdr:row>
      <xdr:rowOff>117232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053575"/>
          <a:ext cx="838200" cy="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46476</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334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a:extLst>
            <a:ext uri="{FF2B5EF4-FFF2-40B4-BE49-F238E27FC236}">
              <a16:creationId xmlns:a16="http://schemas.microsoft.com/office/drawing/2014/main" id="{00000000-0008-0000-0700-0000B3020000}"/>
            </a:ext>
          </a:extLst>
        </xdr:cNvPr>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117232</xdr:rowOff>
    </xdr:from>
    <xdr:to>
      <xdr:col>22</xdr:col>
      <xdr:colOff>365125</xdr:colOff>
      <xdr:row>93</xdr:row>
      <xdr:rowOff>138753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062082"/>
          <a:ext cx="889000" cy="2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a:extLst>
            <a:ext uri="{FF2B5EF4-FFF2-40B4-BE49-F238E27FC236}">
              <a16:creationId xmlns:a16="http://schemas.microsoft.com/office/drawing/2014/main" id="{00000000-0008-0000-0700-0000B5020000}"/>
            </a:ext>
          </a:extLst>
        </xdr:cNvPr>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154929</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100724</xdr:rowOff>
    </xdr:from>
    <xdr:to>
      <xdr:col>21</xdr:col>
      <xdr:colOff>161925</xdr:colOff>
      <xdr:row>93</xdr:row>
      <xdr:rowOff>138753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045574"/>
          <a:ext cx="889000" cy="3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170363</xdr:rowOff>
    </xdr:from>
    <xdr:to>
      <xdr:col>21</xdr:col>
      <xdr:colOff>212725</xdr:colOff>
      <xdr:row>95</xdr:row>
      <xdr:rowOff>100513</xdr:rowOff>
    </xdr:to>
    <xdr:sp macro="" textlink="">
      <xdr:nvSpPr>
        <xdr:cNvPr id="696" name="フローチャート : 判断 695">
          <a:extLst>
            <a:ext uri="{FF2B5EF4-FFF2-40B4-BE49-F238E27FC236}">
              <a16:creationId xmlns:a16="http://schemas.microsoft.com/office/drawing/2014/main" id="{00000000-0008-0000-0700-0000B8020000}"/>
            </a:ext>
          </a:extLst>
        </xdr:cNvPr>
        <xdr:cNvSpPr/>
      </xdr:nvSpPr>
      <xdr:spPr>
        <a:xfrm>
          <a:off x="14541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91640</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3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67283</xdr:rowOff>
    </xdr:from>
    <xdr:to>
      <xdr:col>19</xdr:col>
      <xdr:colOff>644525</xdr:colOff>
      <xdr:row>93</xdr:row>
      <xdr:rowOff>100724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012133"/>
          <a:ext cx="889000" cy="3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1722</xdr:rowOff>
    </xdr:from>
    <xdr:to>
      <xdr:col>20</xdr:col>
      <xdr:colOff>9525</xdr:colOff>
      <xdr:row>95</xdr:row>
      <xdr:rowOff>103322</xdr:rowOff>
    </xdr:to>
    <xdr:sp macro="" textlink="">
      <xdr:nvSpPr>
        <xdr:cNvPr id="699" name="フローチャート : 判断 698">
          <a:extLst>
            <a:ext uri="{FF2B5EF4-FFF2-40B4-BE49-F238E27FC236}">
              <a16:creationId xmlns:a16="http://schemas.microsoft.com/office/drawing/2014/main" id="{00000000-0008-0000-0700-0000BB020000}"/>
            </a:ext>
          </a:extLst>
        </xdr:cNvPr>
        <xdr:cNvSpPr/>
      </xdr:nvSpPr>
      <xdr:spPr>
        <a:xfrm>
          <a:off x="13652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94449</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3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170983</xdr:rowOff>
    </xdr:from>
    <xdr:to>
      <xdr:col>18</xdr:col>
      <xdr:colOff>492125</xdr:colOff>
      <xdr:row>95</xdr:row>
      <xdr:rowOff>101133</xdr:rowOff>
    </xdr:to>
    <xdr:sp macro="" textlink="">
      <xdr:nvSpPr>
        <xdr:cNvPr id="701" name="フローチャート : 判断 700">
          <a:extLst>
            <a:ext uri="{FF2B5EF4-FFF2-40B4-BE49-F238E27FC236}">
              <a16:creationId xmlns:a16="http://schemas.microsoft.com/office/drawing/2014/main" id="{00000000-0008-0000-0700-0000BD020000}"/>
            </a:ext>
          </a:extLst>
        </xdr:cNvPr>
        <xdr:cNvSpPr/>
      </xdr:nvSpPr>
      <xdr:spPr>
        <a:xfrm>
          <a:off x="12763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92260</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38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57925</xdr:rowOff>
    </xdr:from>
    <xdr:to>
      <xdr:col>23</xdr:col>
      <xdr:colOff>568325</xdr:colOff>
      <xdr:row>93</xdr:row>
      <xdr:rowOff>159525</xdr:rowOff>
    </xdr:to>
    <xdr:sp macro="" textlink="">
      <xdr:nvSpPr>
        <xdr:cNvPr id="708" name="円/楕円 707">
          <a:extLst>
            <a:ext uri="{FF2B5EF4-FFF2-40B4-BE49-F238E27FC236}">
              <a16:creationId xmlns:a16="http://schemas.microsoft.com/office/drawing/2014/main" id="{00000000-0008-0000-0700-0000C4020000}"/>
            </a:ext>
          </a:extLst>
        </xdr:cNvPr>
        <xdr:cNvSpPr/>
      </xdr:nvSpPr>
      <xdr:spPr>
        <a:xfrm>
          <a:off x="16268700" y="1600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80802</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585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62,397</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66432</xdr:rowOff>
    </xdr:from>
    <xdr:to>
      <xdr:col>22</xdr:col>
      <xdr:colOff>415925</xdr:colOff>
      <xdr:row>93</xdr:row>
      <xdr:rowOff>168032</xdr:rowOff>
    </xdr:to>
    <xdr:sp macro="" textlink="">
      <xdr:nvSpPr>
        <xdr:cNvPr id="710" name="円/楕円 709">
          <a:extLst>
            <a:ext uri="{FF2B5EF4-FFF2-40B4-BE49-F238E27FC236}">
              <a16:creationId xmlns:a16="http://schemas.microsoft.com/office/drawing/2014/main" id="{00000000-0008-0000-0700-0000C6020000}"/>
            </a:ext>
          </a:extLst>
        </xdr:cNvPr>
        <xdr:cNvSpPr/>
      </xdr:nvSpPr>
      <xdr:spPr>
        <a:xfrm>
          <a:off x="15430500" y="1601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13109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57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61,876</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87953</xdr:rowOff>
    </xdr:from>
    <xdr:to>
      <xdr:col>21</xdr:col>
      <xdr:colOff>212725</xdr:colOff>
      <xdr:row>94</xdr:row>
      <xdr:rowOff>18103</xdr:rowOff>
    </xdr:to>
    <xdr:sp macro="" textlink="">
      <xdr:nvSpPr>
        <xdr:cNvPr id="712" name="円/楕円 711">
          <a:extLst>
            <a:ext uri="{FF2B5EF4-FFF2-40B4-BE49-F238E27FC236}">
              <a16:creationId xmlns:a16="http://schemas.microsoft.com/office/drawing/2014/main" id="{00000000-0008-0000-0700-0000C8020000}"/>
            </a:ext>
          </a:extLst>
        </xdr:cNvPr>
        <xdr:cNvSpPr/>
      </xdr:nvSpPr>
      <xdr:spPr>
        <a:xfrm>
          <a:off x="14541500" y="1603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34630</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580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60,558</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49924</xdr:rowOff>
    </xdr:from>
    <xdr:to>
      <xdr:col>20</xdr:col>
      <xdr:colOff>9525</xdr:colOff>
      <xdr:row>93</xdr:row>
      <xdr:rowOff>151524</xdr:rowOff>
    </xdr:to>
    <xdr:sp macro="" textlink="">
      <xdr:nvSpPr>
        <xdr:cNvPr id="714" name="円/楕円 713">
          <a:extLst>
            <a:ext uri="{FF2B5EF4-FFF2-40B4-BE49-F238E27FC236}">
              <a16:creationId xmlns:a16="http://schemas.microsoft.com/office/drawing/2014/main" id="{00000000-0008-0000-0700-0000CA020000}"/>
            </a:ext>
          </a:extLst>
        </xdr:cNvPr>
        <xdr:cNvSpPr/>
      </xdr:nvSpPr>
      <xdr:spPr>
        <a:xfrm>
          <a:off x="13652500" y="1599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168051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577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62,887</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16483</xdr:rowOff>
    </xdr:from>
    <xdr:to>
      <xdr:col>18</xdr:col>
      <xdr:colOff>492125</xdr:colOff>
      <xdr:row>93</xdr:row>
      <xdr:rowOff>118083</xdr:rowOff>
    </xdr:to>
    <xdr:sp macro="" textlink="">
      <xdr:nvSpPr>
        <xdr:cNvPr id="716" name="円/楕円 715">
          <a:extLst>
            <a:ext uri="{FF2B5EF4-FFF2-40B4-BE49-F238E27FC236}">
              <a16:creationId xmlns:a16="http://schemas.microsoft.com/office/drawing/2014/main" id="{00000000-0008-0000-0700-0000CC020000}"/>
            </a:ext>
          </a:extLst>
        </xdr:cNvPr>
        <xdr:cNvSpPr/>
      </xdr:nvSpPr>
      <xdr:spPr>
        <a:xfrm>
          <a:off x="12763500" y="1596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134610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573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42545</xdr:rowOff>
    </xdr:from>
    <xdr:to>
      <xdr:col>32</xdr:col>
      <xdr:colOff>187325</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2909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a:extLst>
            <a:ext uri="{FF2B5EF4-FFF2-40B4-BE49-F238E27FC236}">
              <a16:creationId xmlns:a16="http://schemas.microsoft.com/office/drawing/2014/main" id="{00000000-0008-0000-0700-0000EC020000}"/>
            </a:ext>
          </a:extLst>
        </xdr:cNvPr>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125032</xdr:rowOff>
    </xdr:from>
    <xdr:to>
      <xdr:col>31</xdr:col>
      <xdr:colOff>34925</xdr:colOff>
      <xdr:row>39</xdr:row>
      <xdr:rowOff>42545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297232"/>
          <a:ext cx="889000" cy="43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a:extLst>
            <a:ext uri="{FF2B5EF4-FFF2-40B4-BE49-F238E27FC236}">
              <a16:creationId xmlns:a16="http://schemas.microsoft.com/office/drawing/2014/main" id="{00000000-0008-0000-0700-0000EE020000}"/>
            </a:ext>
          </a:extLst>
        </xdr:cNvPr>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125032</xdr:rowOff>
    </xdr:from>
    <xdr:to>
      <xdr:col>29</xdr:col>
      <xdr:colOff>517525</xdr:colOff>
      <xdr:row>37</xdr:row>
      <xdr:rowOff>149987</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19545300" y="6297232"/>
          <a:ext cx="889000" cy="19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3" name="フローチャート : 判断 752">
          <a:extLst>
            <a:ext uri="{FF2B5EF4-FFF2-40B4-BE49-F238E27FC236}">
              <a16:creationId xmlns:a16="http://schemas.microsoft.com/office/drawing/2014/main" id="{00000000-0008-0000-0700-0000F1020000}"/>
            </a:ext>
          </a:extLst>
        </xdr:cNvPr>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58945</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745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149987</xdr:rowOff>
    </xdr:from>
    <xdr:to>
      <xdr:col>28</xdr:col>
      <xdr:colOff>314325</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18656300" y="6493637"/>
          <a:ext cx="889000" cy="23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6" name="フローチャート : 判断 755">
          <a:extLst>
            <a:ext uri="{FF2B5EF4-FFF2-40B4-BE49-F238E27FC236}">
              <a16:creationId xmlns:a16="http://schemas.microsoft.com/office/drawing/2014/main" id="{00000000-0008-0000-0700-0000F4020000}"/>
            </a:ext>
          </a:extLst>
        </xdr:cNvPr>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61421</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747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8" name="フローチャート : 判断 757">
          <a:extLst>
            <a:ext uri="{FF2B5EF4-FFF2-40B4-BE49-F238E27FC236}">
              <a16:creationId xmlns:a16="http://schemas.microsoft.com/office/drawing/2014/main" id="{00000000-0008-0000-0700-0000F6020000}"/>
            </a:ext>
          </a:extLst>
        </xdr:cNvPr>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163195</xdr:rowOff>
    </xdr:from>
    <xdr:to>
      <xdr:col>31</xdr:col>
      <xdr:colOff>85725</xdr:colOff>
      <xdr:row>39</xdr:row>
      <xdr:rowOff>93345</xdr:rowOff>
    </xdr:to>
    <xdr:sp macro="" textlink="">
      <xdr:nvSpPr>
        <xdr:cNvPr id="767" name="円/楕円 766">
          <a:extLst>
            <a:ext uri="{FF2B5EF4-FFF2-40B4-BE49-F238E27FC236}">
              <a16:creationId xmlns:a16="http://schemas.microsoft.com/office/drawing/2014/main" id="{00000000-0008-0000-0700-0000FF020000}"/>
            </a:ext>
          </a:extLst>
        </xdr:cNvPr>
        <xdr:cNvSpPr/>
      </xdr:nvSpPr>
      <xdr:spPr>
        <a:xfrm>
          <a:off x="21272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84472</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66333" y="6771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74232</xdr:rowOff>
    </xdr:from>
    <xdr:to>
      <xdr:col>29</xdr:col>
      <xdr:colOff>568325</xdr:colOff>
      <xdr:row>37</xdr:row>
      <xdr:rowOff>4382</xdr:rowOff>
    </xdr:to>
    <xdr:sp macro="" textlink="">
      <xdr:nvSpPr>
        <xdr:cNvPr id="769" name="円/楕円 768">
          <a:extLst>
            <a:ext uri="{FF2B5EF4-FFF2-40B4-BE49-F238E27FC236}">
              <a16:creationId xmlns:a16="http://schemas.microsoft.com/office/drawing/2014/main" id="{00000000-0008-0000-0700-000001030000}"/>
            </a:ext>
          </a:extLst>
        </xdr:cNvPr>
        <xdr:cNvSpPr/>
      </xdr:nvSpPr>
      <xdr:spPr>
        <a:xfrm>
          <a:off x="20383500" y="624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20909</xdr:rowOff>
    </xdr:from>
    <xdr:ext cx="469744"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199427" y="602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2,277</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99187</xdr:rowOff>
    </xdr:from>
    <xdr:to>
      <xdr:col>28</xdr:col>
      <xdr:colOff>365125</xdr:colOff>
      <xdr:row>38</xdr:row>
      <xdr:rowOff>29337</xdr:rowOff>
    </xdr:to>
    <xdr:sp macro="" textlink="">
      <xdr:nvSpPr>
        <xdr:cNvPr id="771" name="円/楕円 770">
          <a:extLst>
            <a:ext uri="{FF2B5EF4-FFF2-40B4-BE49-F238E27FC236}">
              <a16:creationId xmlns:a16="http://schemas.microsoft.com/office/drawing/2014/main" id="{00000000-0008-0000-0700-000003030000}"/>
            </a:ext>
          </a:extLst>
        </xdr:cNvPr>
        <xdr:cNvSpPr/>
      </xdr:nvSpPr>
      <xdr:spPr>
        <a:xfrm>
          <a:off x="19494500" y="644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45864</xdr:rowOff>
    </xdr:from>
    <xdr:ext cx="469744"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10427" y="62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総務費の大幅増については、新庁舎建設事業の本工事着工に伴う工事費の増が要因となっている。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民生費は、住民一人当たり１</a:t>
          </a:r>
          <a:r>
            <a:rPr kumimoji="1" lang="ja-JP" altLang="en-US" sz="1100">
              <a:solidFill>
                <a:schemeClr val="dk1"/>
              </a:solidFill>
              <a:effectLst/>
              <a:latin typeface="+mn-lt"/>
              <a:ea typeface="+mn-ea"/>
              <a:cs typeface="+mn-cs"/>
            </a:rPr>
            <a:t>８０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７０２</a:t>
          </a:r>
          <a:r>
            <a:rPr kumimoji="1" lang="ja-JP" altLang="ja-JP" sz="1100">
              <a:solidFill>
                <a:schemeClr val="dk1"/>
              </a:solidFill>
              <a:effectLst/>
              <a:latin typeface="+mn-lt"/>
              <a:ea typeface="+mn-ea"/>
              <a:cs typeface="+mn-cs"/>
            </a:rPr>
            <a:t>円となっており、類似団体平均を</a:t>
          </a:r>
          <a:r>
            <a:rPr kumimoji="1" lang="ja-JP" altLang="en-US" sz="1100">
              <a:solidFill>
                <a:schemeClr val="dk1"/>
              </a:solidFill>
              <a:effectLst/>
              <a:latin typeface="+mn-lt"/>
              <a:ea typeface="+mn-ea"/>
              <a:cs typeface="+mn-cs"/>
            </a:rPr>
            <a:t>３４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３６２</a:t>
          </a:r>
          <a:r>
            <a:rPr kumimoji="1" lang="ja-JP" altLang="ja-JP" sz="1100">
              <a:solidFill>
                <a:schemeClr val="dk1"/>
              </a:solidFill>
              <a:effectLst/>
              <a:latin typeface="+mn-lt"/>
              <a:ea typeface="+mn-ea"/>
              <a:cs typeface="+mn-cs"/>
            </a:rPr>
            <a:t>円上回っている。</a:t>
          </a:r>
          <a:r>
            <a:rPr kumimoji="1" lang="ja-JP" altLang="en-US" sz="1100">
              <a:solidFill>
                <a:schemeClr val="dk1"/>
              </a:solidFill>
              <a:effectLst/>
              <a:latin typeface="+mn-lt"/>
              <a:ea typeface="+mn-ea"/>
              <a:cs typeface="+mn-cs"/>
            </a:rPr>
            <a:t>これは</a:t>
          </a:r>
          <a:r>
            <a:rPr kumimoji="1" lang="ja-JP" altLang="ja-JP" sz="1100">
              <a:solidFill>
                <a:schemeClr val="dk1"/>
              </a:solidFill>
              <a:effectLst/>
              <a:latin typeface="+mn-lt"/>
              <a:ea typeface="+mn-ea"/>
              <a:cs typeface="+mn-cs"/>
            </a:rPr>
            <a:t>、児童福祉費が</a:t>
          </a:r>
          <a:r>
            <a:rPr kumimoji="1" lang="ja-JP" altLang="en-US" sz="1100">
              <a:solidFill>
                <a:schemeClr val="dk1"/>
              </a:solidFill>
              <a:effectLst/>
              <a:latin typeface="+mn-lt"/>
              <a:ea typeface="+mn-ea"/>
              <a:cs typeface="+mn-cs"/>
            </a:rPr>
            <a:t>施設型給付事業や子ども医療費助成費の増</a:t>
          </a:r>
          <a:r>
            <a:rPr kumimoji="1" lang="ja-JP" altLang="ja-JP" sz="1100">
              <a:solidFill>
                <a:schemeClr val="dk1"/>
              </a:solidFill>
              <a:effectLst/>
              <a:latin typeface="+mn-lt"/>
              <a:ea typeface="+mn-ea"/>
              <a:cs typeface="+mn-cs"/>
            </a:rPr>
            <a:t>により大きく増加したほか、臨時福祉給付金</a:t>
          </a:r>
          <a:r>
            <a:rPr kumimoji="1" lang="ja-JP" altLang="en-US" sz="1100">
              <a:solidFill>
                <a:schemeClr val="dk1"/>
              </a:solidFill>
              <a:effectLst/>
              <a:latin typeface="+mn-lt"/>
              <a:ea typeface="+mn-ea"/>
              <a:cs typeface="+mn-cs"/>
            </a:rPr>
            <a:t>関連</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介護給付事業が増となったことに</a:t>
          </a:r>
          <a:r>
            <a:rPr kumimoji="1" lang="ja-JP" altLang="ja-JP" sz="1100">
              <a:solidFill>
                <a:schemeClr val="dk1"/>
              </a:solidFill>
              <a:effectLst/>
              <a:latin typeface="+mn-lt"/>
              <a:ea typeface="+mn-ea"/>
              <a:cs typeface="+mn-cs"/>
            </a:rPr>
            <a:t>よ</a:t>
          </a:r>
          <a:r>
            <a:rPr kumimoji="1" lang="ja-JP" altLang="en-US" sz="1100">
              <a:solidFill>
                <a:schemeClr val="dk1"/>
              </a:solidFill>
              <a:effectLst/>
              <a:latin typeface="+mn-lt"/>
              <a:ea typeface="+mn-ea"/>
              <a:cs typeface="+mn-cs"/>
            </a:rPr>
            <a:t>るものである</a:t>
          </a:r>
          <a:r>
            <a:rPr kumimoji="1" lang="ja-JP" altLang="ja-JP" sz="1100">
              <a:solidFill>
                <a:schemeClr val="dk1"/>
              </a:solidFill>
              <a:effectLst/>
              <a:latin typeface="+mn-lt"/>
              <a:ea typeface="+mn-ea"/>
              <a:cs typeface="+mn-cs"/>
            </a:rPr>
            <a:t>。</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農林水産業費</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は、平成２７年度に引き続き、森林整備加速化・林業再生事業補助金などの事業の減に伴い、大きく減少したところである。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災害復旧費については、台風１６号災害復旧などに伴う道路河川災害復旧事業や農地・農業用施設災害復旧事業などにより大幅な増となっている。</a:t>
          </a:r>
          <a:endParaRPr kumimoji="1" lang="ja-JP" altLang="ja-JP" sz="1100">
            <a:solidFill>
              <a:schemeClr val="dk1"/>
            </a:solidFill>
            <a:effectLst/>
            <a:latin typeface="+mn-lt"/>
            <a:ea typeface="+mn-ea"/>
            <a:cs typeface="+mn-cs"/>
          </a:endParaRPr>
        </a:p>
        <a:p>
          <a:r>
            <a:rPr lang="ja-JP" altLang="en-US" sz="1400">
              <a:effectLst/>
            </a:rPr>
            <a:t>　</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宮崎県日向市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a:t>
          </a:r>
          <a:r>
            <a:rPr kumimoji="1" lang="ja-JP" altLang="en-US" sz="1100">
              <a:solidFill>
                <a:schemeClr val="dk1"/>
              </a:solidFill>
              <a:effectLst/>
              <a:latin typeface="+mn-lt"/>
              <a:ea typeface="+mn-ea"/>
              <a:cs typeface="+mn-cs"/>
            </a:rPr>
            <a:t>積立</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平成２７年度決算剰余金や利子の積立てを行ったが、</a:t>
          </a:r>
          <a:r>
            <a:rPr kumimoji="1" lang="ja-JP" altLang="ja-JP" sz="1100">
              <a:solidFill>
                <a:schemeClr val="dk1"/>
              </a:solidFill>
              <a:effectLst/>
              <a:latin typeface="+mn-lt"/>
              <a:ea typeface="+mn-ea"/>
              <a:cs typeface="+mn-cs"/>
            </a:rPr>
            <a:t>台風１６号</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に係る災害復旧関連事業</a:t>
          </a:r>
          <a:r>
            <a:rPr kumimoji="1" lang="ja-JP" altLang="en-US" sz="1100">
              <a:solidFill>
                <a:schemeClr val="dk1"/>
              </a:solidFill>
              <a:effectLst/>
              <a:latin typeface="+mn-lt"/>
              <a:ea typeface="+mn-ea"/>
              <a:cs typeface="+mn-cs"/>
            </a:rPr>
            <a:t>で多額の取崩しが必要となったため、前年度末より減額となった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実質収支額については、歳入歳出差引額</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市税などの増により前年度から増額となったが、新庁舎建設事業や</a:t>
          </a:r>
          <a:r>
            <a:rPr kumimoji="1" lang="ja-JP" altLang="ja-JP" sz="1100">
              <a:solidFill>
                <a:schemeClr val="dk1"/>
              </a:solidFill>
              <a:effectLst/>
              <a:latin typeface="+mn-lt"/>
              <a:ea typeface="+mn-ea"/>
              <a:cs typeface="+mn-cs"/>
            </a:rPr>
            <a:t>災害復旧関連事業</a:t>
          </a:r>
          <a:r>
            <a:rPr kumimoji="1" lang="ja-JP" altLang="en-US" sz="1100">
              <a:solidFill>
                <a:schemeClr val="dk1"/>
              </a:solidFill>
              <a:effectLst/>
              <a:latin typeface="+mn-lt"/>
              <a:ea typeface="+mn-ea"/>
              <a:cs typeface="+mn-cs"/>
            </a:rPr>
            <a:t>などにより翌年度へ繰り越すべき財源が大幅な増となったため</a:t>
          </a:r>
          <a:r>
            <a:rPr kumimoji="1" lang="ja-JP" altLang="ja-JP" sz="1100">
              <a:solidFill>
                <a:schemeClr val="dk1"/>
              </a:solidFill>
              <a:effectLst/>
              <a:latin typeface="+mn-lt"/>
              <a:ea typeface="+mn-ea"/>
              <a:cs typeface="+mn-cs"/>
            </a:rPr>
            <a:t>、前年度から</a:t>
          </a:r>
          <a:r>
            <a:rPr kumimoji="1" lang="ja-JP" altLang="en-US" sz="1100">
              <a:solidFill>
                <a:schemeClr val="dk1"/>
              </a:solidFill>
              <a:effectLst/>
              <a:latin typeface="+mn-lt"/>
              <a:ea typeface="+mn-ea"/>
              <a:cs typeface="+mn-cs"/>
            </a:rPr>
            <a:t>１６２</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２８</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実質単年度収支については、本年度の実質収支額の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に加え、前年度の実質収支額</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の取崩しの影響も</a:t>
          </a:r>
          <a:r>
            <a:rPr kumimoji="1" lang="ja-JP" altLang="ja-JP" sz="1100">
              <a:solidFill>
                <a:schemeClr val="dk1"/>
              </a:solidFill>
              <a:effectLst/>
              <a:latin typeface="+mn-lt"/>
              <a:ea typeface="+mn-ea"/>
              <a:cs typeface="+mn-cs"/>
            </a:rPr>
            <a:t>あり</a:t>
          </a:r>
          <a:r>
            <a:rPr kumimoji="1" lang="ja-JP" altLang="en-US" sz="1100">
              <a:solidFill>
                <a:schemeClr val="dk1"/>
              </a:solidFill>
              <a:effectLst/>
              <a:latin typeface="+mn-lt"/>
              <a:ea typeface="+mn-ea"/>
              <a:cs typeface="+mn-cs"/>
            </a:rPr>
            <a:t>マイナスとなった</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宮崎県日向市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すべての</a:t>
          </a:r>
          <a:r>
            <a:rPr kumimoji="1" lang="ja-JP" altLang="ja-JP" sz="1100">
              <a:solidFill>
                <a:schemeClr val="dk1"/>
              </a:solidFill>
              <a:effectLst/>
              <a:latin typeface="+mn-lt"/>
              <a:ea typeface="+mn-ea"/>
              <a:cs typeface="+mn-cs"/>
            </a:rPr>
            <a:t>会計に</a:t>
          </a:r>
          <a:r>
            <a:rPr kumimoji="1" lang="ja-JP" altLang="en-US" sz="1100">
              <a:solidFill>
                <a:schemeClr val="dk1"/>
              </a:solidFill>
              <a:effectLst/>
              <a:latin typeface="+mn-lt"/>
              <a:ea typeface="+mn-ea"/>
              <a:cs typeface="+mn-cs"/>
            </a:rPr>
            <a:t>おいて</a:t>
          </a:r>
          <a:r>
            <a:rPr kumimoji="1" lang="ja-JP" altLang="ja-JP" sz="1100">
              <a:solidFill>
                <a:schemeClr val="dk1"/>
              </a:solidFill>
              <a:effectLst/>
              <a:latin typeface="+mn-lt"/>
              <a:ea typeface="+mn-ea"/>
              <a:cs typeface="+mn-cs"/>
            </a:rPr>
            <a:t>赤字は計上して</a:t>
          </a:r>
          <a:r>
            <a:rPr kumimoji="1" lang="ja-JP" altLang="en-US" sz="1100">
              <a:solidFill>
                <a:schemeClr val="dk1"/>
              </a:solidFill>
              <a:effectLst/>
              <a:latin typeface="+mn-lt"/>
              <a:ea typeface="+mn-ea"/>
              <a:cs typeface="+mn-cs"/>
            </a:rPr>
            <a:t>いない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一般会計などでは黒字額が減少したが、</a:t>
          </a:r>
          <a:r>
            <a:rPr kumimoji="1" lang="ja-JP" altLang="ja-JP" sz="1100">
              <a:solidFill>
                <a:schemeClr val="dk1"/>
              </a:solidFill>
              <a:effectLst/>
              <a:latin typeface="+mn-lt"/>
              <a:ea typeface="+mn-ea"/>
              <a:cs typeface="+mn-cs"/>
            </a:rPr>
            <a:t>国民健康保険事業特別会計で</a:t>
          </a:r>
          <a:r>
            <a:rPr kumimoji="1" lang="ja-JP" altLang="en-US" sz="1100">
              <a:solidFill>
                <a:schemeClr val="dk1"/>
              </a:solidFill>
              <a:effectLst/>
              <a:latin typeface="+mn-lt"/>
              <a:ea typeface="+mn-ea"/>
              <a:cs typeface="+mn-cs"/>
            </a:rPr>
            <a:t>は、前年度に急増した</a:t>
          </a:r>
          <a:r>
            <a:rPr kumimoji="1" lang="ja-JP" altLang="ja-JP" sz="1100">
              <a:solidFill>
                <a:schemeClr val="dk1"/>
              </a:solidFill>
              <a:effectLst/>
              <a:latin typeface="+mn-lt"/>
              <a:ea typeface="+mn-ea"/>
              <a:cs typeface="+mn-cs"/>
            </a:rPr>
            <a:t>医療費</a:t>
          </a:r>
          <a:r>
            <a:rPr kumimoji="1" lang="ja-JP" altLang="en-US" sz="1100">
              <a:solidFill>
                <a:schemeClr val="dk1"/>
              </a:solidFill>
              <a:effectLst/>
              <a:latin typeface="+mn-lt"/>
              <a:ea typeface="+mn-ea"/>
              <a:cs typeface="+mn-cs"/>
            </a:rPr>
            <a:t>の精算に伴う国庫負担金等（療養給付費等負担金・療養給付費交付金）の追加交付などにより黒字額が増額したため、連結決算黒字額の標準財政規模比は増となった。</a:t>
          </a:r>
          <a:endParaRPr lang="ja-JP" altLang="ja-JP" sz="1400">
            <a:effectLst/>
          </a:endParaRPr>
        </a:p>
        <a:p>
          <a:r>
            <a:rPr kumimoji="1" lang="ja-JP" altLang="ja-JP" sz="1100">
              <a:solidFill>
                <a:schemeClr val="dk1"/>
              </a:solidFill>
              <a:effectLst/>
              <a:latin typeface="+mn-lt"/>
              <a:ea typeface="+mn-ea"/>
              <a:cs typeface="+mn-cs"/>
            </a:rPr>
            <a:t>　引き続き各会計において、使用料</a:t>
          </a:r>
          <a:r>
            <a:rPr kumimoji="1" lang="ja-JP" altLang="en-US" sz="1100">
              <a:solidFill>
                <a:schemeClr val="dk1"/>
              </a:solidFill>
              <a:effectLst/>
              <a:latin typeface="+mn-lt"/>
              <a:ea typeface="+mn-ea"/>
              <a:cs typeface="+mn-cs"/>
            </a:rPr>
            <a:t>及び手数料</a:t>
          </a:r>
          <a:r>
            <a:rPr kumimoji="1" lang="ja-JP" altLang="ja-JP" sz="1100">
              <a:solidFill>
                <a:schemeClr val="dk1"/>
              </a:solidFill>
              <a:effectLst/>
              <a:latin typeface="+mn-lt"/>
              <a:ea typeface="+mn-ea"/>
              <a:cs typeface="+mn-cs"/>
            </a:rPr>
            <a:t>の見直し</a:t>
          </a:r>
          <a:r>
            <a:rPr kumimoji="1" lang="ja-JP" altLang="en-US" sz="1100">
              <a:solidFill>
                <a:schemeClr val="dk1"/>
              </a:solidFill>
              <a:effectLst/>
              <a:latin typeface="+mn-lt"/>
              <a:ea typeface="+mn-ea"/>
              <a:cs typeface="+mn-cs"/>
            </a:rPr>
            <a:t>などによる</a:t>
          </a:r>
          <a:r>
            <a:rPr kumimoji="1" lang="ja-JP" altLang="ja-JP" sz="1100">
              <a:solidFill>
                <a:schemeClr val="dk1"/>
              </a:solidFill>
              <a:effectLst/>
              <a:latin typeface="+mn-lt"/>
              <a:ea typeface="+mn-ea"/>
              <a:cs typeface="+mn-cs"/>
            </a:rPr>
            <a:t>自主財源の確保</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、経常経費の抑制などの取組を進め、</a:t>
          </a:r>
          <a:r>
            <a:rPr kumimoji="1" lang="ja-JP" altLang="en-US" sz="1100">
              <a:solidFill>
                <a:schemeClr val="dk1"/>
              </a:solidFill>
              <a:effectLst/>
              <a:latin typeface="+mn-lt"/>
              <a:ea typeface="+mn-ea"/>
              <a:cs typeface="+mn-cs"/>
            </a:rPr>
            <a:t>将来</a:t>
          </a:r>
          <a:r>
            <a:rPr kumimoji="1" lang="ja-JP" altLang="ja-JP" sz="1100">
              <a:solidFill>
                <a:schemeClr val="dk1"/>
              </a:solidFill>
              <a:effectLst/>
              <a:latin typeface="+mn-lt"/>
              <a:ea typeface="+mn-ea"/>
              <a:cs typeface="+mn-cs"/>
            </a:rPr>
            <a:t>を見据えた財政運営に努める。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80" zoomScaleNormal="80" workbookViewId="0"/>
  </sheetViews>
  <sheetFormatPr defaultColWidth="0" defaultRowHeight="10.8" zeroHeight="1" x14ac:dyDescent="0.2"/>
  <cols>
    <col min="1" max="11" width="2.109375" style="141" customWidth="1"/>
    <col min="12" max="12" width="2.21875" style="141" customWidth="1"/>
    <col min="13" max="17" width="2.33203125" style="141" customWidth="1"/>
    <col min="18" max="119" width="2.109375" style="141" customWidth="1"/>
    <col min="120" max="16384" width="0" style="141" hidden="1"/>
  </cols>
  <sheetData>
    <row r="1" spans="1:119" ht="33" customHeight="1" x14ac:dyDescent="0.2">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 thickBot="1" x14ac:dyDescent="0.25">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5">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2">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32202834</v>
      </c>
      <c r="BO4" s="381"/>
      <c r="BP4" s="381"/>
      <c r="BQ4" s="381"/>
      <c r="BR4" s="381"/>
      <c r="BS4" s="381"/>
      <c r="BT4" s="381"/>
      <c r="BU4" s="382"/>
      <c r="BV4" s="380">
        <v>31564827</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2.6</v>
      </c>
      <c r="CU4" s="387"/>
      <c r="CV4" s="387"/>
      <c r="CW4" s="387"/>
      <c r="CX4" s="387"/>
      <c r="CY4" s="387"/>
      <c r="CZ4" s="387"/>
      <c r="DA4" s="388"/>
      <c r="DB4" s="386">
        <v>3.7</v>
      </c>
      <c r="DC4" s="387"/>
      <c r="DD4" s="387"/>
      <c r="DE4" s="387"/>
      <c r="DF4" s="387"/>
      <c r="DG4" s="387"/>
      <c r="DH4" s="387"/>
      <c r="DI4" s="388"/>
      <c r="DJ4" s="139"/>
      <c r="DK4" s="139"/>
      <c r="DL4" s="139"/>
      <c r="DM4" s="139"/>
      <c r="DN4" s="139"/>
      <c r="DO4" s="139"/>
    </row>
    <row r="5" spans="1:119" ht="18.75" customHeight="1" x14ac:dyDescent="0.2">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31421454</v>
      </c>
      <c r="BO5" s="418"/>
      <c r="BP5" s="418"/>
      <c r="BQ5" s="418"/>
      <c r="BR5" s="418"/>
      <c r="BS5" s="418"/>
      <c r="BT5" s="418"/>
      <c r="BU5" s="419"/>
      <c r="BV5" s="417">
        <v>30910956</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94.5</v>
      </c>
      <c r="CU5" s="415"/>
      <c r="CV5" s="415"/>
      <c r="CW5" s="415"/>
      <c r="CX5" s="415"/>
      <c r="CY5" s="415"/>
      <c r="CZ5" s="415"/>
      <c r="DA5" s="416"/>
      <c r="DB5" s="414">
        <v>91</v>
      </c>
      <c r="DC5" s="415"/>
      <c r="DD5" s="415"/>
      <c r="DE5" s="415"/>
      <c r="DF5" s="415"/>
      <c r="DG5" s="415"/>
      <c r="DH5" s="415"/>
      <c r="DI5" s="416"/>
      <c r="DJ5" s="139"/>
      <c r="DK5" s="139"/>
      <c r="DL5" s="139"/>
      <c r="DM5" s="139"/>
      <c r="DN5" s="139"/>
      <c r="DO5" s="139"/>
    </row>
    <row r="6" spans="1:119" ht="18.75" customHeight="1" x14ac:dyDescent="0.2">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781380</v>
      </c>
      <c r="BO6" s="418"/>
      <c r="BP6" s="418"/>
      <c r="BQ6" s="418"/>
      <c r="BR6" s="418"/>
      <c r="BS6" s="418"/>
      <c r="BT6" s="418"/>
      <c r="BU6" s="419"/>
      <c r="BV6" s="417">
        <v>653871</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99.4</v>
      </c>
      <c r="CU6" s="455"/>
      <c r="CV6" s="455"/>
      <c r="CW6" s="455"/>
      <c r="CX6" s="455"/>
      <c r="CY6" s="455"/>
      <c r="CZ6" s="455"/>
      <c r="DA6" s="456"/>
      <c r="DB6" s="454">
        <v>96.8</v>
      </c>
      <c r="DC6" s="455"/>
      <c r="DD6" s="455"/>
      <c r="DE6" s="455"/>
      <c r="DF6" s="455"/>
      <c r="DG6" s="455"/>
      <c r="DH6" s="455"/>
      <c r="DI6" s="456"/>
      <c r="DJ6" s="139"/>
      <c r="DK6" s="139"/>
      <c r="DL6" s="139"/>
      <c r="DM6" s="139"/>
      <c r="DN6" s="139"/>
      <c r="DO6" s="139"/>
    </row>
    <row r="7" spans="1:119" ht="18.75" customHeight="1" x14ac:dyDescent="0.2">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366241</v>
      </c>
      <c r="BO7" s="418"/>
      <c r="BP7" s="418"/>
      <c r="BQ7" s="418"/>
      <c r="BR7" s="418"/>
      <c r="BS7" s="418"/>
      <c r="BT7" s="418"/>
      <c r="BU7" s="419"/>
      <c r="BV7" s="417">
        <v>76556</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15676301</v>
      </c>
      <c r="CU7" s="418"/>
      <c r="CV7" s="418"/>
      <c r="CW7" s="418"/>
      <c r="CX7" s="418"/>
      <c r="CY7" s="418"/>
      <c r="CZ7" s="418"/>
      <c r="DA7" s="419"/>
      <c r="DB7" s="417">
        <v>15690929</v>
      </c>
      <c r="DC7" s="418"/>
      <c r="DD7" s="418"/>
      <c r="DE7" s="418"/>
      <c r="DF7" s="418"/>
      <c r="DG7" s="418"/>
      <c r="DH7" s="418"/>
      <c r="DI7" s="419"/>
      <c r="DJ7" s="139"/>
      <c r="DK7" s="139"/>
      <c r="DL7" s="139"/>
      <c r="DM7" s="139"/>
      <c r="DN7" s="139"/>
      <c r="DO7" s="139"/>
    </row>
    <row r="8" spans="1:119" ht="18.75" customHeight="1" thickBot="1" x14ac:dyDescent="0.25">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415139</v>
      </c>
      <c r="BO8" s="418"/>
      <c r="BP8" s="418"/>
      <c r="BQ8" s="418"/>
      <c r="BR8" s="418"/>
      <c r="BS8" s="418"/>
      <c r="BT8" s="418"/>
      <c r="BU8" s="419"/>
      <c r="BV8" s="417">
        <v>577315</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0.5</v>
      </c>
      <c r="CU8" s="458"/>
      <c r="CV8" s="458"/>
      <c r="CW8" s="458"/>
      <c r="CX8" s="458"/>
      <c r="CY8" s="458"/>
      <c r="CZ8" s="458"/>
      <c r="DA8" s="459"/>
      <c r="DB8" s="457">
        <v>0.49</v>
      </c>
      <c r="DC8" s="458"/>
      <c r="DD8" s="458"/>
      <c r="DE8" s="458"/>
      <c r="DF8" s="458"/>
      <c r="DG8" s="458"/>
      <c r="DH8" s="458"/>
      <c r="DI8" s="459"/>
      <c r="DJ8" s="139"/>
      <c r="DK8" s="139"/>
      <c r="DL8" s="139"/>
      <c r="DM8" s="139"/>
      <c r="DN8" s="139"/>
      <c r="DO8" s="139"/>
    </row>
    <row r="9" spans="1:119" ht="18.75" customHeight="1" thickBot="1" x14ac:dyDescent="0.25">
      <c r="A9" s="140"/>
      <c r="B9" s="411" t="s">
        <v>96</v>
      </c>
      <c r="C9" s="412"/>
      <c r="D9" s="412"/>
      <c r="E9" s="412"/>
      <c r="F9" s="412"/>
      <c r="G9" s="412"/>
      <c r="H9" s="412"/>
      <c r="I9" s="412"/>
      <c r="J9" s="412"/>
      <c r="K9" s="460"/>
      <c r="L9" s="461" t="s">
        <v>97</v>
      </c>
      <c r="M9" s="462"/>
      <c r="N9" s="462"/>
      <c r="O9" s="462"/>
      <c r="P9" s="462"/>
      <c r="Q9" s="463"/>
      <c r="R9" s="464">
        <v>61761</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-162176</v>
      </c>
      <c r="BO9" s="418"/>
      <c r="BP9" s="418"/>
      <c r="BQ9" s="418"/>
      <c r="BR9" s="418"/>
      <c r="BS9" s="418"/>
      <c r="BT9" s="418"/>
      <c r="BU9" s="419"/>
      <c r="BV9" s="417">
        <v>107737</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18.600000000000001</v>
      </c>
      <c r="CU9" s="415"/>
      <c r="CV9" s="415"/>
      <c r="CW9" s="415"/>
      <c r="CX9" s="415"/>
      <c r="CY9" s="415"/>
      <c r="CZ9" s="415"/>
      <c r="DA9" s="416"/>
      <c r="DB9" s="414">
        <v>17.8</v>
      </c>
      <c r="DC9" s="415"/>
      <c r="DD9" s="415"/>
      <c r="DE9" s="415"/>
      <c r="DF9" s="415"/>
      <c r="DG9" s="415"/>
      <c r="DH9" s="415"/>
      <c r="DI9" s="416"/>
      <c r="DJ9" s="139"/>
      <c r="DK9" s="139"/>
      <c r="DL9" s="139"/>
      <c r="DM9" s="139"/>
      <c r="DN9" s="139"/>
      <c r="DO9" s="139"/>
    </row>
    <row r="10" spans="1:119" ht="18.75" customHeight="1" thickBot="1" x14ac:dyDescent="0.25">
      <c r="A10" s="140"/>
      <c r="B10" s="411"/>
      <c r="C10" s="412"/>
      <c r="D10" s="412"/>
      <c r="E10" s="412"/>
      <c r="F10" s="412"/>
      <c r="G10" s="412"/>
      <c r="H10" s="412"/>
      <c r="I10" s="412"/>
      <c r="J10" s="412"/>
      <c r="K10" s="460"/>
      <c r="L10" s="467" t="s">
        <v>102</v>
      </c>
      <c r="M10" s="447"/>
      <c r="N10" s="447"/>
      <c r="O10" s="447"/>
      <c r="P10" s="447"/>
      <c r="Q10" s="448"/>
      <c r="R10" s="468">
        <v>63223</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2404</v>
      </c>
      <c r="BO10" s="418"/>
      <c r="BP10" s="418"/>
      <c r="BQ10" s="418"/>
      <c r="BR10" s="418"/>
      <c r="BS10" s="418"/>
      <c r="BT10" s="418"/>
      <c r="BU10" s="419"/>
      <c r="BV10" s="417">
        <v>2065</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5">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2">
      <c r="A12" s="140"/>
      <c r="B12" s="477" t="s">
        <v>114</v>
      </c>
      <c r="C12" s="478"/>
      <c r="D12" s="478"/>
      <c r="E12" s="478"/>
      <c r="F12" s="478"/>
      <c r="G12" s="478"/>
      <c r="H12" s="478"/>
      <c r="I12" s="478"/>
      <c r="J12" s="478"/>
      <c r="K12" s="479"/>
      <c r="L12" s="486" t="s">
        <v>115</v>
      </c>
      <c r="M12" s="487"/>
      <c r="N12" s="487"/>
      <c r="O12" s="487"/>
      <c r="P12" s="487"/>
      <c r="Q12" s="488"/>
      <c r="R12" s="489">
        <v>62746</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450000</v>
      </c>
      <c r="BO12" s="418"/>
      <c r="BP12" s="418"/>
      <c r="BQ12" s="418"/>
      <c r="BR12" s="418"/>
      <c r="BS12" s="418"/>
      <c r="BT12" s="418"/>
      <c r="BU12" s="419"/>
      <c r="BV12" s="417">
        <v>100000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2">
      <c r="A13" s="140"/>
      <c r="B13" s="480"/>
      <c r="C13" s="481"/>
      <c r="D13" s="481"/>
      <c r="E13" s="481"/>
      <c r="F13" s="481"/>
      <c r="G13" s="481"/>
      <c r="H13" s="481"/>
      <c r="I13" s="481"/>
      <c r="J13" s="481"/>
      <c r="K13" s="482"/>
      <c r="L13" s="150"/>
      <c r="M13" s="505" t="s">
        <v>123</v>
      </c>
      <c r="N13" s="506"/>
      <c r="O13" s="506"/>
      <c r="P13" s="506"/>
      <c r="Q13" s="507"/>
      <c r="R13" s="498">
        <v>62484</v>
      </c>
      <c r="S13" s="499"/>
      <c r="T13" s="499"/>
      <c r="U13" s="499"/>
      <c r="V13" s="500"/>
      <c r="W13" s="433" t="s">
        <v>124</v>
      </c>
      <c r="X13" s="434"/>
      <c r="Y13" s="434"/>
      <c r="Z13" s="434"/>
      <c r="AA13" s="434"/>
      <c r="AB13" s="424"/>
      <c r="AC13" s="468">
        <v>2123</v>
      </c>
      <c r="AD13" s="469"/>
      <c r="AE13" s="469"/>
      <c r="AF13" s="469"/>
      <c r="AG13" s="508"/>
      <c r="AH13" s="468">
        <v>2120</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-609772</v>
      </c>
      <c r="BO13" s="418"/>
      <c r="BP13" s="418"/>
      <c r="BQ13" s="418"/>
      <c r="BR13" s="418"/>
      <c r="BS13" s="418"/>
      <c r="BT13" s="418"/>
      <c r="BU13" s="419"/>
      <c r="BV13" s="417">
        <v>9802</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11.6</v>
      </c>
      <c r="CU13" s="415"/>
      <c r="CV13" s="415"/>
      <c r="CW13" s="415"/>
      <c r="CX13" s="415"/>
      <c r="CY13" s="415"/>
      <c r="CZ13" s="415"/>
      <c r="DA13" s="416"/>
      <c r="DB13" s="414">
        <v>12</v>
      </c>
      <c r="DC13" s="415"/>
      <c r="DD13" s="415"/>
      <c r="DE13" s="415"/>
      <c r="DF13" s="415"/>
      <c r="DG13" s="415"/>
      <c r="DH13" s="415"/>
      <c r="DI13" s="416"/>
      <c r="DJ13" s="139"/>
      <c r="DK13" s="139"/>
      <c r="DL13" s="139"/>
      <c r="DM13" s="139"/>
      <c r="DN13" s="139"/>
      <c r="DO13" s="139"/>
    </row>
    <row r="14" spans="1:119" ht="18.75" customHeight="1" thickBot="1" x14ac:dyDescent="0.25">
      <c r="A14" s="140"/>
      <c r="B14" s="480"/>
      <c r="C14" s="481"/>
      <c r="D14" s="481"/>
      <c r="E14" s="481"/>
      <c r="F14" s="481"/>
      <c r="G14" s="481"/>
      <c r="H14" s="481"/>
      <c r="I14" s="481"/>
      <c r="J14" s="481"/>
      <c r="K14" s="482"/>
      <c r="L14" s="495" t="s">
        <v>129</v>
      </c>
      <c r="M14" s="496"/>
      <c r="N14" s="496"/>
      <c r="O14" s="496"/>
      <c r="P14" s="496"/>
      <c r="Q14" s="497"/>
      <c r="R14" s="498">
        <v>63013</v>
      </c>
      <c r="S14" s="499"/>
      <c r="T14" s="499"/>
      <c r="U14" s="499"/>
      <c r="V14" s="500"/>
      <c r="W14" s="407"/>
      <c r="X14" s="408"/>
      <c r="Y14" s="408"/>
      <c r="Z14" s="408"/>
      <c r="AA14" s="408"/>
      <c r="AB14" s="397"/>
      <c r="AC14" s="501">
        <v>7.3</v>
      </c>
      <c r="AD14" s="502"/>
      <c r="AE14" s="502"/>
      <c r="AF14" s="502"/>
      <c r="AG14" s="503"/>
      <c r="AH14" s="501">
        <v>7.4</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79.2</v>
      </c>
      <c r="CU14" s="513"/>
      <c r="CV14" s="513"/>
      <c r="CW14" s="513"/>
      <c r="CX14" s="513"/>
      <c r="CY14" s="513"/>
      <c r="CZ14" s="513"/>
      <c r="DA14" s="514"/>
      <c r="DB14" s="512">
        <v>79.099999999999994</v>
      </c>
      <c r="DC14" s="513"/>
      <c r="DD14" s="513"/>
      <c r="DE14" s="513"/>
      <c r="DF14" s="513"/>
      <c r="DG14" s="513"/>
      <c r="DH14" s="513"/>
      <c r="DI14" s="514"/>
      <c r="DJ14" s="139"/>
      <c r="DK14" s="139"/>
      <c r="DL14" s="139"/>
      <c r="DM14" s="139"/>
      <c r="DN14" s="139"/>
      <c r="DO14" s="139"/>
    </row>
    <row r="15" spans="1:119" ht="18.75" customHeight="1" x14ac:dyDescent="0.2">
      <c r="A15" s="140"/>
      <c r="B15" s="480"/>
      <c r="C15" s="481"/>
      <c r="D15" s="481"/>
      <c r="E15" s="481"/>
      <c r="F15" s="481"/>
      <c r="G15" s="481"/>
      <c r="H15" s="481"/>
      <c r="I15" s="481"/>
      <c r="J15" s="481"/>
      <c r="K15" s="482"/>
      <c r="L15" s="150"/>
      <c r="M15" s="505" t="s">
        <v>123</v>
      </c>
      <c r="N15" s="506"/>
      <c r="O15" s="506"/>
      <c r="P15" s="506"/>
      <c r="Q15" s="507"/>
      <c r="R15" s="498">
        <v>62788</v>
      </c>
      <c r="S15" s="499"/>
      <c r="T15" s="499"/>
      <c r="U15" s="499"/>
      <c r="V15" s="500"/>
      <c r="W15" s="433" t="s">
        <v>131</v>
      </c>
      <c r="X15" s="434"/>
      <c r="Y15" s="434"/>
      <c r="Z15" s="434"/>
      <c r="AA15" s="434"/>
      <c r="AB15" s="424"/>
      <c r="AC15" s="468">
        <v>8642</v>
      </c>
      <c r="AD15" s="469"/>
      <c r="AE15" s="469"/>
      <c r="AF15" s="469"/>
      <c r="AG15" s="508"/>
      <c r="AH15" s="468">
        <v>8501</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6593979</v>
      </c>
      <c r="BO15" s="381"/>
      <c r="BP15" s="381"/>
      <c r="BQ15" s="381"/>
      <c r="BR15" s="381"/>
      <c r="BS15" s="381"/>
      <c r="BT15" s="381"/>
      <c r="BU15" s="382"/>
      <c r="BV15" s="380">
        <v>6287873</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2">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29.7</v>
      </c>
      <c r="AD16" s="502"/>
      <c r="AE16" s="502"/>
      <c r="AF16" s="502"/>
      <c r="AG16" s="503"/>
      <c r="AH16" s="501">
        <v>29.6</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12710859</v>
      </c>
      <c r="BO16" s="418"/>
      <c r="BP16" s="418"/>
      <c r="BQ16" s="418"/>
      <c r="BR16" s="418"/>
      <c r="BS16" s="418"/>
      <c r="BT16" s="418"/>
      <c r="BU16" s="419"/>
      <c r="BV16" s="417">
        <v>12516320</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5">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18299</v>
      </c>
      <c r="AD17" s="469"/>
      <c r="AE17" s="469"/>
      <c r="AF17" s="469"/>
      <c r="AG17" s="508"/>
      <c r="AH17" s="468">
        <v>18111</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8397577</v>
      </c>
      <c r="BO17" s="418"/>
      <c r="BP17" s="418"/>
      <c r="BQ17" s="418"/>
      <c r="BR17" s="418"/>
      <c r="BS17" s="418"/>
      <c r="BT17" s="418"/>
      <c r="BU17" s="419"/>
      <c r="BV17" s="417">
        <v>7992312</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5">
      <c r="A18" s="140"/>
      <c r="B18" s="528" t="s">
        <v>141</v>
      </c>
      <c r="C18" s="460"/>
      <c r="D18" s="460"/>
      <c r="E18" s="529"/>
      <c r="F18" s="529"/>
      <c r="G18" s="529"/>
      <c r="H18" s="529"/>
      <c r="I18" s="529"/>
      <c r="J18" s="529"/>
      <c r="K18" s="529"/>
      <c r="L18" s="530">
        <v>336.93</v>
      </c>
      <c r="M18" s="530"/>
      <c r="N18" s="530"/>
      <c r="O18" s="530"/>
      <c r="P18" s="530"/>
      <c r="Q18" s="530"/>
      <c r="R18" s="531"/>
      <c r="S18" s="531"/>
      <c r="T18" s="531"/>
      <c r="U18" s="531"/>
      <c r="V18" s="532"/>
      <c r="W18" s="435"/>
      <c r="X18" s="436"/>
      <c r="Y18" s="436"/>
      <c r="Z18" s="436"/>
      <c r="AA18" s="436"/>
      <c r="AB18" s="427"/>
      <c r="AC18" s="533">
        <v>63</v>
      </c>
      <c r="AD18" s="534"/>
      <c r="AE18" s="534"/>
      <c r="AF18" s="534"/>
      <c r="AG18" s="535"/>
      <c r="AH18" s="533">
        <v>63</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15175745</v>
      </c>
      <c r="BO18" s="418"/>
      <c r="BP18" s="418"/>
      <c r="BQ18" s="418"/>
      <c r="BR18" s="418"/>
      <c r="BS18" s="418"/>
      <c r="BT18" s="418"/>
      <c r="BU18" s="419"/>
      <c r="BV18" s="417">
        <v>14953122</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5">
      <c r="A19" s="140"/>
      <c r="B19" s="528" t="s">
        <v>143</v>
      </c>
      <c r="C19" s="460"/>
      <c r="D19" s="460"/>
      <c r="E19" s="529"/>
      <c r="F19" s="529"/>
      <c r="G19" s="529"/>
      <c r="H19" s="529"/>
      <c r="I19" s="529"/>
      <c r="J19" s="529"/>
      <c r="K19" s="529"/>
      <c r="L19" s="537">
        <v>183</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18172251</v>
      </c>
      <c r="BO19" s="418"/>
      <c r="BP19" s="418"/>
      <c r="BQ19" s="418"/>
      <c r="BR19" s="418"/>
      <c r="BS19" s="418"/>
      <c r="BT19" s="418"/>
      <c r="BU19" s="419"/>
      <c r="BV19" s="417">
        <v>18654091</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5">
      <c r="A20" s="140"/>
      <c r="B20" s="528" t="s">
        <v>145</v>
      </c>
      <c r="C20" s="460"/>
      <c r="D20" s="460"/>
      <c r="E20" s="529"/>
      <c r="F20" s="529"/>
      <c r="G20" s="529"/>
      <c r="H20" s="529"/>
      <c r="I20" s="529"/>
      <c r="J20" s="529"/>
      <c r="K20" s="529"/>
      <c r="L20" s="537">
        <v>24815</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2">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5">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2">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33936011</v>
      </c>
      <c r="BO23" s="418"/>
      <c r="BP23" s="418"/>
      <c r="BQ23" s="418"/>
      <c r="BR23" s="418"/>
      <c r="BS23" s="418"/>
      <c r="BT23" s="418"/>
      <c r="BU23" s="419"/>
      <c r="BV23" s="417">
        <v>33873760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5">
      <c r="A24" s="140"/>
      <c r="B24" s="550"/>
      <c r="C24" s="551"/>
      <c r="D24" s="552"/>
      <c r="E24" s="467" t="s">
        <v>154</v>
      </c>
      <c r="F24" s="447"/>
      <c r="G24" s="447"/>
      <c r="H24" s="447"/>
      <c r="I24" s="447"/>
      <c r="J24" s="447"/>
      <c r="K24" s="448"/>
      <c r="L24" s="468">
        <v>1</v>
      </c>
      <c r="M24" s="469"/>
      <c r="N24" s="469"/>
      <c r="O24" s="469"/>
      <c r="P24" s="508"/>
      <c r="Q24" s="468">
        <v>8650</v>
      </c>
      <c r="R24" s="469"/>
      <c r="S24" s="469"/>
      <c r="T24" s="469"/>
      <c r="U24" s="469"/>
      <c r="V24" s="508"/>
      <c r="W24" s="563"/>
      <c r="X24" s="551"/>
      <c r="Y24" s="552"/>
      <c r="Z24" s="467" t="s">
        <v>155</v>
      </c>
      <c r="AA24" s="447"/>
      <c r="AB24" s="447"/>
      <c r="AC24" s="447"/>
      <c r="AD24" s="447"/>
      <c r="AE24" s="447"/>
      <c r="AF24" s="447"/>
      <c r="AG24" s="448"/>
      <c r="AH24" s="468">
        <v>508</v>
      </c>
      <c r="AI24" s="469"/>
      <c r="AJ24" s="469"/>
      <c r="AK24" s="469"/>
      <c r="AL24" s="508"/>
      <c r="AM24" s="468">
        <v>1677416</v>
      </c>
      <c r="AN24" s="469"/>
      <c r="AO24" s="469"/>
      <c r="AP24" s="469"/>
      <c r="AQ24" s="469"/>
      <c r="AR24" s="508"/>
      <c r="AS24" s="468">
        <v>3302</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24480015</v>
      </c>
      <c r="BO24" s="418"/>
      <c r="BP24" s="418"/>
      <c r="BQ24" s="418"/>
      <c r="BR24" s="418"/>
      <c r="BS24" s="418"/>
      <c r="BT24" s="418"/>
      <c r="BU24" s="419"/>
      <c r="BV24" s="417">
        <v>24474610</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2">
      <c r="A25" s="140"/>
      <c r="B25" s="550"/>
      <c r="C25" s="551"/>
      <c r="D25" s="552"/>
      <c r="E25" s="467" t="s">
        <v>157</v>
      </c>
      <c r="F25" s="447"/>
      <c r="G25" s="447"/>
      <c r="H25" s="447"/>
      <c r="I25" s="447"/>
      <c r="J25" s="447"/>
      <c r="K25" s="448"/>
      <c r="L25" s="468">
        <v>1</v>
      </c>
      <c r="M25" s="469"/>
      <c r="N25" s="469"/>
      <c r="O25" s="469"/>
      <c r="P25" s="508"/>
      <c r="Q25" s="468">
        <v>6920</v>
      </c>
      <c r="R25" s="469"/>
      <c r="S25" s="469"/>
      <c r="T25" s="469"/>
      <c r="U25" s="469"/>
      <c r="V25" s="508"/>
      <c r="W25" s="563"/>
      <c r="X25" s="551"/>
      <c r="Y25" s="552"/>
      <c r="Z25" s="467" t="s">
        <v>158</v>
      </c>
      <c r="AA25" s="447"/>
      <c r="AB25" s="447"/>
      <c r="AC25" s="447"/>
      <c r="AD25" s="447"/>
      <c r="AE25" s="447"/>
      <c r="AF25" s="447"/>
      <c r="AG25" s="448"/>
      <c r="AH25" s="468">
        <v>82</v>
      </c>
      <c r="AI25" s="469"/>
      <c r="AJ25" s="469"/>
      <c r="AK25" s="469"/>
      <c r="AL25" s="508"/>
      <c r="AM25" s="468">
        <v>266828</v>
      </c>
      <c r="AN25" s="469"/>
      <c r="AO25" s="469"/>
      <c r="AP25" s="469"/>
      <c r="AQ25" s="469"/>
      <c r="AR25" s="508"/>
      <c r="AS25" s="468">
        <v>3254</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576226</v>
      </c>
      <c r="BO25" s="381"/>
      <c r="BP25" s="381"/>
      <c r="BQ25" s="381"/>
      <c r="BR25" s="381"/>
      <c r="BS25" s="381"/>
      <c r="BT25" s="381"/>
      <c r="BU25" s="382"/>
      <c r="BV25" s="380">
        <v>966627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2">
      <c r="A26" s="140"/>
      <c r="B26" s="550"/>
      <c r="C26" s="551"/>
      <c r="D26" s="552"/>
      <c r="E26" s="467" t="s">
        <v>160</v>
      </c>
      <c r="F26" s="447"/>
      <c r="G26" s="447"/>
      <c r="H26" s="447"/>
      <c r="I26" s="447"/>
      <c r="J26" s="447"/>
      <c r="K26" s="448"/>
      <c r="L26" s="468">
        <v>1</v>
      </c>
      <c r="M26" s="469"/>
      <c r="N26" s="469"/>
      <c r="O26" s="469"/>
      <c r="P26" s="508"/>
      <c r="Q26" s="468">
        <v>6180</v>
      </c>
      <c r="R26" s="469"/>
      <c r="S26" s="469"/>
      <c r="T26" s="469"/>
      <c r="U26" s="469"/>
      <c r="V26" s="508"/>
      <c r="W26" s="563"/>
      <c r="X26" s="551"/>
      <c r="Y26" s="552"/>
      <c r="Z26" s="467" t="s">
        <v>161</v>
      </c>
      <c r="AA26" s="573"/>
      <c r="AB26" s="573"/>
      <c r="AC26" s="573"/>
      <c r="AD26" s="573"/>
      <c r="AE26" s="573"/>
      <c r="AF26" s="573"/>
      <c r="AG26" s="574"/>
      <c r="AH26" s="468">
        <v>74</v>
      </c>
      <c r="AI26" s="469"/>
      <c r="AJ26" s="469"/>
      <c r="AK26" s="469"/>
      <c r="AL26" s="508"/>
      <c r="AM26" s="468">
        <v>286528</v>
      </c>
      <c r="AN26" s="469"/>
      <c r="AO26" s="469"/>
      <c r="AP26" s="469"/>
      <c r="AQ26" s="469"/>
      <c r="AR26" s="508"/>
      <c r="AS26" s="468">
        <v>3872</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5">
      <c r="A27" s="140"/>
      <c r="B27" s="550"/>
      <c r="C27" s="551"/>
      <c r="D27" s="552"/>
      <c r="E27" s="467" t="s">
        <v>163</v>
      </c>
      <c r="F27" s="447"/>
      <c r="G27" s="447"/>
      <c r="H27" s="447"/>
      <c r="I27" s="447"/>
      <c r="J27" s="447"/>
      <c r="K27" s="448"/>
      <c r="L27" s="468">
        <v>1</v>
      </c>
      <c r="M27" s="469"/>
      <c r="N27" s="469"/>
      <c r="O27" s="469"/>
      <c r="P27" s="508"/>
      <c r="Q27" s="468">
        <v>4330</v>
      </c>
      <c r="R27" s="469"/>
      <c r="S27" s="469"/>
      <c r="T27" s="469"/>
      <c r="U27" s="469"/>
      <c r="V27" s="508"/>
      <c r="W27" s="563"/>
      <c r="X27" s="551"/>
      <c r="Y27" s="552"/>
      <c r="Z27" s="467" t="s">
        <v>164</v>
      </c>
      <c r="AA27" s="447"/>
      <c r="AB27" s="447"/>
      <c r="AC27" s="447"/>
      <c r="AD27" s="447"/>
      <c r="AE27" s="447"/>
      <c r="AF27" s="447"/>
      <c r="AG27" s="448"/>
      <c r="AH27" s="468">
        <v>12</v>
      </c>
      <c r="AI27" s="469"/>
      <c r="AJ27" s="469"/>
      <c r="AK27" s="469"/>
      <c r="AL27" s="508"/>
      <c r="AM27" s="468">
        <v>38034</v>
      </c>
      <c r="AN27" s="469"/>
      <c r="AO27" s="469"/>
      <c r="AP27" s="469"/>
      <c r="AQ27" s="469"/>
      <c r="AR27" s="508"/>
      <c r="AS27" s="468">
        <v>3170</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925037</v>
      </c>
      <c r="BO27" s="587"/>
      <c r="BP27" s="587"/>
      <c r="BQ27" s="587"/>
      <c r="BR27" s="587"/>
      <c r="BS27" s="587"/>
      <c r="BT27" s="587"/>
      <c r="BU27" s="588"/>
      <c r="BV27" s="586">
        <v>924908</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2">
      <c r="A28" s="140"/>
      <c r="B28" s="550"/>
      <c r="C28" s="551"/>
      <c r="D28" s="552"/>
      <c r="E28" s="467" t="s">
        <v>166</v>
      </c>
      <c r="F28" s="447"/>
      <c r="G28" s="447"/>
      <c r="H28" s="447"/>
      <c r="I28" s="447"/>
      <c r="J28" s="447"/>
      <c r="K28" s="448"/>
      <c r="L28" s="468">
        <v>1</v>
      </c>
      <c r="M28" s="469"/>
      <c r="N28" s="469"/>
      <c r="O28" s="469"/>
      <c r="P28" s="508"/>
      <c r="Q28" s="468">
        <v>3790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3212476</v>
      </c>
      <c r="BO28" s="381"/>
      <c r="BP28" s="381"/>
      <c r="BQ28" s="381"/>
      <c r="BR28" s="381"/>
      <c r="BS28" s="381"/>
      <c r="BT28" s="381"/>
      <c r="BU28" s="382"/>
      <c r="BV28" s="380">
        <v>3370072</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2">
      <c r="A29" s="140"/>
      <c r="B29" s="550"/>
      <c r="C29" s="551"/>
      <c r="D29" s="552"/>
      <c r="E29" s="467" t="s">
        <v>170</v>
      </c>
      <c r="F29" s="447"/>
      <c r="G29" s="447"/>
      <c r="H29" s="447"/>
      <c r="I29" s="447"/>
      <c r="J29" s="447"/>
      <c r="K29" s="448"/>
      <c r="L29" s="468">
        <v>20</v>
      </c>
      <c r="M29" s="469"/>
      <c r="N29" s="469"/>
      <c r="O29" s="469"/>
      <c r="P29" s="508"/>
      <c r="Q29" s="468">
        <v>3580</v>
      </c>
      <c r="R29" s="469"/>
      <c r="S29" s="469"/>
      <c r="T29" s="469"/>
      <c r="U29" s="469"/>
      <c r="V29" s="508"/>
      <c r="W29" s="564"/>
      <c r="X29" s="565"/>
      <c r="Y29" s="566"/>
      <c r="Z29" s="467" t="s">
        <v>171</v>
      </c>
      <c r="AA29" s="447"/>
      <c r="AB29" s="447"/>
      <c r="AC29" s="447"/>
      <c r="AD29" s="447"/>
      <c r="AE29" s="447"/>
      <c r="AF29" s="447"/>
      <c r="AG29" s="448"/>
      <c r="AH29" s="468">
        <v>520</v>
      </c>
      <c r="AI29" s="469"/>
      <c r="AJ29" s="469"/>
      <c r="AK29" s="469"/>
      <c r="AL29" s="508"/>
      <c r="AM29" s="468">
        <v>1715450</v>
      </c>
      <c r="AN29" s="469"/>
      <c r="AO29" s="469"/>
      <c r="AP29" s="469"/>
      <c r="AQ29" s="469"/>
      <c r="AR29" s="508"/>
      <c r="AS29" s="468">
        <v>3299</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411425</v>
      </c>
      <c r="BO29" s="418"/>
      <c r="BP29" s="418"/>
      <c r="BQ29" s="418"/>
      <c r="BR29" s="418"/>
      <c r="BS29" s="418"/>
      <c r="BT29" s="418"/>
      <c r="BU29" s="419"/>
      <c r="BV29" s="417">
        <v>411347</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5">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100.8</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6534395</v>
      </c>
      <c r="BO30" s="587"/>
      <c r="BP30" s="587"/>
      <c r="BQ30" s="587"/>
      <c r="BR30" s="587"/>
      <c r="BS30" s="587"/>
      <c r="BT30" s="587"/>
      <c r="BU30" s="588"/>
      <c r="BV30" s="586">
        <v>6677105</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2">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2">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2">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2">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7</v>
      </c>
      <c r="V34" s="598"/>
      <c r="W34" s="599" t="str">
        <f>IF('各会計、関係団体の財政状況及び健全化判断比率'!B28="","",'各会計、関係団体の財政状況及び健全化判断比率'!B28)</f>
        <v>日向市国民健康保険事業特別会計</v>
      </c>
      <c r="X34" s="599"/>
      <c r="Y34" s="599"/>
      <c r="Z34" s="599"/>
      <c r="AA34" s="599"/>
      <c r="AB34" s="599"/>
      <c r="AC34" s="599"/>
      <c r="AD34" s="599"/>
      <c r="AE34" s="599"/>
      <c r="AF34" s="599"/>
      <c r="AG34" s="599"/>
      <c r="AH34" s="599"/>
      <c r="AI34" s="599"/>
      <c r="AJ34" s="599"/>
      <c r="AK34" s="599"/>
      <c r="AL34" s="167"/>
      <c r="AM34" s="598">
        <f>IF(AO34="","",MAX(C34:D43,U34:V43)+1)</f>
        <v>11</v>
      </c>
      <c r="AN34" s="598"/>
      <c r="AO34" s="599" t="str">
        <f>IF('各会計、関係団体の財政状況及び健全化判断比率'!B32="","",'各会計、関係団体の財政状況及び健全化判断比率'!B32)</f>
        <v>日向市水道事業会計</v>
      </c>
      <c r="AP34" s="599"/>
      <c r="AQ34" s="599"/>
      <c r="AR34" s="599"/>
      <c r="AS34" s="599"/>
      <c r="AT34" s="599"/>
      <c r="AU34" s="599"/>
      <c r="AV34" s="599"/>
      <c r="AW34" s="599"/>
      <c r="AX34" s="599"/>
      <c r="AY34" s="599"/>
      <c r="AZ34" s="599"/>
      <c r="BA34" s="599"/>
      <c r="BB34" s="599"/>
      <c r="BC34" s="599"/>
      <c r="BD34" s="167"/>
      <c r="BE34" s="598">
        <f>IF(BG34="","",MAX(C34:D43,U34:V43,AM34:AN43)+1)</f>
        <v>14</v>
      </c>
      <c r="BF34" s="598"/>
      <c r="BG34" s="599" t="str">
        <f>IF('各会計、関係団体の財政状況及び健全化判断比率'!B35="","",'各会計、関係団体の財政状況及び健全化判断比率'!B35)</f>
        <v>日向市簡易水道事業特別会計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16</v>
      </c>
      <c r="BX34" s="598"/>
      <c r="BY34" s="599" t="str">
        <f>IF('各会計、関係団体の財政状況及び健全化判断比率'!B68="","",'各会計、関係団体の財政状況及び健全化判断比率'!B68)</f>
        <v>日向東臼杵広域連合</v>
      </c>
      <c r="BZ34" s="599"/>
      <c r="CA34" s="599"/>
      <c r="CB34" s="599"/>
      <c r="CC34" s="599"/>
      <c r="CD34" s="599"/>
      <c r="CE34" s="599"/>
      <c r="CF34" s="599"/>
      <c r="CG34" s="599"/>
      <c r="CH34" s="599"/>
      <c r="CI34" s="599"/>
      <c r="CJ34" s="599"/>
      <c r="CK34" s="599"/>
      <c r="CL34" s="599"/>
      <c r="CM34" s="599"/>
      <c r="CN34" s="167"/>
      <c r="CO34" s="598">
        <f>IF(CQ34="","",MAX(C34:D43,U34:V43,AM34:AN43,BE34:BF43,BW34:BX43)+1)</f>
        <v>22</v>
      </c>
      <c r="CP34" s="598"/>
      <c r="CQ34" s="599" t="str">
        <f>IF('各会計、関係団体の財政状況及び健全化判断比率'!BS7="","",'各会計、関係団体の財政状況及び健全化判断比率'!BS7)</f>
        <v>日向文化振興事業団</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2">
      <c r="A35" s="140"/>
      <c r="B35" s="166"/>
      <c r="C35" s="598">
        <f>IF(E35="","",C34+1)</f>
        <v>2</v>
      </c>
      <c r="D35" s="598"/>
      <c r="E35" s="599" t="str">
        <f>IF('各会計、関係団体の財政状況及び健全化判断比率'!B8="","",'各会計、関係団体の財政状況及び健全化判断比率'!B8)</f>
        <v>日向市公営住宅事業特別会計</v>
      </c>
      <c r="F35" s="599"/>
      <c r="G35" s="599"/>
      <c r="H35" s="599"/>
      <c r="I35" s="599"/>
      <c r="J35" s="599"/>
      <c r="K35" s="599"/>
      <c r="L35" s="599"/>
      <c r="M35" s="599"/>
      <c r="N35" s="599"/>
      <c r="O35" s="599"/>
      <c r="P35" s="599"/>
      <c r="Q35" s="599"/>
      <c r="R35" s="599"/>
      <c r="S35" s="599"/>
      <c r="T35" s="167"/>
      <c r="U35" s="598">
        <f>IF(W35="","",U34+1)</f>
        <v>8</v>
      </c>
      <c r="V35" s="598"/>
      <c r="W35" s="599" t="str">
        <f>IF('各会計、関係団体の財政状況及び健全化判断比率'!B29="","",'各会計、関係団体の財政状況及び健全化判断比率'!B29)</f>
        <v>日向市介護保険事業特別会計（保険事業勘定）</v>
      </c>
      <c r="X35" s="599"/>
      <c r="Y35" s="599"/>
      <c r="Z35" s="599"/>
      <c r="AA35" s="599"/>
      <c r="AB35" s="599"/>
      <c r="AC35" s="599"/>
      <c r="AD35" s="599"/>
      <c r="AE35" s="599"/>
      <c r="AF35" s="599"/>
      <c r="AG35" s="599"/>
      <c r="AH35" s="599"/>
      <c r="AI35" s="599"/>
      <c r="AJ35" s="599"/>
      <c r="AK35" s="599"/>
      <c r="AL35" s="167"/>
      <c r="AM35" s="598">
        <f t="shared" ref="AM35:AM43" si="0">IF(AO35="","",AM34+1)</f>
        <v>12</v>
      </c>
      <c r="AN35" s="598"/>
      <c r="AO35" s="599" t="str">
        <f>IF('各会計、関係団体の財政状況及び健全化判断比率'!B33="","",'各会計、関係団体の財政状況及び健全化判断比率'!B33)</f>
        <v>日向市下水道事業会計</v>
      </c>
      <c r="AP35" s="599"/>
      <c r="AQ35" s="599"/>
      <c r="AR35" s="599"/>
      <c r="AS35" s="599"/>
      <c r="AT35" s="599"/>
      <c r="AU35" s="599"/>
      <c r="AV35" s="599"/>
      <c r="AW35" s="599"/>
      <c r="AX35" s="599"/>
      <c r="AY35" s="599"/>
      <c r="AZ35" s="599"/>
      <c r="BA35" s="599"/>
      <c r="BB35" s="599"/>
      <c r="BC35" s="599"/>
      <c r="BD35" s="167"/>
      <c r="BE35" s="598">
        <f t="shared" ref="BE35:BE43" si="1">IF(BG35="","",BE34+1)</f>
        <v>15</v>
      </c>
      <c r="BF35" s="598"/>
      <c r="BG35" s="599" t="str">
        <f>IF('各会計、関係団体の財政状況及び健全化判断比率'!B36="","",'各会計、関係団体の財政状況及び健全化判断比率'!B36)</f>
        <v>日向市農業集落排水事業特別会計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17</v>
      </c>
      <c r="BX35" s="598"/>
      <c r="BY35" s="599" t="str">
        <f>IF('各会計、関係団体の財政状況及び健全化判断比率'!B69="","",'各会計、関係団体の財政状況及び健全化判断比率'!B69)</f>
        <v>宮崎県北部広域行政事務組合（一般会計）</v>
      </c>
      <c r="BZ35" s="599"/>
      <c r="CA35" s="599"/>
      <c r="CB35" s="599"/>
      <c r="CC35" s="599"/>
      <c r="CD35" s="599"/>
      <c r="CE35" s="599"/>
      <c r="CF35" s="599"/>
      <c r="CG35" s="599"/>
      <c r="CH35" s="599"/>
      <c r="CI35" s="599"/>
      <c r="CJ35" s="599"/>
      <c r="CK35" s="599"/>
      <c r="CL35" s="599"/>
      <c r="CM35" s="599"/>
      <c r="CN35" s="167"/>
      <c r="CO35" s="598">
        <f t="shared" ref="CO35:CO43" si="3">IF(CQ35="","",CO34+1)</f>
        <v>23</v>
      </c>
      <c r="CP35" s="598"/>
      <c r="CQ35" s="599" t="str">
        <f>IF('各会計、関係団体の財政状況及び健全化判断比率'!BS8="","",'各会計、関係団体の財政状況及び健全化判断比率'!BS8)</f>
        <v>日向サンパーク温泉</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2">
      <c r="A36" s="140"/>
      <c r="B36" s="166"/>
      <c r="C36" s="598">
        <f>IF(E36="","",C35+1)</f>
        <v>3</v>
      </c>
      <c r="D36" s="598"/>
      <c r="E36" s="599" t="str">
        <f>IF('各会計、関係団体の財政状況及び健全化判断比率'!B9="","",'各会計、関係団体の財政状況及び健全化判断比率'!B9)</f>
        <v>日向市財光寺南土地区画整理事業特別会計</v>
      </c>
      <c r="F36" s="599"/>
      <c r="G36" s="599"/>
      <c r="H36" s="599"/>
      <c r="I36" s="599"/>
      <c r="J36" s="599"/>
      <c r="K36" s="599"/>
      <c r="L36" s="599"/>
      <c r="M36" s="599"/>
      <c r="N36" s="599"/>
      <c r="O36" s="599"/>
      <c r="P36" s="599"/>
      <c r="Q36" s="599"/>
      <c r="R36" s="599"/>
      <c r="S36" s="599"/>
      <c r="T36" s="167"/>
      <c r="U36" s="598">
        <f t="shared" ref="U36:U43" si="4">IF(W36="","",U35+1)</f>
        <v>9</v>
      </c>
      <c r="V36" s="598"/>
      <c r="W36" s="599" t="str">
        <f>IF('各会計、関係団体の財政状況及び健全化判断比率'!B30="","",'各会計、関係団体の財政状況及び健全化判断比率'!B30)</f>
        <v>日向入郷地域介護認定審査事業特別会計</v>
      </c>
      <c r="X36" s="599"/>
      <c r="Y36" s="599"/>
      <c r="Z36" s="599"/>
      <c r="AA36" s="599"/>
      <c r="AB36" s="599"/>
      <c r="AC36" s="599"/>
      <c r="AD36" s="599"/>
      <c r="AE36" s="599"/>
      <c r="AF36" s="599"/>
      <c r="AG36" s="599"/>
      <c r="AH36" s="599"/>
      <c r="AI36" s="599"/>
      <c r="AJ36" s="599"/>
      <c r="AK36" s="599"/>
      <c r="AL36" s="167"/>
      <c r="AM36" s="598">
        <f t="shared" si="0"/>
        <v>13</v>
      </c>
      <c r="AN36" s="598"/>
      <c r="AO36" s="599" t="str">
        <f>IF('各会計、関係団体の財政状況及び健全化判断比率'!B34="","",'各会計、関係団体の財政状況及び健全化判断比率'!B34)</f>
        <v>日向市病院事業会計</v>
      </c>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18</v>
      </c>
      <c r="BX36" s="598"/>
      <c r="BY36" s="599" t="str">
        <f>IF('各会計、関係団体の財政状況及び健全化判断比率'!B70="","",'各会計、関係団体の財政状況及び健全化判断比率'!B70)</f>
        <v>宮崎県北部広域行政事務組合（宮崎県北部ふるさと市町村圏事業特別会計）</v>
      </c>
      <c r="BZ36" s="599"/>
      <c r="CA36" s="599"/>
      <c r="CB36" s="599"/>
      <c r="CC36" s="599"/>
      <c r="CD36" s="599"/>
      <c r="CE36" s="599"/>
      <c r="CF36" s="599"/>
      <c r="CG36" s="599"/>
      <c r="CH36" s="599"/>
      <c r="CI36" s="599"/>
      <c r="CJ36" s="599"/>
      <c r="CK36" s="599"/>
      <c r="CL36" s="599"/>
      <c r="CM36" s="599"/>
      <c r="CN36" s="167"/>
      <c r="CO36" s="598">
        <f t="shared" si="3"/>
        <v>24</v>
      </c>
      <c r="CP36" s="598"/>
      <c r="CQ36" s="599" t="str">
        <f>IF('各会計、関係団体の財政状況及び健全化判断比率'!BS9="","",'各会計、関係団体の財政状況及び健全化判断比率'!BS9)</f>
        <v>日向青果地方卸売市場</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v>
      </c>
      <c r="DH36" s="600"/>
      <c r="DI36" s="171"/>
      <c r="DJ36" s="139"/>
      <c r="DK36" s="139"/>
      <c r="DL36" s="139"/>
      <c r="DM36" s="139"/>
      <c r="DN36" s="139"/>
      <c r="DO36" s="139"/>
    </row>
    <row r="37" spans="1:119" ht="32.25" customHeight="1" x14ac:dyDescent="0.2">
      <c r="A37" s="140"/>
      <c r="B37" s="166"/>
      <c r="C37" s="598">
        <f>IF(E37="","",C36+1)</f>
        <v>4</v>
      </c>
      <c r="D37" s="598"/>
      <c r="E37" s="599" t="str">
        <f>IF('各会計、関係団体の財政状況及び健全化判断比率'!B10="","",'各会計、関係団体の財政状況及び健全化判断比率'!B10)</f>
        <v>日向市用地取得特別会計</v>
      </c>
      <c r="F37" s="599"/>
      <c r="G37" s="599"/>
      <c r="H37" s="599"/>
      <c r="I37" s="599"/>
      <c r="J37" s="599"/>
      <c r="K37" s="599"/>
      <c r="L37" s="599"/>
      <c r="M37" s="599"/>
      <c r="N37" s="599"/>
      <c r="O37" s="599"/>
      <c r="P37" s="599"/>
      <c r="Q37" s="599"/>
      <c r="R37" s="599"/>
      <c r="S37" s="599"/>
      <c r="T37" s="167"/>
      <c r="U37" s="598">
        <f t="shared" si="4"/>
        <v>10</v>
      </c>
      <c r="V37" s="598"/>
      <c r="W37" s="599" t="str">
        <f>IF('各会計、関係団体の財政状況及び健全化判断比率'!B31="","",'各会計、関係団体の財政状況及び健全化判断比率'!B31)</f>
        <v>日向市後期高齢者医療事業特別会計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19</v>
      </c>
      <c r="BX37" s="598"/>
      <c r="BY37" s="599" t="str">
        <f>IF('各会計、関係団体の財政状況及び健全化判断比率'!B71="","",'各会計、関係団体の財政状況及び健全化判断比率'!B71)</f>
        <v>宮崎県後期高齢者医療広域連合（一般会計）</v>
      </c>
      <c r="BZ37" s="599"/>
      <c r="CA37" s="599"/>
      <c r="CB37" s="599"/>
      <c r="CC37" s="599"/>
      <c r="CD37" s="599"/>
      <c r="CE37" s="599"/>
      <c r="CF37" s="599"/>
      <c r="CG37" s="599"/>
      <c r="CH37" s="599"/>
      <c r="CI37" s="599"/>
      <c r="CJ37" s="599"/>
      <c r="CK37" s="599"/>
      <c r="CL37" s="599"/>
      <c r="CM37" s="599"/>
      <c r="CN37" s="167"/>
      <c r="CO37" s="598">
        <f t="shared" si="3"/>
        <v>25</v>
      </c>
      <c r="CP37" s="598"/>
      <c r="CQ37" s="599" t="str">
        <f>IF('各会計、関係団体の財政状況及び健全化判断比率'!BS10="","",'各会計、関係団体の財政状況及び健全化判断比率'!BS10)</f>
        <v>東郷町ふるさと公社</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2">
      <c r="A38" s="140"/>
      <c r="B38" s="166"/>
      <c r="C38" s="598">
        <f t="shared" ref="C38:C43" si="5">IF(E38="","",C37+1)</f>
        <v>5</v>
      </c>
      <c r="D38" s="598"/>
      <c r="E38" s="599" t="str">
        <f>IF('各会計、関係団体の財政状況及び健全化判断比率'!B11="","",'各会計、関係団体の財政状況及び健全化判断比率'!B11)</f>
        <v>日向市城山墓園事業特別会計</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20</v>
      </c>
      <c r="BX38" s="598"/>
      <c r="BY38" s="599" t="str">
        <f>IF('各会計、関係団体の財政状況及び健全化判断比率'!B72="","",'各会計、関係団体の財政状況及び健全化判断比率'!B72)</f>
        <v>宮崎県後期高齢者医療広域連合（後期高齢者医療特別会計）</v>
      </c>
      <c r="BZ38" s="599"/>
      <c r="CA38" s="599"/>
      <c r="CB38" s="599"/>
      <c r="CC38" s="599"/>
      <c r="CD38" s="599"/>
      <c r="CE38" s="599"/>
      <c r="CF38" s="599"/>
      <c r="CG38" s="599"/>
      <c r="CH38" s="599"/>
      <c r="CI38" s="599"/>
      <c r="CJ38" s="599"/>
      <c r="CK38" s="599"/>
      <c r="CL38" s="599"/>
      <c r="CM38" s="599"/>
      <c r="CN38" s="167"/>
      <c r="CO38" s="598">
        <f t="shared" si="3"/>
        <v>26</v>
      </c>
      <c r="CP38" s="598"/>
      <c r="CQ38" s="599" t="str">
        <f>IF('各会計、関係団体の財政状況及び健全化判断比率'!BS11="","",'各会計、関係団体の財政状況及び健全化判断比率'!BS11)</f>
        <v>宮崎県林業公社</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2">
      <c r="A39" s="140"/>
      <c r="B39" s="166"/>
      <c r="C39" s="598">
        <f t="shared" si="5"/>
        <v>6</v>
      </c>
      <c r="D39" s="598"/>
      <c r="E39" s="599" t="str">
        <f>IF('各会計、関係団体の財政状況及び健全化判断比率'!B12="","",'各会計、関係団体の財政状況及び健全化判断比率'!B12)</f>
        <v>日向市簡易給水施設特別会計</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21</v>
      </c>
      <c r="BX39" s="598"/>
      <c r="BY39" s="599" t="str">
        <f>IF('各会計、関係団体の財政状況及び健全化判断比率'!B73="","",'各会計、関係団体の財政状況及び健全化判断比率'!B73)</f>
        <v>宮崎県自治会館管理組合</v>
      </c>
      <c r="BZ39" s="599"/>
      <c r="CA39" s="599"/>
      <c r="CB39" s="599"/>
      <c r="CC39" s="599"/>
      <c r="CD39" s="599"/>
      <c r="CE39" s="599"/>
      <c r="CF39" s="599"/>
      <c r="CG39" s="599"/>
      <c r="CH39" s="599"/>
      <c r="CI39" s="599"/>
      <c r="CJ39" s="599"/>
      <c r="CK39" s="599"/>
      <c r="CL39" s="599"/>
      <c r="CM39" s="599"/>
      <c r="CN39" s="167"/>
      <c r="CO39" s="598">
        <f t="shared" si="3"/>
        <v>27</v>
      </c>
      <c r="CP39" s="598"/>
      <c r="CQ39" s="599" t="str">
        <f>IF('各会計、関係団体の財政状況及び健全化判断比率'!BS12="","",'各会計、関係団体の財政状況及び健全化判断比率'!BS12)</f>
        <v>耳川広域森林組合</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v>
      </c>
      <c r="DH39" s="600"/>
      <c r="DI39" s="171"/>
      <c r="DJ39" s="139"/>
      <c r="DK39" s="139"/>
      <c r="DL39" s="139"/>
      <c r="DM39" s="139"/>
      <c r="DN39" s="139"/>
      <c r="DO39" s="139"/>
    </row>
    <row r="40" spans="1:119" ht="32.25" customHeight="1" x14ac:dyDescent="0.2">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2">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2">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2">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5">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2">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2">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2">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2">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2">
      <c r="E49" s="175" t="s">
        <v>192</v>
      </c>
    </row>
    <row r="50" spans="5:5" x14ac:dyDescent="0.2">
      <c r="E50" s="141" t="s">
        <v>193</v>
      </c>
    </row>
    <row r="51" spans="5:5" x14ac:dyDescent="0.2">
      <c r="E51" s="141" t="s">
        <v>194</v>
      </c>
    </row>
    <row r="52" spans="5:5" x14ac:dyDescent="0.2">
      <c r="E52" s="141" t="s">
        <v>195</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x14ac:dyDescent="0.2">
      <c r="A34" s="22"/>
      <c r="B34" s="31"/>
      <c r="C34" s="1184" t="s">
        <v>535</v>
      </c>
      <c r="D34" s="1184"/>
      <c r="E34" s="1185"/>
      <c r="F34" s="32">
        <v>7.21</v>
      </c>
      <c r="G34" s="33">
        <v>7.72</v>
      </c>
      <c r="H34" s="33">
        <v>8.18</v>
      </c>
      <c r="I34" s="33">
        <v>8.3800000000000008</v>
      </c>
      <c r="J34" s="34">
        <v>8.82</v>
      </c>
      <c r="K34" s="22"/>
      <c r="L34" s="22"/>
      <c r="M34" s="22"/>
      <c r="N34" s="22"/>
      <c r="O34" s="22"/>
      <c r="P34" s="22"/>
    </row>
    <row r="35" spans="1:16" ht="39" customHeight="1" x14ac:dyDescent="0.2">
      <c r="A35" s="22"/>
      <c r="B35" s="35"/>
      <c r="C35" s="1178" t="s">
        <v>536</v>
      </c>
      <c r="D35" s="1179"/>
      <c r="E35" s="1180"/>
      <c r="F35" s="36">
        <v>5.21</v>
      </c>
      <c r="G35" s="37">
        <v>4.76</v>
      </c>
      <c r="H35" s="37">
        <v>2.92</v>
      </c>
      <c r="I35" s="37">
        <v>3.57</v>
      </c>
      <c r="J35" s="38">
        <v>2.54</v>
      </c>
      <c r="K35" s="22"/>
      <c r="L35" s="22"/>
      <c r="M35" s="22"/>
      <c r="N35" s="22"/>
      <c r="O35" s="22"/>
      <c r="P35" s="22"/>
    </row>
    <row r="36" spans="1:16" ht="39" customHeight="1" x14ac:dyDescent="0.2">
      <c r="A36" s="22"/>
      <c r="B36" s="35"/>
      <c r="C36" s="1178" t="s">
        <v>537</v>
      </c>
      <c r="D36" s="1179"/>
      <c r="E36" s="1180"/>
      <c r="F36" s="36" t="s">
        <v>486</v>
      </c>
      <c r="G36" s="37" t="s">
        <v>486</v>
      </c>
      <c r="H36" s="37">
        <v>0.81</v>
      </c>
      <c r="I36" s="37">
        <v>1.29</v>
      </c>
      <c r="J36" s="38">
        <v>1.64</v>
      </c>
      <c r="K36" s="22"/>
      <c r="L36" s="22"/>
      <c r="M36" s="22"/>
      <c r="N36" s="22"/>
      <c r="O36" s="22"/>
      <c r="P36" s="22"/>
    </row>
    <row r="37" spans="1:16" ht="39" customHeight="1" x14ac:dyDescent="0.2">
      <c r="A37" s="22"/>
      <c r="B37" s="35"/>
      <c r="C37" s="1178" t="s">
        <v>538</v>
      </c>
      <c r="D37" s="1179"/>
      <c r="E37" s="1180"/>
      <c r="F37" s="36">
        <v>0.95</v>
      </c>
      <c r="G37" s="37">
        <v>1.19</v>
      </c>
      <c r="H37" s="37">
        <v>1.87</v>
      </c>
      <c r="I37" s="37">
        <v>0.2</v>
      </c>
      <c r="J37" s="38">
        <v>1.25</v>
      </c>
      <c r="K37" s="22"/>
      <c r="L37" s="22"/>
      <c r="M37" s="22"/>
      <c r="N37" s="22"/>
      <c r="O37" s="22"/>
      <c r="P37" s="22"/>
    </row>
    <row r="38" spans="1:16" ht="39" customHeight="1" x14ac:dyDescent="0.2">
      <c r="A38" s="22"/>
      <c r="B38" s="35"/>
      <c r="C38" s="1178" t="s">
        <v>539</v>
      </c>
      <c r="D38" s="1179"/>
      <c r="E38" s="1180"/>
      <c r="F38" s="36">
        <v>0.3</v>
      </c>
      <c r="G38" s="37">
        <v>0.42</v>
      </c>
      <c r="H38" s="37">
        <v>0.34</v>
      </c>
      <c r="I38" s="37">
        <v>0.37</v>
      </c>
      <c r="J38" s="38">
        <v>0.52</v>
      </c>
      <c r="K38" s="22"/>
      <c r="L38" s="22"/>
      <c r="M38" s="22"/>
      <c r="N38" s="22"/>
      <c r="O38" s="22"/>
      <c r="P38" s="22"/>
    </row>
    <row r="39" spans="1:16" ht="39" customHeight="1" x14ac:dyDescent="0.2">
      <c r="A39" s="22"/>
      <c r="B39" s="35"/>
      <c r="C39" s="1178" t="s">
        <v>540</v>
      </c>
      <c r="D39" s="1179"/>
      <c r="E39" s="1180"/>
      <c r="F39" s="36">
        <v>1.1299999999999999</v>
      </c>
      <c r="G39" s="37">
        <v>1.28</v>
      </c>
      <c r="H39" s="37">
        <v>1.1399999999999999</v>
      </c>
      <c r="I39" s="37">
        <v>0.52</v>
      </c>
      <c r="J39" s="38">
        <v>0.4</v>
      </c>
      <c r="K39" s="22"/>
      <c r="L39" s="22"/>
      <c r="M39" s="22"/>
      <c r="N39" s="22"/>
      <c r="O39" s="22"/>
      <c r="P39" s="22"/>
    </row>
    <row r="40" spans="1:16" ht="39" customHeight="1" x14ac:dyDescent="0.2">
      <c r="A40" s="22"/>
      <c r="B40" s="35"/>
      <c r="C40" s="1178" t="s">
        <v>541</v>
      </c>
      <c r="D40" s="1179"/>
      <c r="E40" s="1180"/>
      <c r="F40" s="36">
        <v>0</v>
      </c>
      <c r="G40" s="37">
        <v>0.09</v>
      </c>
      <c r="H40" s="37">
        <v>0.06</v>
      </c>
      <c r="I40" s="37">
        <v>0.04</v>
      </c>
      <c r="J40" s="38">
        <v>0.05</v>
      </c>
      <c r="K40" s="22"/>
      <c r="L40" s="22"/>
      <c r="M40" s="22"/>
      <c r="N40" s="22"/>
      <c r="O40" s="22"/>
      <c r="P40" s="22"/>
    </row>
    <row r="41" spans="1:16" ht="39" customHeight="1" x14ac:dyDescent="0.2">
      <c r="A41" s="22"/>
      <c r="B41" s="35"/>
      <c r="C41" s="1178" t="s">
        <v>542</v>
      </c>
      <c r="D41" s="1179"/>
      <c r="E41" s="1180"/>
      <c r="F41" s="36">
        <v>0.02</v>
      </c>
      <c r="G41" s="37">
        <v>0.03</v>
      </c>
      <c r="H41" s="37">
        <v>0.03</v>
      </c>
      <c r="I41" s="37">
        <v>0.04</v>
      </c>
      <c r="J41" s="38">
        <v>0.04</v>
      </c>
      <c r="K41" s="22"/>
      <c r="L41" s="22"/>
      <c r="M41" s="22"/>
      <c r="N41" s="22"/>
      <c r="O41" s="22"/>
      <c r="P41" s="22"/>
    </row>
    <row r="42" spans="1:16" ht="39" customHeight="1" x14ac:dyDescent="0.2">
      <c r="A42" s="22"/>
      <c r="B42" s="39"/>
      <c r="C42" s="1178" t="s">
        <v>543</v>
      </c>
      <c r="D42" s="1179"/>
      <c r="E42" s="1180"/>
      <c r="F42" s="36" t="s">
        <v>486</v>
      </c>
      <c r="G42" s="37" t="s">
        <v>486</v>
      </c>
      <c r="H42" s="37" t="s">
        <v>486</v>
      </c>
      <c r="I42" s="37" t="s">
        <v>486</v>
      </c>
      <c r="J42" s="38" t="s">
        <v>486</v>
      </c>
      <c r="K42" s="22"/>
      <c r="L42" s="22"/>
      <c r="M42" s="22"/>
      <c r="N42" s="22"/>
      <c r="O42" s="22"/>
      <c r="P42" s="22"/>
    </row>
    <row r="43" spans="1:16" ht="39" customHeight="1" thickBot="1" x14ac:dyDescent="0.25">
      <c r="A43" s="22"/>
      <c r="B43" s="40"/>
      <c r="C43" s="1181" t="s">
        <v>544</v>
      </c>
      <c r="D43" s="1182"/>
      <c r="E43" s="1183"/>
      <c r="F43" s="41">
        <v>0.45</v>
      </c>
      <c r="G43" s="42">
        <v>0.62</v>
      </c>
      <c r="H43" s="42">
        <v>0.45</v>
      </c>
      <c r="I43" s="42">
        <v>0.44</v>
      </c>
      <c r="J43" s="43">
        <v>7.0000000000000007E-2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2">
      <c r="A45" s="48"/>
      <c r="B45" s="1194" t="s">
        <v>11</v>
      </c>
      <c r="C45" s="1195"/>
      <c r="D45" s="58"/>
      <c r="E45" s="1200" t="s">
        <v>12</v>
      </c>
      <c r="F45" s="1200"/>
      <c r="G45" s="1200"/>
      <c r="H45" s="1200"/>
      <c r="I45" s="1200"/>
      <c r="J45" s="1201"/>
      <c r="K45" s="59">
        <v>4130</v>
      </c>
      <c r="L45" s="60">
        <v>4005</v>
      </c>
      <c r="M45" s="60">
        <v>3836</v>
      </c>
      <c r="N45" s="60">
        <v>3899</v>
      </c>
      <c r="O45" s="61">
        <v>3915</v>
      </c>
      <c r="P45" s="48"/>
      <c r="Q45" s="48"/>
      <c r="R45" s="48"/>
      <c r="S45" s="48"/>
      <c r="T45" s="48"/>
      <c r="U45" s="48"/>
    </row>
    <row r="46" spans="1:21" ht="30.75" customHeight="1" x14ac:dyDescent="0.2">
      <c r="A46" s="48"/>
      <c r="B46" s="1196"/>
      <c r="C46" s="1197"/>
      <c r="D46" s="62"/>
      <c r="E46" s="1188" t="s">
        <v>13</v>
      </c>
      <c r="F46" s="1188"/>
      <c r="G46" s="1188"/>
      <c r="H46" s="1188"/>
      <c r="I46" s="1188"/>
      <c r="J46" s="1189"/>
      <c r="K46" s="63" t="s">
        <v>486</v>
      </c>
      <c r="L46" s="64" t="s">
        <v>486</v>
      </c>
      <c r="M46" s="64" t="s">
        <v>486</v>
      </c>
      <c r="N46" s="64" t="s">
        <v>486</v>
      </c>
      <c r="O46" s="65" t="s">
        <v>486</v>
      </c>
      <c r="P46" s="48"/>
      <c r="Q46" s="48"/>
      <c r="R46" s="48"/>
      <c r="S46" s="48"/>
      <c r="T46" s="48"/>
      <c r="U46" s="48"/>
    </row>
    <row r="47" spans="1:21" ht="30.75" customHeight="1" x14ac:dyDescent="0.2">
      <c r="A47" s="48"/>
      <c r="B47" s="1196"/>
      <c r="C47" s="1197"/>
      <c r="D47" s="62"/>
      <c r="E47" s="1188" t="s">
        <v>14</v>
      </c>
      <c r="F47" s="1188"/>
      <c r="G47" s="1188"/>
      <c r="H47" s="1188"/>
      <c r="I47" s="1188"/>
      <c r="J47" s="1189"/>
      <c r="K47" s="63" t="s">
        <v>486</v>
      </c>
      <c r="L47" s="64" t="s">
        <v>486</v>
      </c>
      <c r="M47" s="64" t="s">
        <v>486</v>
      </c>
      <c r="N47" s="64" t="s">
        <v>486</v>
      </c>
      <c r="O47" s="65" t="s">
        <v>486</v>
      </c>
      <c r="P47" s="48"/>
      <c r="Q47" s="48"/>
      <c r="R47" s="48"/>
      <c r="S47" s="48"/>
      <c r="T47" s="48"/>
      <c r="U47" s="48"/>
    </row>
    <row r="48" spans="1:21" ht="30.75" customHeight="1" x14ac:dyDescent="0.2">
      <c r="A48" s="48"/>
      <c r="B48" s="1196"/>
      <c r="C48" s="1197"/>
      <c r="D48" s="62"/>
      <c r="E48" s="1188" t="s">
        <v>15</v>
      </c>
      <c r="F48" s="1188"/>
      <c r="G48" s="1188"/>
      <c r="H48" s="1188"/>
      <c r="I48" s="1188"/>
      <c r="J48" s="1189"/>
      <c r="K48" s="63">
        <v>679</v>
      </c>
      <c r="L48" s="64">
        <v>682</v>
      </c>
      <c r="M48" s="64">
        <v>700</v>
      </c>
      <c r="N48" s="64">
        <v>730</v>
      </c>
      <c r="O48" s="65">
        <v>611</v>
      </c>
      <c r="P48" s="48"/>
      <c r="Q48" s="48"/>
      <c r="R48" s="48"/>
      <c r="S48" s="48"/>
      <c r="T48" s="48"/>
      <c r="U48" s="48"/>
    </row>
    <row r="49" spans="1:21" ht="30.75" customHeight="1" x14ac:dyDescent="0.2">
      <c r="A49" s="48"/>
      <c r="B49" s="1196"/>
      <c r="C49" s="1197"/>
      <c r="D49" s="62"/>
      <c r="E49" s="1188" t="s">
        <v>16</v>
      </c>
      <c r="F49" s="1188"/>
      <c r="G49" s="1188"/>
      <c r="H49" s="1188"/>
      <c r="I49" s="1188"/>
      <c r="J49" s="1189"/>
      <c r="K49" s="63">
        <v>27</v>
      </c>
      <c r="L49" s="64">
        <v>30</v>
      </c>
      <c r="M49" s="64">
        <v>33</v>
      </c>
      <c r="N49" s="64">
        <v>93</v>
      </c>
      <c r="O49" s="65">
        <v>110</v>
      </c>
      <c r="P49" s="48"/>
      <c r="Q49" s="48"/>
      <c r="R49" s="48"/>
      <c r="S49" s="48"/>
      <c r="T49" s="48"/>
      <c r="U49" s="48"/>
    </row>
    <row r="50" spans="1:21" ht="30.75" customHeight="1" x14ac:dyDescent="0.2">
      <c r="A50" s="48"/>
      <c r="B50" s="1196"/>
      <c r="C50" s="1197"/>
      <c r="D50" s="62"/>
      <c r="E50" s="1188" t="s">
        <v>17</v>
      </c>
      <c r="F50" s="1188"/>
      <c r="G50" s="1188"/>
      <c r="H50" s="1188"/>
      <c r="I50" s="1188"/>
      <c r="J50" s="1189"/>
      <c r="K50" s="63">
        <v>1</v>
      </c>
      <c r="L50" s="64" t="s">
        <v>486</v>
      </c>
      <c r="M50" s="64" t="s">
        <v>486</v>
      </c>
      <c r="N50" s="64" t="s">
        <v>486</v>
      </c>
      <c r="O50" s="65" t="s">
        <v>486</v>
      </c>
      <c r="P50" s="48"/>
      <c r="Q50" s="48"/>
      <c r="R50" s="48"/>
      <c r="S50" s="48"/>
      <c r="T50" s="48"/>
      <c r="U50" s="48"/>
    </row>
    <row r="51" spans="1:21" ht="30.75" customHeight="1" x14ac:dyDescent="0.2">
      <c r="A51" s="48"/>
      <c r="B51" s="1198"/>
      <c r="C51" s="1199"/>
      <c r="D51" s="66"/>
      <c r="E51" s="1188" t="s">
        <v>18</v>
      </c>
      <c r="F51" s="1188"/>
      <c r="G51" s="1188"/>
      <c r="H51" s="1188"/>
      <c r="I51" s="1188"/>
      <c r="J51" s="1189"/>
      <c r="K51" s="63" t="s">
        <v>486</v>
      </c>
      <c r="L51" s="64" t="s">
        <v>486</v>
      </c>
      <c r="M51" s="64" t="s">
        <v>486</v>
      </c>
      <c r="N51" s="64" t="s">
        <v>486</v>
      </c>
      <c r="O51" s="65" t="s">
        <v>486</v>
      </c>
      <c r="P51" s="48"/>
      <c r="Q51" s="48"/>
      <c r="R51" s="48"/>
      <c r="S51" s="48"/>
      <c r="T51" s="48"/>
      <c r="U51" s="48"/>
    </row>
    <row r="52" spans="1:21" ht="30.75" customHeight="1" x14ac:dyDescent="0.2">
      <c r="A52" s="48"/>
      <c r="B52" s="1186" t="s">
        <v>19</v>
      </c>
      <c r="C52" s="1187"/>
      <c r="D52" s="66"/>
      <c r="E52" s="1188" t="s">
        <v>20</v>
      </c>
      <c r="F52" s="1188"/>
      <c r="G52" s="1188"/>
      <c r="H52" s="1188"/>
      <c r="I52" s="1188"/>
      <c r="J52" s="1189"/>
      <c r="K52" s="63">
        <v>3069</v>
      </c>
      <c r="L52" s="64">
        <v>3073</v>
      </c>
      <c r="M52" s="64">
        <v>3054</v>
      </c>
      <c r="N52" s="64">
        <v>3205</v>
      </c>
      <c r="O52" s="65">
        <v>3140</v>
      </c>
      <c r="P52" s="48"/>
      <c r="Q52" s="48"/>
      <c r="R52" s="48"/>
      <c r="S52" s="48"/>
      <c r="T52" s="48"/>
      <c r="U52" s="48"/>
    </row>
    <row r="53" spans="1:21" ht="30.75" customHeight="1" thickBot="1" x14ac:dyDescent="0.25">
      <c r="A53" s="48"/>
      <c r="B53" s="1190" t="s">
        <v>21</v>
      </c>
      <c r="C53" s="1191"/>
      <c r="D53" s="67"/>
      <c r="E53" s="1192" t="s">
        <v>22</v>
      </c>
      <c r="F53" s="1192"/>
      <c r="G53" s="1192"/>
      <c r="H53" s="1192"/>
      <c r="I53" s="1192"/>
      <c r="J53" s="1193"/>
      <c r="K53" s="68">
        <v>1768</v>
      </c>
      <c r="L53" s="69">
        <v>1644</v>
      </c>
      <c r="M53" s="69">
        <v>1515</v>
      </c>
      <c r="N53" s="69">
        <v>1517</v>
      </c>
      <c r="O53" s="70">
        <v>1496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526</v>
      </c>
      <c r="J40" s="79" t="s">
        <v>527</v>
      </c>
      <c r="K40" s="79" t="s">
        <v>528</v>
      </c>
      <c r="L40" s="79" t="s">
        <v>529</v>
      </c>
      <c r="M40" s="80" t="s">
        <v>530</v>
      </c>
    </row>
    <row r="41" spans="2:13" ht="27.75" customHeight="1" x14ac:dyDescent="0.2">
      <c r="B41" s="1202" t="s">
        <v>24</v>
      </c>
      <c r="C41" s="1203"/>
      <c r="D41" s="81"/>
      <c r="E41" s="1208" t="s">
        <v>25</v>
      </c>
      <c r="F41" s="1208"/>
      <c r="G41" s="1208"/>
      <c r="H41" s="1209"/>
      <c r="I41" s="82">
        <v>34801</v>
      </c>
      <c r="J41" s="83">
        <v>34286</v>
      </c>
      <c r="K41" s="83">
        <v>34517</v>
      </c>
      <c r="L41" s="83">
        <v>33874</v>
      </c>
      <c r="M41" s="84">
        <v>33936</v>
      </c>
    </row>
    <row r="42" spans="2:13" ht="27.75" customHeight="1" x14ac:dyDescent="0.2">
      <c r="B42" s="1204"/>
      <c r="C42" s="1205"/>
      <c r="D42" s="85"/>
      <c r="E42" s="1210" t="s">
        <v>26</v>
      </c>
      <c r="F42" s="1210"/>
      <c r="G42" s="1210"/>
      <c r="H42" s="1211"/>
      <c r="I42" s="86" t="s">
        <v>486</v>
      </c>
      <c r="J42" s="87" t="s">
        <v>486</v>
      </c>
      <c r="K42" s="87" t="s">
        <v>486</v>
      </c>
      <c r="L42" s="87" t="s">
        <v>486</v>
      </c>
      <c r="M42" s="88" t="s">
        <v>486</v>
      </c>
    </row>
    <row r="43" spans="2:13" ht="27.75" customHeight="1" x14ac:dyDescent="0.2">
      <c r="B43" s="1204"/>
      <c r="C43" s="1205"/>
      <c r="D43" s="85"/>
      <c r="E43" s="1210" t="s">
        <v>27</v>
      </c>
      <c r="F43" s="1210"/>
      <c r="G43" s="1210"/>
      <c r="H43" s="1211"/>
      <c r="I43" s="86">
        <v>10497</v>
      </c>
      <c r="J43" s="87">
        <v>10178</v>
      </c>
      <c r="K43" s="87">
        <v>10240</v>
      </c>
      <c r="L43" s="87">
        <v>10111</v>
      </c>
      <c r="M43" s="88">
        <v>9416</v>
      </c>
    </row>
    <row r="44" spans="2:13" ht="27.75" customHeight="1" x14ac:dyDescent="0.2">
      <c r="B44" s="1204"/>
      <c r="C44" s="1205"/>
      <c r="D44" s="85"/>
      <c r="E44" s="1210" t="s">
        <v>28</v>
      </c>
      <c r="F44" s="1210"/>
      <c r="G44" s="1210"/>
      <c r="H44" s="1211"/>
      <c r="I44" s="86">
        <v>460</v>
      </c>
      <c r="J44" s="87">
        <v>488</v>
      </c>
      <c r="K44" s="87">
        <v>521</v>
      </c>
      <c r="L44" s="87">
        <v>460</v>
      </c>
      <c r="M44" s="88">
        <v>392</v>
      </c>
    </row>
    <row r="45" spans="2:13" ht="27.75" customHeight="1" x14ac:dyDescent="0.2">
      <c r="B45" s="1204"/>
      <c r="C45" s="1205"/>
      <c r="D45" s="85"/>
      <c r="E45" s="1210" t="s">
        <v>29</v>
      </c>
      <c r="F45" s="1210"/>
      <c r="G45" s="1210"/>
      <c r="H45" s="1211"/>
      <c r="I45" s="86">
        <v>5863</v>
      </c>
      <c r="J45" s="87">
        <v>5856</v>
      </c>
      <c r="K45" s="87">
        <v>5496</v>
      </c>
      <c r="L45" s="87">
        <v>5306</v>
      </c>
      <c r="M45" s="88">
        <v>5284</v>
      </c>
    </row>
    <row r="46" spans="2:13" ht="27.75" customHeight="1" x14ac:dyDescent="0.2">
      <c r="B46" s="1204"/>
      <c r="C46" s="1205"/>
      <c r="D46" s="89"/>
      <c r="E46" s="1210" t="s">
        <v>30</v>
      </c>
      <c r="F46" s="1210"/>
      <c r="G46" s="1210"/>
      <c r="H46" s="1211"/>
      <c r="I46" s="86">
        <v>58</v>
      </c>
      <c r="J46" s="87">
        <v>55</v>
      </c>
      <c r="K46" s="87">
        <v>53</v>
      </c>
      <c r="L46" s="87">
        <v>50</v>
      </c>
      <c r="M46" s="88">
        <v>51</v>
      </c>
    </row>
    <row r="47" spans="2:13" ht="27.75" customHeight="1" x14ac:dyDescent="0.2">
      <c r="B47" s="1204"/>
      <c r="C47" s="1205"/>
      <c r="D47" s="90"/>
      <c r="E47" s="1212" t="s">
        <v>31</v>
      </c>
      <c r="F47" s="1213"/>
      <c r="G47" s="1213"/>
      <c r="H47" s="1214"/>
      <c r="I47" s="86" t="s">
        <v>486</v>
      </c>
      <c r="J47" s="87" t="s">
        <v>486</v>
      </c>
      <c r="K47" s="87" t="s">
        <v>486</v>
      </c>
      <c r="L47" s="87" t="s">
        <v>486</v>
      </c>
      <c r="M47" s="88" t="s">
        <v>486</v>
      </c>
    </row>
    <row r="48" spans="2:13" ht="27.75" customHeight="1" x14ac:dyDescent="0.2">
      <c r="B48" s="1204"/>
      <c r="C48" s="1205"/>
      <c r="D48" s="85"/>
      <c r="E48" s="1210" t="s">
        <v>32</v>
      </c>
      <c r="F48" s="1210"/>
      <c r="G48" s="1210"/>
      <c r="H48" s="1211"/>
      <c r="I48" s="86" t="s">
        <v>486</v>
      </c>
      <c r="J48" s="87" t="s">
        <v>486</v>
      </c>
      <c r="K48" s="87" t="s">
        <v>486</v>
      </c>
      <c r="L48" s="87" t="s">
        <v>486</v>
      </c>
      <c r="M48" s="88" t="s">
        <v>486</v>
      </c>
    </row>
    <row r="49" spans="2:13" ht="27.75" customHeight="1" x14ac:dyDescent="0.2">
      <c r="B49" s="1206"/>
      <c r="C49" s="1207"/>
      <c r="D49" s="85"/>
      <c r="E49" s="1210" t="s">
        <v>33</v>
      </c>
      <c r="F49" s="1210"/>
      <c r="G49" s="1210"/>
      <c r="H49" s="1211"/>
      <c r="I49" s="86" t="s">
        <v>486</v>
      </c>
      <c r="J49" s="87" t="s">
        <v>486</v>
      </c>
      <c r="K49" s="87" t="s">
        <v>486</v>
      </c>
      <c r="L49" s="87" t="s">
        <v>486</v>
      </c>
      <c r="M49" s="88" t="s">
        <v>486</v>
      </c>
    </row>
    <row r="50" spans="2:13" ht="27.75" customHeight="1" x14ac:dyDescent="0.2">
      <c r="B50" s="1215" t="s">
        <v>34</v>
      </c>
      <c r="C50" s="1216"/>
      <c r="D50" s="91"/>
      <c r="E50" s="1210" t="s">
        <v>35</v>
      </c>
      <c r="F50" s="1210"/>
      <c r="G50" s="1210"/>
      <c r="H50" s="1211"/>
      <c r="I50" s="86">
        <v>8167</v>
      </c>
      <c r="J50" s="87">
        <v>9171</v>
      </c>
      <c r="K50" s="87">
        <v>9620</v>
      </c>
      <c r="L50" s="87">
        <v>9933</v>
      </c>
      <c r="M50" s="88">
        <v>9720</v>
      </c>
    </row>
    <row r="51" spans="2:13" ht="27.75" customHeight="1" x14ac:dyDescent="0.2">
      <c r="B51" s="1204"/>
      <c r="C51" s="1205"/>
      <c r="D51" s="85"/>
      <c r="E51" s="1210" t="s">
        <v>36</v>
      </c>
      <c r="F51" s="1210"/>
      <c r="G51" s="1210"/>
      <c r="H51" s="1211"/>
      <c r="I51" s="86">
        <v>1886</v>
      </c>
      <c r="J51" s="87">
        <v>1835</v>
      </c>
      <c r="K51" s="87">
        <v>2091</v>
      </c>
      <c r="L51" s="87">
        <v>1782</v>
      </c>
      <c r="M51" s="88">
        <v>1267</v>
      </c>
    </row>
    <row r="52" spans="2:13" ht="27.75" customHeight="1" x14ac:dyDescent="0.2">
      <c r="B52" s="1206"/>
      <c r="C52" s="1207"/>
      <c r="D52" s="85"/>
      <c r="E52" s="1210" t="s">
        <v>37</v>
      </c>
      <c r="F52" s="1210"/>
      <c r="G52" s="1210"/>
      <c r="H52" s="1211"/>
      <c r="I52" s="86">
        <v>28151</v>
      </c>
      <c r="J52" s="87">
        <v>28051</v>
      </c>
      <c r="K52" s="87">
        <v>27760</v>
      </c>
      <c r="L52" s="87">
        <v>27747</v>
      </c>
      <c r="M52" s="88">
        <v>27725</v>
      </c>
    </row>
    <row r="53" spans="2:13" ht="27.75" customHeight="1" thickBot="1" x14ac:dyDescent="0.25">
      <c r="B53" s="1217" t="s">
        <v>21</v>
      </c>
      <c r="C53" s="1218"/>
      <c r="D53" s="92"/>
      <c r="E53" s="1219" t="s">
        <v>38</v>
      </c>
      <c r="F53" s="1219"/>
      <c r="G53" s="1219"/>
      <c r="H53" s="1220"/>
      <c r="I53" s="93">
        <v>13476</v>
      </c>
      <c r="J53" s="94">
        <v>11805</v>
      </c>
      <c r="K53" s="94">
        <v>11358</v>
      </c>
      <c r="L53" s="94">
        <v>10338</v>
      </c>
      <c r="M53" s="95">
        <v>10366</v>
      </c>
    </row>
    <row r="54" spans="2:13" ht="27.75" customHeight="1" x14ac:dyDescent="0.2">
      <c r="B54" s="96" t="s">
        <v>39</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VY191"/>
  <sheetViews>
    <sheetView showGridLines="0" zoomScale="80" zoomScaleNormal="80" zoomScaleSheetLayoutView="55" workbookViewId="0"/>
  </sheetViews>
  <sheetFormatPr defaultColWidth="0" defaultRowHeight="13.5" customHeight="1" zeroHeight="1" x14ac:dyDescent="0.2"/>
  <cols>
    <col min="1" max="1" width="6.33203125" style="245" customWidth="1"/>
    <col min="2" max="2" width="18.109375" style="245" customWidth="1"/>
    <col min="3" max="3" width="22.6640625" style="245" customWidth="1"/>
    <col min="4" max="9" width="18.109375" style="245" customWidth="1"/>
    <col min="10" max="10" width="22.77734375" style="245" customWidth="1"/>
    <col min="11" max="15" width="18.109375" style="245" customWidth="1"/>
    <col min="16" max="16" width="6.109375" style="252" customWidth="1"/>
    <col min="17" max="17" width="5.88671875" style="250" customWidth="1"/>
    <col min="18" max="18" width="19.109375" style="245" hidden="1"/>
    <col min="19" max="23" width="12.6640625" style="245" hidden="1"/>
    <col min="24" max="257" width="8.6640625" style="245" hidden="1"/>
    <col min="258" max="263" width="14.88671875" style="245" hidden="1"/>
    <col min="264" max="265" width="15.88671875" style="245" hidden="1"/>
    <col min="266" max="271" width="16.109375" style="245" hidden="1"/>
    <col min="272" max="272" width="6.109375" style="245" hidden="1"/>
    <col min="273" max="273" width="3" style="245" hidden="1"/>
    <col min="274" max="513" width="8.6640625" style="245" hidden="1"/>
    <col min="514" max="519" width="14.88671875" style="245" hidden="1"/>
    <col min="520" max="521" width="15.88671875" style="245" hidden="1"/>
    <col min="522" max="527" width="16.109375" style="245" hidden="1"/>
    <col min="528" max="528" width="6.109375" style="245" hidden="1"/>
    <col min="529" max="529" width="3" style="245" hidden="1"/>
    <col min="530" max="769" width="8.6640625" style="245" hidden="1"/>
    <col min="770" max="775" width="14.88671875" style="245" hidden="1"/>
    <col min="776" max="777" width="15.88671875" style="245" hidden="1"/>
    <col min="778" max="783" width="16.109375" style="245" hidden="1"/>
    <col min="784" max="784" width="6.109375" style="245" hidden="1"/>
    <col min="785" max="785" width="3" style="245" hidden="1"/>
    <col min="786" max="1025" width="8.6640625" style="245" hidden="1"/>
    <col min="1026" max="1031" width="14.88671875" style="245" hidden="1"/>
    <col min="1032" max="1033" width="15.88671875" style="245" hidden="1"/>
    <col min="1034" max="1039" width="16.109375" style="245" hidden="1"/>
    <col min="1040" max="1040" width="6.109375" style="245" hidden="1"/>
    <col min="1041" max="1041" width="3" style="245" hidden="1"/>
    <col min="1042" max="1281" width="8.6640625" style="245" hidden="1"/>
    <col min="1282" max="1287" width="14.88671875" style="245" hidden="1"/>
    <col min="1288" max="1289" width="15.88671875" style="245" hidden="1"/>
    <col min="1290" max="1295" width="16.109375" style="245" hidden="1"/>
    <col min="1296" max="1296" width="6.109375" style="245" hidden="1"/>
    <col min="1297" max="1297" width="3" style="245" hidden="1"/>
    <col min="1298" max="1537" width="8.6640625" style="245" hidden="1"/>
    <col min="1538" max="1543" width="14.88671875" style="245" hidden="1"/>
    <col min="1544" max="1545" width="15.88671875" style="245" hidden="1"/>
    <col min="1546" max="1551" width="16.109375" style="245" hidden="1"/>
    <col min="1552" max="1552" width="6.109375" style="245" hidden="1"/>
    <col min="1553" max="1553" width="3" style="245" hidden="1"/>
    <col min="1554" max="1793" width="8.6640625" style="245" hidden="1"/>
    <col min="1794" max="1799" width="14.88671875" style="245" hidden="1"/>
    <col min="1800" max="1801" width="15.88671875" style="245" hidden="1"/>
    <col min="1802" max="1807" width="16.109375" style="245" hidden="1"/>
    <col min="1808" max="1808" width="6.109375" style="245" hidden="1"/>
    <col min="1809" max="1809" width="3" style="245" hidden="1"/>
    <col min="1810" max="2049" width="8.6640625" style="245" hidden="1"/>
    <col min="2050" max="2055" width="14.88671875" style="245" hidden="1"/>
    <col min="2056" max="2057" width="15.88671875" style="245" hidden="1"/>
    <col min="2058" max="2063" width="16.109375" style="245" hidden="1"/>
    <col min="2064" max="2064" width="6.109375" style="245" hidden="1"/>
    <col min="2065" max="2065" width="3" style="245" hidden="1"/>
    <col min="2066" max="2305" width="8.6640625" style="245" hidden="1"/>
    <col min="2306" max="2311" width="14.88671875" style="245" hidden="1"/>
    <col min="2312" max="2313" width="15.88671875" style="245" hidden="1"/>
    <col min="2314" max="2319" width="16.109375" style="245" hidden="1"/>
    <col min="2320" max="2320" width="6.109375" style="245" hidden="1"/>
    <col min="2321" max="2321" width="3" style="245" hidden="1"/>
    <col min="2322" max="2561" width="8.6640625" style="245" hidden="1"/>
    <col min="2562" max="2567" width="14.88671875" style="245" hidden="1"/>
    <col min="2568" max="2569" width="15.88671875" style="245" hidden="1"/>
    <col min="2570" max="2575" width="16.109375" style="245" hidden="1"/>
    <col min="2576" max="2576" width="6.109375" style="245" hidden="1"/>
    <col min="2577" max="2577" width="3" style="245" hidden="1"/>
    <col min="2578" max="2817" width="8.6640625" style="245" hidden="1"/>
    <col min="2818" max="2823" width="14.88671875" style="245" hidden="1"/>
    <col min="2824" max="2825" width="15.88671875" style="245" hidden="1"/>
    <col min="2826" max="2831" width="16.109375" style="245" hidden="1"/>
    <col min="2832" max="2832" width="6.109375" style="245" hidden="1"/>
    <col min="2833" max="2833" width="3" style="245" hidden="1"/>
    <col min="2834" max="3073" width="8.6640625" style="245" hidden="1"/>
    <col min="3074" max="3079" width="14.88671875" style="245" hidden="1"/>
    <col min="3080" max="3081" width="15.88671875" style="245" hidden="1"/>
    <col min="3082" max="3087" width="16.109375" style="245" hidden="1"/>
    <col min="3088" max="3088" width="6.109375" style="245" hidden="1"/>
    <col min="3089" max="3089" width="3" style="245" hidden="1"/>
    <col min="3090" max="3329" width="8.6640625" style="245" hidden="1"/>
    <col min="3330" max="3335" width="14.88671875" style="245" hidden="1"/>
    <col min="3336" max="3337" width="15.88671875" style="245" hidden="1"/>
    <col min="3338" max="3343" width="16.109375" style="245" hidden="1"/>
    <col min="3344" max="3344" width="6.109375" style="245" hidden="1"/>
    <col min="3345" max="3345" width="3" style="245" hidden="1"/>
    <col min="3346" max="3585" width="8.6640625" style="245" hidden="1"/>
    <col min="3586" max="3591" width="14.88671875" style="245" hidden="1"/>
    <col min="3592" max="3593" width="15.88671875" style="245" hidden="1"/>
    <col min="3594" max="3599" width="16.109375" style="245" hidden="1"/>
    <col min="3600" max="3600" width="6.109375" style="245" hidden="1"/>
    <col min="3601" max="3601" width="3" style="245" hidden="1"/>
    <col min="3602" max="3841" width="8.6640625" style="245" hidden="1"/>
    <col min="3842" max="3847" width="14.88671875" style="245" hidden="1"/>
    <col min="3848" max="3849" width="15.88671875" style="245" hidden="1"/>
    <col min="3850" max="3855" width="16.109375" style="245" hidden="1"/>
    <col min="3856" max="3856" width="6.109375" style="245" hidden="1"/>
    <col min="3857" max="3857" width="3" style="245" hidden="1"/>
    <col min="3858" max="4097" width="8.6640625" style="245" hidden="1"/>
    <col min="4098" max="4103" width="14.88671875" style="245" hidden="1"/>
    <col min="4104" max="4105" width="15.88671875" style="245" hidden="1"/>
    <col min="4106" max="4111" width="16.109375" style="245" hidden="1"/>
    <col min="4112" max="4112" width="6.109375" style="245" hidden="1"/>
    <col min="4113" max="4113" width="3" style="245" hidden="1"/>
    <col min="4114" max="4353" width="8.6640625" style="245" hidden="1"/>
    <col min="4354" max="4359" width="14.88671875" style="245" hidden="1"/>
    <col min="4360" max="4361" width="15.88671875" style="245" hidden="1"/>
    <col min="4362" max="4367" width="16.109375" style="245" hidden="1"/>
    <col min="4368" max="4368" width="6.109375" style="245" hidden="1"/>
    <col min="4369" max="4369" width="3" style="245" hidden="1"/>
    <col min="4370" max="4609" width="8.6640625" style="245" hidden="1"/>
    <col min="4610" max="4615" width="14.88671875" style="245" hidden="1"/>
    <col min="4616" max="4617" width="15.88671875" style="245" hidden="1"/>
    <col min="4618" max="4623" width="16.109375" style="245" hidden="1"/>
    <col min="4624" max="4624" width="6.109375" style="245" hidden="1"/>
    <col min="4625" max="4625" width="3" style="245" hidden="1"/>
    <col min="4626" max="4865" width="8.6640625" style="245" hidden="1"/>
    <col min="4866" max="4871" width="14.88671875" style="245" hidden="1"/>
    <col min="4872" max="4873" width="15.88671875" style="245" hidden="1"/>
    <col min="4874" max="4879" width="16.109375" style="245" hidden="1"/>
    <col min="4880" max="4880" width="6.109375" style="245" hidden="1"/>
    <col min="4881" max="4881" width="3" style="245" hidden="1"/>
    <col min="4882" max="5121" width="8.6640625" style="245" hidden="1"/>
    <col min="5122" max="5127" width="14.88671875" style="245" hidden="1"/>
    <col min="5128" max="5129" width="15.88671875" style="245" hidden="1"/>
    <col min="5130" max="5135" width="16.109375" style="245" hidden="1"/>
    <col min="5136" max="5136" width="6.109375" style="245" hidden="1"/>
    <col min="5137" max="5137" width="3" style="245" hidden="1"/>
    <col min="5138" max="5377" width="8.6640625" style="245" hidden="1"/>
    <col min="5378" max="5383" width="14.88671875" style="245" hidden="1"/>
    <col min="5384" max="5385" width="15.88671875" style="245" hidden="1"/>
    <col min="5386" max="5391" width="16.109375" style="245" hidden="1"/>
    <col min="5392" max="5392" width="6.109375" style="245" hidden="1"/>
    <col min="5393" max="5393" width="3" style="245" hidden="1"/>
    <col min="5394" max="5633" width="8.6640625" style="245" hidden="1"/>
    <col min="5634" max="5639" width="14.88671875" style="245" hidden="1"/>
    <col min="5640" max="5641" width="15.88671875" style="245" hidden="1"/>
    <col min="5642" max="5647" width="16.109375" style="245" hidden="1"/>
    <col min="5648" max="5648" width="6.109375" style="245" hidden="1"/>
    <col min="5649" max="5649" width="3" style="245" hidden="1"/>
    <col min="5650" max="5889" width="8.6640625" style="245" hidden="1"/>
    <col min="5890" max="5895" width="14.88671875" style="245" hidden="1"/>
    <col min="5896" max="5897" width="15.88671875" style="245" hidden="1"/>
    <col min="5898" max="5903" width="16.109375" style="245" hidden="1"/>
    <col min="5904" max="5904" width="6.109375" style="245" hidden="1"/>
    <col min="5905" max="5905" width="3" style="245" hidden="1"/>
    <col min="5906" max="6145" width="8.6640625" style="245" hidden="1"/>
    <col min="6146" max="6151" width="14.88671875" style="245" hidden="1"/>
    <col min="6152" max="6153" width="15.88671875" style="245" hidden="1"/>
    <col min="6154" max="6159" width="16.109375" style="245" hidden="1"/>
    <col min="6160" max="6160" width="6.109375" style="245" hidden="1"/>
    <col min="6161" max="6161" width="3" style="245" hidden="1"/>
    <col min="6162" max="6401" width="8.6640625" style="245" hidden="1"/>
    <col min="6402" max="6407" width="14.88671875" style="245" hidden="1"/>
    <col min="6408" max="6409" width="15.88671875" style="245" hidden="1"/>
    <col min="6410" max="6415" width="16.109375" style="245" hidden="1"/>
    <col min="6416" max="6416" width="6.109375" style="245" hidden="1"/>
    <col min="6417" max="6417" width="3" style="245" hidden="1"/>
    <col min="6418" max="6657" width="8.6640625" style="245" hidden="1"/>
    <col min="6658" max="6663" width="14.88671875" style="245" hidden="1"/>
    <col min="6664" max="6665" width="15.88671875" style="245" hidden="1"/>
    <col min="6666" max="6671" width="16.109375" style="245" hidden="1"/>
    <col min="6672" max="6672" width="6.109375" style="245" hidden="1"/>
    <col min="6673" max="6673" width="3" style="245" hidden="1"/>
    <col min="6674" max="6913" width="8.6640625" style="245" hidden="1"/>
    <col min="6914" max="6919" width="14.88671875" style="245" hidden="1"/>
    <col min="6920" max="6921" width="15.88671875" style="245" hidden="1"/>
    <col min="6922" max="6927" width="16.109375" style="245" hidden="1"/>
    <col min="6928" max="6928" width="6.109375" style="245" hidden="1"/>
    <col min="6929" max="6929" width="3" style="245" hidden="1"/>
    <col min="6930" max="7169" width="8.6640625" style="245" hidden="1"/>
    <col min="7170" max="7175" width="14.88671875" style="245" hidden="1"/>
    <col min="7176" max="7177" width="15.88671875" style="245" hidden="1"/>
    <col min="7178" max="7183" width="16.109375" style="245" hidden="1"/>
    <col min="7184" max="7184" width="6.109375" style="245" hidden="1"/>
    <col min="7185" max="7185" width="3" style="245" hidden="1"/>
    <col min="7186" max="7425" width="8.6640625" style="245" hidden="1"/>
    <col min="7426" max="7431" width="14.88671875" style="245" hidden="1"/>
    <col min="7432" max="7433" width="15.88671875" style="245" hidden="1"/>
    <col min="7434" max="7439" width="16.109375" style="245" hidden="1"/>
    <col min="7440" max="7440" width="6.109375" style="245" hidden="1"/>
    <col min="7441" max="7441" width="3" style="245" hidden="1"/>
    <col min="7442" max="7681" width="8.6640625" style="245" hidden="1"/>
    <col min="7682" max="7687" width="14.88671875" style="245" hidden="1"/>
    <col min="7688" max="7689" width="15.88671875" style="245" hidden="1"/>
    <col min="7690" max="7695" width="16.109375" style="245" hidden="1"/>
    <col min="7696" max="7696" width="6.109375" style="245" hidden="1"/>
    <col min="7697" max="7697" width="3" style="245" hidden="1"/>
    <col min="7698" max="7937" width="8.6640625" style="245" hidden="1"/>
    <col min="7938" max="7943" width="14.88671875" style="245" hidden="1"/>
    <col min="7944" max="7945" width="15.88671875" style="245" hidden="1"/>
    <col min="7946" max="7951" width="16.109375" style="245" hidden="1"/>
    <col min="7952" max="7952" width="6.109375" style="245" hidden="1"/>
    <col min="7953" max="7953" width="3" style="245" hidden="1"/>
    <col min="7954" max="8193" width="8.6640625" style="245" hidden="1"/>
    <col min="8194" max="8199" width="14.88671875" style="245" hidden="1"/>
    <col min="8200" max="8201" width="15.88671875" style="245" hidden="1"/>
    <col min="8202" max="8207" width="16.109375" style="245" hidden="1"/>
    <col min="8208" max="8208" width="6.109375" style="245" hidden="1"/>
    <col min="8209" max="8209" width="3" style="245" hidden="1"/>
    <col min="8210" max="8449" width="8.6640625" style="245" hidden="1"/>
    <col min="8450" max="8455" width="14.88671875" style="245" hidden="1"/>
    <col min="8456" max="8457" width="15.88671875" style="245" hidden="1"/>
    <col min="8458" max="8463" width="16.109375" style="245" hidden="1"/>
    <col min="8464" max="8464" width="6.109375" style="245" hidden="1"/>
    <col min="8465" max="8465" width="3" style="245" hidden="1"/>
    <col min="8466" max="8705" width="8.6640625" style="245" hidden="1"/>
    <col min="8706" max="8711" width="14.88671875" style="245" hidden="1"/>
    <col min="8712" max="8713" width="15.88671875" style="245" hidden="1"/>
    <col min="8714" max="8719" width="16.109375" style="245" hidden="1"/>
    <col min="8720" max="8720" width="6.109375" style="245" hidden="1"/>
    <col min="8721" max="8721" width="3" style="245" hidden="1"/>
    <col min="8722" max="8961" width="8.6640625" style="245" hidden="1"/>
    <col min="8962" max="8967" width="14.88671875" style="245" hidden="1"/>
    <col min="8968" max="8969" width="15.88671875" style="245" hidden="1"/>
    <col min="8970" max="8975" width="16.109375" style="245" hidden="1"/>
    <col min="8976" max="8976" width="6.109375" style="245" hidden="1"/>
    <col min="8977" max="8977" width="3" style="245" hidden="1"/>
    <col min="8978" max="9217" width="8.6640625" style="245" hidden="1"/>
    <col min="9218" max="9223" width="14.88671875" style="245" hidden="1"/>
    <col min="9224" max="9225" width="15.88671875" style="245" hidden="1"/>
    <col min="9226" max="9231" width="16.109375" style="245" hidden="1"/>
    <col min="9232" max="9232" width="6.109375" style="245" hidden="1"/>
    <col min="9233" max="9233" width="3" style="245" hidden="1"/>
    <col min="9234" max="9473" width="8.6640625" style="245" hidden="1"/>
    <col min="9474" max="9479" width="14.88671875" style="245" hidden="1"/>
    <col min="9480" max="9481" width="15.88671875" style="245" hidden="1"/>
    <col min="9482" max="9487" width="16.109375" style="245" hidden="1"/>
    <col min="9488" max="9488" width="6.109375" style="245" hidden="1"/>
    <col min="9489" max="9489" width="3" style="245" hidden="1"/>
    <col min="9490" max="9729" width="8.6640625" style="245" hidden="1"/>
    <col min="9730" max="9735" width="14.88671875" style="245" hidden="1"/>
    <col min="9736" max="9737" width="15.88671875" style="245" hidden="1"/>
    <col min="9738" max="9743" width="16.109375" style="245" hidden="1"/>
    <col min="9744" max="9744" width="6.109375" style="245" hidden="1"/>
    <col min="9745" max="9745" width="3" style="245" hidden="1"/>
    <col min="9746" max="9985" width="8.6640625" style="245" hidden="1"/>
    <col min="9986" max="9991" width="14.88671875" style="245" hidden="1"/>
    <col min="9992" max="9993" width="15.88671875" style="245" hidden="1"/>
    <col min="9994" max="9999" width="16.109375" style="245" hidden="1"/>
    <col min="10000" max="10000" width="6.109375" style="245" hidden="1"/>
    <col min="10001" max="10001" width="3" style="245" hidden="1"/>
    <col min="10002" max="10241" width="8.6640625" style="245" hidden="1"/>
    <col min="10242" max="10247" width="14.88671875" style="245" hidden="1"/>
    <col min="10248" max="10249" width="15.88671875" style="245" hidden="1"/>
    <col min="10250" max="10255" width="16.109375" style="245" hidden="1"/>
    <col min="10256" max="10256" width="6.109375" style="245" hidden="1"/>
    <col min="10257" max="10257" width="3" style="245" hidden="1"/>
    <col min="10258" max="10497" width="8.6640625" style="245" hidden="1"/>
    <col min="10498" max="10503" width="14.88671875" style="245" hidden="1"/>
    <col min="10504" max="10505" width="15.88671875" style="245" hidden="1"/>
    <col min="10506" max="10511" width="16.109375" style="245" hidden="1"/>
    <col min="10512" max="10512" width="6.109375" style="245" hidden="1"/>
    <col min="10513" max="10513" width="3" style="245" hidden="1"/>
    <col min="10514" max="10753" width="8.6640625" style="245" hidden="1"/>
    <col min="10754" max="10759" width="14.88671875" style="245" hidden="1"/>
    <col min="10760" max="10761" width="15.88671875" style="245" hidden="1"/>
    <col min="10762" max="10767" width="16.109375" style="245" hidden="1"/>
    <col min="10768" max="10768" width="6.109375" style="245" hidden="1"/>
    <col min="10769" max="10769" width="3" style="245" hidden="1"/>
    <col min="10770" max="11009" width="8.6640625" style="245" hidden="1"/>
    <col min="11010" max="11015" width="14.88671875" style="245" hidden="1"/>
    <col min="11016" max="11017" width="15.88671875" style="245" hidden="1"/>
    <col min="11018" max="11023" width="16.109375" style="245" hidden="1"/>
    <col min="11024" max="11024" width="6.109375" style="245" hidden="1"/>
    <col min="11025" max="11025" width="3" style="245" hidden="1"/>
    <col min="11026" max="11265" width="8.6640625" style="245" hidden="1"/>
    <col min="11266" max="11271" width="14.88671875" style="245" hidden="1"/>
    <col min="11272" max="11273" width="15.88671875" style="245" hidden="1"/>
    <col min="11274" max="11279" width="16.109375" style="245" hidden="1"/>
    <col min="11280" max="11280" width="6.109375" style="245" hidden="1"/>
    <col min="11281" max="11281" width="3" style="245" hidden="1"/>
    <col min="11282" max="11521" width="8.6640625" style="245" hidden="1"/>
    <col min="11522" max="11527" width="14.88671875" style="245" hidden="1"/>
    <col min="11528" max="11529" width="15.88671875" style="245" hidden="1"/>
    <col min="11530" max="11535" width="16.109375" style="245" hidden="1"/>
    <col min="11536" max="11536" width="6.109375" style="245" hidden="1"/>
    <col min="11537" max="11537" width="3" style="245" hidden="1"/>
    <col min="11538" max="11777" width="8.6640625" style="245" hidden="1"/>
    <col min="11778" max="11783" width="14.88671875" style="245" hidden="1"/>
    <col min="11784" max="11785" width="15.88671875" style="245" hidden="1"/>
    <col min="11786" max="11791" width="16.109375" style="245" hidden="1"/>
    <col min="11792" max="11792" width="6.109375" style="245" hidden="1"/>
    <col min="11793" max="11793" width="3" style="245" hidden="1"/>
    <col min="11794" max="12033" width="8.6640625" style="245" hidden="1"/>
    <col min="12034" max="12039" width="14.88671875" style="245" hidden="1"/>
    <col min="12040" max="12041" width="15.88671875" style="245" hidden="1"/>
    <col min="12042" max="12047" width="16.109375" style="245" hidden="1"/>
    <col min="12048" max="12048" width="6.109375" style="245" hidden="1"/>
    <col min="12049" max="12049" width="3" style="245" hidden="1"/>
    <col min="12050" max="12289" width="8.6640625" style="245" hidden="1"/>
    <col min="12290" max="12295" width="14.88671875" style="245" hidden="1"/>
    <col min="12296" max="12297" width="15.88671875" style="245" hidden="1"/>
    <col min="12298" max="12303" width="16.109375" style="245" hidden="1"/>
    <col min="12304" max="12304" width="6.109375" style="245" hidden="1"/>
    <col min="12305" max="12305" width="3" style="245" hidden="1"/>
    <col min="12306" max="12545" width="8.6640625" style="245" hidden="1"/>
    <col min="12546" max="12551" width="14.88671875" style="245" hidden="1"/>
    <col min="12552" max="12553" width="15.88671875" style="245" hidden="1"/>
    <col min="12554" max="12559" width="16.109375" style="245" hidden="1"/>
    <col min="12560" max="12560" width="6.109375" style="245" hidden="1"/>
    <col min="12561" max="12561" width="3" style="245" hidden="1"/>
    <col min="12562" max="12801" width="8.6640625" style="245" hidden="1"/>
    <col min="12802" max="12807" width="14.88671875" style="245" hidden="1"/>
    <col min="12808" max="12809" width="15.88671875" style="245" hidden="1"/>
    <col min="12810" max="12815" width="16.109375" style="245" hidden="1"/>
    <col min="12816" max="12816" width="6.109375" style="245" hidden="1"/>
    <col min="12817" max="12817" width="3" style="245" hidden="1"/>
    <col min="12818" max="13057" width="8.6640625" style="245" hidden="1"/>
    <col min="13058" max="13063" width="14.88671875" style="245" hidden="1"/>
    <col min="13064" max="13065" width="15.88671875" style="245" hidden="1"/>
    <col min="13066" max="13071" width="16.109375" style="245" hidden="1"/>
    <col min="13072" max="13072" width="6.109375" style="245" hidden="1"/>
    <col min="13073" max="13073" width="3" style="245" hidden="1"/>
    <col min="13074" max="13313" width="8.6640625" style="245" hidden="1"/>
    <col min="13314" max="13319" width="14.88671875" style="245" hidden="1"/>
    <col min="13320" max="13321" width="15.88671875" style="245" hidden="1"/>
    <col min="13322" max="13327" width="16.109375" style="245" hidden="1"/>
    <col min="13328" max="13328" width="6.109375" style="245" hidden="1"/>
    <col min="13329" max="13329" width="3" style="245" hidden="1"/>
    <col min="13330" max="13569" width="8.6640625" style="245" hidden="1"/>
    <col min="13570" max="13575" width="14.88671875" style="245" hidden="1"/>
    <col min="13576" max="13577" width="15.88671875" style="245" hidden="1"/>
    <col min="13578" max="13583" width="16.109375" style="245" hidden="1"/>
    <col min="13584" max="13584" width="6.109375" style="245" hidden="1"/>
    <col min="13585" max="13585" width="3" style="245" hidden="1"/>
    <col min="13586" max="13825" width="8.6640625" style="245" hidden="1"/>
    <col min="13826" max="13831" width="14.88671875" style="245" hidden="1"/>
    <col min="13832" max="13833" width="15.88671875" style="245" hidden="1"/>
    <col min="13834" max="13839" width="16.109375" style="245" hidden="1"/>
    <col min="13840" max="13840" width="6.109375" style="245" hidden="1"/>
    <col min="13841" max="13841" width="3" style="245" hidden="1"/>
    <col min="13842" max="14081" width="8.6640625" style="245" hidden="1"/>
    <col min="14082" max="14087" width="14.88671875" style="245" hidden="1"/>
    <col min="14088" max="14089" width="15.88671875" style="245" hidden="1"/>
    <col min="14090" max="14095" width="16.109375" style="245" hidden="1"/>
    <col min="14096" max="14096" width="6.109375" style="245" hidden="1"/>
    <col min="14097" max="14097" width="3" style="245" hidden="1"/>
    <col min="14098" max="14337" width="8.6640625" style="245" hidden="1"/>
    <col min="14338" max="14343" width="14.88671875" style="245" hidden="1"/>
    <col min="14344" max="14345" width="15.88671875" style="245" hidden="1"/>
    <col min="14346" max="14351" width="16.109375" style="245" hidden="1"/>
    <col min="14352" max="14352" width="6.109375" style="245" hidden="1"/>
    <col min="14353" max="14353" width="3" style="245" hidden="1"/>
    <col min="14354" max="14593" width="8.6640625" style="245" hidden="1"/>
    <col min="14594" max="14599" width="14.88671875" style="245" hidden="1"/>
    <col min="14600" max="14601" width="15.88671875" style="245" hidden="1"/>
    <col min="14602" max="14607" width="16.109375" style="245" hidden="1"/>
    <col min="14608" max="14608" width="6.109375" style="245" hidden="1"/>
    <col min="14609" max="14609" width="3" style="245" hidden="1"/>
    <col min="14610" max="14849" width="8.6640625" style="245" hidden="1"/>
    <col min="14850" max="14855" width="14.88671875" style="245" hidden="1"/>
    <col min="14856" max="14857" width="15.88671875" style="245" hidden="1"/>
    <col min="14858" max="14863" width="16.109375" style="245" hidden="1"/>
    <col min="14864" max="14864" width="6.109375" style="245" hidden="1"/>
    <col min="14865" max="14865" width="3" style="245" hidden="1"/>
    <col min="14866" max="15105" width="8.6640625" style="245" hidden="1"/>
    <col min="15106" max="15111" width="14.88671875" style="245" hidden="1"/>
    <col min="15112" max="15113" width="15.88671875" style="245" hidden="1"/>
    <col min="15114" max="15119" width="16.109375" style="245" hidden="1"/>
    <col min="15120" max="15120" width="6.109375" style="245" hidden="1"/>
    <col min="15121" max="15121" width="3" style="245" hidden="1"/>
    <col min="15122" max="15361" width="8.6640625" style="245" hidden="1"/>
    <col min="15362" max="15367" width="14.88671875" style="245" hidden="1"/>
    <col min="15368" max="15369" width="15.88671875" style="245" hidden="1"/>
    <col min="15370" max="15375" width="16.109375" style="245" hidden="1"/>
    <col min="15376" max="15376" width="6.109375" style="245" hidden="1"/>
    <col min="15377" max="15377" width="3" style="245" hidden="1"/>
    <col min="15378" max="15617" width="8.6640625" style="245" hidden="1"/>
    <col min="15618" max="15623" width="14.88671875" style="245" hidden="1"/>
    <col min="15624" max="15625" width="15.88671875" style="245" hidden="1"/>
    <col min="15626" max="15631" width="16.109375" style="245" hidden="1"/>
    <col min="15632" max="15632" width="6.109375" style="245" hidden="1"/>
    <col min="15633" max="15633" width="3" style="245" hidden="1"/>
    <col min="15634" max="15873" width="8.6640625" style="245" hidden="1"/>
    <col min="15874" max="15879" width="14.88671875" style="245" hidden="1"/>
    <col min="15880" max="15881" width="15.88671875" style="245" hidden="1"/>
    <col min="15882" max="15887" width="16.109375" style="245" hidden="1"/>
    <col min="15888" max="15888" width="6.109375" style="245" hidden="1"/>
    <col min="15889" max="15889" width="3" style="245" hidden="1"/>
    <col min="15890" max="16129" width="8.6640625" style="245" hidden="1"/>
    <col min="16130" max="16135" width="14.88671875" style="245" hidden="1"/>
    <col min="16136" max="16137" width="15.88671875" style="245" hidden="1"/>
    <col min="16138" max="16143" width="16.109375" style="245" hidden="1"/>
    <col min="16144" max="16144" width="6.109375" style="245" hidden="1"/>
    <col min="16145" max="16145" width="3" style="245" hidden="1"/>
    <col min="16146" max="16384" width="8.6640625" style="245" hidden="1"/>
  </cols>
  <sheetData>
    <row r="1" spans="1:51" ht="42.75" customHeight="1" x14ac:dyDescent="0.2">
      <c r="A1" s="344"/>
      <c r="B1" s="345"/>
      <c r="P1" s="246"/>
      <c r="Q1" s="246"/>
    </row>
    <row r="2" spans="1:51" ht="25.8" x14ac:dyDescent="0.3">
      <c r="A2" s="344"/>
      <c r="C2" s="346"/>
      <c r="P2" s="246"/>
      <c r="Q2" s="246"/>
    </row>
    <row r="3" spans="1:51" ht="25.8" x14ac:dyDescent="0.3">
      <c r="A3" s="344"/>
      <c r="C3" s="346"/>
      <c r="P3" s="246"/>
      <c r="Q3" s="246"/>
    </row>
    <row r="4" spans="1:51" s="347" customFormat="1" ht="13.2" x14ac:dyDescent="0.2">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2" x14ac:dyDescent="0.2">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2" x14ac:dyDescent="0.2">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2" x14ac:dyDescent="0.2">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2" x14ac:dyDescent="0.2">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2" x14ac:dyDescent="0.2">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2" x14ac:dyDescent="0.2">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570</v>
      </c>
    </row>
    <row r="11" spans="1:51" s="347" customFormat="1" ht="13.2" x14ac:dyDescent="0.2">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2" x14ac:dyDescent="0.2">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570</v>
      </c>
    </row>
    <row r="13" spans="1:51" s="347" customFormat="1" ht="13.2" x14ac:dyDescent="0.2">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2">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2" x14ac:dyDescent="0.2">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2" x14ac:dyDescent="0.2">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2" x14ac:dyDescent="0.2">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2" x14ac:dyDescent="0.2">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2" x14ac:dyDescent="0.2">
      <c r="P19" s="246"/>
      <c r="Q19" s="246"/>
    </row>
    <row r="20" spans="1:259" ht="13.2" x14ac:dyDescent="0.2">
      <c r="P20" s="246"/>
      <c r="Q20" s="246"/>
    </row>
    <row r="21" spans="1:259" ht="16.2" x14ac:dyDescent="0.2">
      <c r="B21" s="348"/>
      <c r="C21" s="248"/>
      <c r="D21" s="248"/>
      <c r="E21" s="248"/>
      <c r="F21" s="248"/>
      <c r="G21" s="248"/>
      <c r="H21" s="248"/>
      <c r="I21" s="248"/>
      <c r="J21" s="248"/>
      <c r="K21" s="248"/>
      <c r="L21" s="248"/>
      <c r="M21" s="248"/>
      <c r="N21" s="349"/>
      <c r="O21" s="248"/>
      <c r="P21" s="249"/>
      <c r="Q21" s="246"/>
      <c r="IY21" s="350"/>
    </row>
    <row r="22" spans="1:259" ht="16.2" x14ac:dyDescent="0.2">
      <c r="B22" s="250"/>
      <c r="IY22" s="351"/>
    </row>
    <row r="23" spans="1:259" ht="13.2" x14ac:dyDescent="0.2">
      <c r="B23" s="250"/>
    </row>
    <row r="24" spans="1:259" ht="13.2" x14ac:dyDescent="0.2">
      <c r="B24" s="250"/>
    </row>
    <row r="25" spans="1:259" ht="13.2" x14ac:dyDescent="0.2">
      <c r="B25" s="250"/>
    </row>
    <row r="26" spans="1:259" ht="13.2" x14ac:dyDescent="0.2">
      <c r="B26" s="250"/>
    </row>
    <row r="27" spans="1:259" ht="13.2" x14ac:dyDescent="0.2">
      <c r="B27" s="250"/>
    </row>
    <row r="28" spans="1:259" ht="13.2" x14ac:dyDescent="0.2">
      <c r="B28" s="250"/>
    </row>
    <row r="29" spans="1:259" ht="13.2" x14ac:dyDescent="0.2">
      <c r="B29" s="250"/>
    </row>
    <row r="30" spans="1:259" ht="13.2" x14ac:dyDescent="0.2">
      <c r="B30" s="250"/>
    </row>
    <row r="31" spans="1:259" ht="13.2" x14ac:dyDescent="0.2">
      <c r="B31" s="250"/>
    </row>
    <row r="32" spans="1:259" ht="13.2" x14ac:dyDescent="0.2">
      <c r="B32" s="250"/>
    </row>
    <row r="33" spans="2:17" ht="13.2" x14ac:dyDescent="0.2">
      <c r="B33" s="250"/>
    </row>
    <row r="34" spans="2:17" ht="13.2" x14ac:dyDescent="0.2">
      <c r="B34" s="250"/>
    </row>
    <row r="35" spans="2:17" ht="13.2" x14ac:dyDescent="0.2">
      <c r="B35" s="250"/>
    </row>
    <row r="36" spans="2:17" ht="13.2" x14ac:dyDescent="0.2">
      <c r="B36" s="250"/>
    </row>
    <row r="37" spans="2:17" ht="13.2" x14ac:dyDescent="0.2">
      <c r="B37" s="250"/>
    </row>
    <row r="38" spans="2:17" ht="13.2" x14ac:dyDescent="0.2">
      <c r="B38" s="250"/>
    </row>
    <row r="39" spans="2:17" ht="13.2" x14ac:dyDescent="0.2">
      <c r="B39" s="342"/>
      <c r="C39" s="308"/>
      <c r="D39" s="308"/>
      <c r="E39" s="308"/>
      <c r="F39" s="308"/>
      <c r="G39" s="308"/>
      <c r="H39" s="308"/>
      <c r="I39" s="308"/>
      <c r="J39" s="308"/>
      <c r="K39" s="308"/>
      <c r="L39" s="308"/>
      <c r="M39" s="308"/>
      <c r="N39" s="308"/>
      <c r="O39" s="308"/>
      <c r="P39" s="343"/>
    </row>
    <row r="40" spans="2:17" ht="13.2" x14ac:dyDescent="0.2">
      <c r="B40" s="352"/>
      <c r="C40" s="246"/>
      <c r="D40" s="246"/>
      <c r="E40" s="246"/>
      <c r="F40" s="246"/>
      <c r="G40" s="246"/>
      <c r="H40" s="246"/>
      <c r="I40" s="246"/>
      <c r="J40" s="246"/>
      <c r="K40" s="246"/>
      <c r="L40" s="246"/>
      <c r="M40" s="246"/>
      <c r="N40" s="246"/>
      <c r="O40" s="246"/>
      <c r="P40" s="352"/>
      <c r="Q40" s="246"/>
    </row>
    <row r="41" spans="2:17" ht="16.2" x14ac:dyDescent="0.2">
      <c r="B41" s="247" t="s">
        <v>571</v>
      </c>
      <c r="C41" s="248"/>
      <c r="D41" s="248"/>
      <c r="E41" s="248"/>
      <c r="F41" s="248"/>
      <c r="G41" s="248"/>
      <c r="H41" s="248"/>
      <c r="I41" s="248"/>
      <c r="J41" s="248"/>
      <c r="K41" s="248"/>
      <c r="L41" s="248"/>
      <c r="M41" s="248"/>
      <c r="N41" s="248"/>
      <c r="O41" s="248"/>
      <c r="P41" s="249"/>
    </row>
    <row r="42" spans="2:17" ht="13.2" x14ac:dyDescent="0.2">
      <c r="B42" s="250"/>
      <c r="C42" s="246"/>
      <c r="D42" s="246"/>
      <c r="E42" s="246"/>
      <c r="F42" s="246"/>
      <c r="G42" s="353" t="s">
        <v>572</v>
      </c>
      <c r="I42" s="354"/>
      <c r="J42" s="354"/>
      <c r="K42" s="354"/>
      <c r="L42" s="246"/>
      <c r="M42" s="246"/>
      <c r="N42" s="246"/>
      <c r="O42" s="246"/>
    </row>
    <row r="43" spans="2:17" ht="13.2" x14ac:dyDescent="0.2">
      <c r="B43" s="250"/>
      <c r="C43" s="246"/>
      <c r="D43" s="246"/>
      <c r="E43" s="246"/>
      <c r="F43" s="246"/>
      <c r="G43" s="1235"/>
      <c r="H43" s="1236"/>
      <c r="I43" s="1236"/>
      <c r="J43" s="1236"/>
      <c r="K43" s="1236"/>
      <c r="L43" s="1236"/>
      <c r="M43" s="1236"/>
      <c r="N43" s="1236"/>
      <c r="O43" s="1237"/>
    </row>
    <row r="44" spans="2:17" ht="13.2" x14ac:dyDescent="0.2">
      <c r="B44" s="250"/>
      <c r="C44" s="246"/>
      <c r="D44" s="246"/>
      <c r="E44" s="246"/>
      <c r="F44" s="246"/>
      <c r="G44" s="1238"/>
      <c r="H44" s="1239"/>
      <c r="I44" s="1239"/>
      <c r="J44" s="1239"/>
      <c r="K44" s="1239"/>
      <c r="L44" s="1239"/>
      <c r="M44" s="1239"/>
      <c r="N44" s="1239"/>
      <c r="O44" s="1240"/>
    </row>
    <row r="45" spans="2:17" ht="13.2" x14ac:dyDescent="0.2">
      <c r="B45" s="250"/>
      <c r="C45" s="246"/>
      <c r="D45" s="246"/>
      <c r="E45" s="246"/>
      <c r="F45" s="246"/>
      <c r="G45" s="1238"/>
      <c r="H45" s="1239"/>
      <c r="I45" s="1239"/>
      <c r="J45" s="1239"/>
      <c r="K45" s="1239"/>
      <c r="L45" s="1239"/>
      <c r="M45" s="1239"/>
      <c r="N45" s="1239"/>
      <c r="O45" s="1240"/>
    </row>
    <row r="46" spans="2:17" ht="13.2" x14ac:dyDescent="0.2">
      <c r="B46" s="250"/>
      <c r="C46" s="246"/>
      <c r="D46" s="246"/>
      <c r="E46" s="246"/>
      <c r="F46" s="246"/>
      <c r="G46" s="1238"/>
      <c r="H46" s="1239"/>
      <c r="I46" s="1239"/>
      <c r="J46" s="1239"/>
      <c r="K46" s="1239"/>
      <c r="L46" s="1239"/>
      <c r="M46" s="1239"/>
      <c r="N46" s="1239"/>
      <c r="O46" s="1240"/>
    </row>
    <row r="47" spans="2:17" ht="13.2" x14ac:dyDescent="0.2">
      <c r="B47" s="250"/>
      <c r="C47" s="246"/>
      <c r="D47" s="246"/>
      <c r="E47" s="246"/>
      <c r="F47" s="246"/>
      <c r="G47" s="1241"/>
      <c r="H47" s="1242"/>
      <c r="I47" s="1242"/>
      <c r="J47" s="1242"/>
      <c r="K47" s="1242"/>
      <c r="L47" s="1242"/>
      <c r="M47" s="1242"/>
      <c r="N47" s="1242"/>
      <c r="O47" s="1243"/>
    </row>
    <row r="48" spans="2:17" ht="13.2" x14ac:dyDescent="0.2">
      <c r="B48" s="250"/>
      <c r="C48" s="246"/>
      <c r="D48" s="246"/>
      <c r="E48" s="246"/>
      <c r="F48" s="246"/>
      <c r="G48" s="246"/>
      <c r="H48" s="355"/>
      <c r="I48" s="355"/>
      <c r="J48" s="355"/>
    </row>
    <row r="49" spans="1:17" ht="13.2" x14ac:dyDescent="0.2">
      <c r="B49" s="250"/>
      <c r="C49" s="246"/>
      <c r="D49" s="246"/>
      <c r="E49" s="246"/>
      <c r="F49" s="246"/>
      <c r="G49" s="245" t="s">
        <v>573</v>
      </c>
    </row>
    <row r="50" spans="1:17" ht="13.2" x14ac:dyDescent="0.2">
      <c r="B50" s="250"/>
      <c r="C50" s="246"/>
      <c r="D50" s="246"/>
      <c r="E50" s="246"/>
      <c r="F50" s="246"/>
      <c r="G50" s="1244"/>
      <c r="H50" s="1245"/>
      <c r="I50" s="1245"/>
      <c r="J50" s="1246"/>
      <c r="K50" s="356" t="s">
        <v>526</v>
      </c>
      <c r="L50" s="356" t="s">
        <v>527</v>
      </c>
      <c r="M50" s="356" t="s">
        <v>528</v>
      </c>
      <c r="N50" s="356" t="s">
        <v>529</v>
      </c>
      <c r="O50" s="356" t="s">
        <v>530</v>
      </c>
    </row>
    <row r="51" spans="1:17" ht="13.2" x14ac:dyDescent="0.2">
      <c r="B51" s="250"/>
      <c r="C51" s="246"/>
      <c r="D51" s="246"/>
      <c r="E51" s="246"/>
      <c r="F51" s="246"/>
      <c r="G51" s="1247" t="s">
        <v>574</v>
      </c>
      <c r="H51" s="1248"/>
      <c r="I51" s="1253" t="s">
        <v>575</v>
      </c>
      <c r="J51" s="1253"/>
      <c r="K51" s="1255"/>
      <c r="L51" s="1255"/>
      <c r="M51" s="1255"/>
      <c r="N51" s="1255"/>
      <c r="O51" s="1255"/>
    </row>
    <row r="52" spans="1:17" ht="13.2" x14ac:dyDescent="0.2">
      <c r="B52" s="250"/>
      <c r="C52" s="246"/>
      <c r="D52" s="246"/>
      <c r="E52" s="246"/>
      <c r="F52" s="246"/>
      <c r="G52" s="1249"/>
      <c r="H52" s="1250"/>
      <c r="I52" s="1254"/>
      <c r="J52" s="1254"/>
      <c r="K52" s="1221"/>
      <c r="L52" s="1221"/>
      <c r="M52" s="1221"/>
      <c r="N52" s="1221"/>
      <c r="O52" s="1221"/>
    </row>
    <row r="53" spans="1:17" ht="13.2" x14ac:dyDescent="0.2">
      <c r="A53" s="357"/>
      <c r="B53" s="250"/>
      <c r="C53" s="246"/>
      <c r="D53" s="246"/>
      <c r="E53" s="246"/>
      <c r="F53" s="246"/>
      <c r="G53" s="1249"/>
      <c r="H53" s="1250"/>
      <c r="I53" s="1233" t="s">
        <v>580</v>
      </c>
      <c r="J53" s="1233"/>
      <c r="K53" s="1256"/>
      <c r="L53" s="1256"/>
      <c r="M53" s="1256"/>
      <c r="N53" s="1256"/>
      <c r="O53" s="1256"/>
    </row>
    <row r="54" spans="1:17" ht="13.2" x14ac:dyDescent="0.2">
      <c r="A54" s="357"/>
      <c r="B54" s="250"/>
      <c r="C54" s="246"/>
      <c r="D54" s="246"/>
      <c r="E54" s="246"/>
      <c r="F54" s="246"/>
      <c r="G54" s="1251"/>
      <c r="H54" s="1252"/>
      <c r="I54" s="1233"/>
      <c r="J54" s="1233"/>
      <c r="K54" s="1226"/>
      <c r="L54" s="1226"/>
      <c r="M54" s="1226"/>
      <c r="N54" s="1226"/>
      <c r="O54" s="1226"/>
    </row>
    <row r="55" spans="1:17" ht="13.2" x14ac:dyDescent="0.2">
      <c r="A55" s="357"/>
      <c r="B55" s="250"/>
      <c r="C55" s="246"/>
      <c r="D55" s="246"/>
      <c r="E55" s="246"/>
      <c r="F55" s="246"/>
      <c r="G55" s="1227" t="s">
        <v>576</v>
      </c>
      <c r="H55" s="1228"/>
      <c r="I55" s="1233" t="s">
        <v>575</v>
      </c>
      <c r="J55" s="1233"/>
      <c r="K55" s="1255"/>
      <c r="L55" s="1255"/>
      <c r="M55" s="1255"/>
      <c r="N55" s="1255"/>
      <c r="O55" s="1255"/>
    </row>
    <row r="56" spans="1:17" ht="13.2" x14ac:dyDescent="0.2">
      <c r="A56" s="357"/>
      <c r="B56" s="250"/>
      <c r="C56" s="246"/>
      <c r="D56" s="246"/>
      <c r="E56" s="246"/>
      <c r="F56" s="246"/>
      <c r="G56" s="1229"/>
      <c r="H56" s="1230"/>
      <c r="I56" s="1233"/>
      <c r="J56" s="1233"/>
      <c r="K56" s="1221"/>
      <c r="L56" s="1221"/>
      <c r="M56" s="1221"/>
      <c r="N56" s="1221"/>
      <c r="O56" s="1221"/>
    </row>
    <row r="57" spans="1:17" s="357" customFormat="1" ht="13.2" x14ac:dyDescent="0.2">
      <c r="B57" s="358"/>
      <c r="C57" s="354"/>
      <c r="D57" s="354"/>
      <c r="E57" s="354"/>
      <c r="F57" s="354"/>
      <c r="G57" s="1229"/>
      <c r="H57" s="1230"/>
      <c r="I57" s="1223" t="s">
        <v>580</v>
      </c>
      <c r="J57" s="1223"/>
      <c r="K57" s="1256"/>
      <c r="L57" s="1256"/>
      <c r="M57" s="1256"/>
      <c r="N57" s="1256"/>
      <c r="O57" s="1256"/>
      <c r="P57" s="359"/>
      <c r="Q57" s="358"/>
    </row>
    <row r="58" spans="1:17" s="357" customFormat="1" ht="13.2" x14ac:dyDescent="0.2">
      <c r="A58" s="245"/>
      <c r="B58" s="358"/>
      <c r="C58" s="354"/>
      <c r="D58" s="354"/>
      <c r="E58" s="354"/>
      <c r="F58" s="354"/>
      <c r="G58" s="1231"/>
      <c r="H58" s="1232"/>
      <c r="I58" s="1223"/>
      <c r="J58" s="1223"/>
      <c r="K58" s="1226"/>
      <c r="L58" s="1226"/>
      <c r="M58" s="1226"/>
      <c r="N58" s="1226"/>
      <c r="O58" s="1226"/>
      <c r="P58" s="359"/>
      <c r="Q58" s="358"/>
    </row>
    <row r="59" spans="1:17" s="357" customFormat="1" ht="13.2" x14ac:dyDescent="0.2">
      <c r="A59" s="245"/>
      <c r="B59" s="358"/>
      <c r="C59" s="354"/>
      <c r="D59" s="354"/>
      <c r="E59" s="354"/>
      <c r="F59" s="354"/>
      <c r="G59" s="354"/>
      <c r="H59" s="354"/>
      <c r="I59" s="354"/>
      <c r="J59" s="354"/>
      <c r="K59" s="360"/>
      <c r="L59" s="360"/>
      <c r="M59" s="360"/>
      <c r="N59" s="360"/>
      <c r="O59" s="360"/>
      <c r="P59" s="359"/>
      <c r="Q59" s="358"/>
    </row>
    <row r="60" spans="1:17" s="357" customFormat="1" ht="13.2" x14ac:dyDescent="0.2">
      <c r="A60" s="245"/>
      <c r="B60" s="358"/>
      <c r="C60" s="354"/>
      <c r="D60" s="354"/>
      <c r="E60" s="354"/>
      <c r="F60" s="354"/>
      <c r="G60" s="354"/>
      <c r="H60" s="354"/>
      <c r="I60" s="354"/>
      <c r="J60" s="354"/>
      <c r="K60" s="360"/>
      <c r="L60" s="360"/>
      <c r="M60" s="360"/>
      <c r="N60" s="360"/>
      <c r="O60" s="360"/>
      <c r="P60" s="359"/>
      <c r="Q60" s="358"/>
    </row>
    <row r="61" spans="1:17" s="357" customFormat="1" ht="13.2" x14ac:dyDescent="0.2">
      <c r="A61" s="245"/>
      <c r="B61" s="361"/>
      <c r="C61" s="362"/>
      <c r="D61" s="362"/>
      <c r="E61" s="362"/>
      <c r="F61" s="362"/>
      <c r="G61" s="362"/>
      <c r="H61" s="362"/>
      <c r="I61" s="362"/>
      <c r="J61" s="362"/>
      <c r="K61" s="362"/>
      <c r="L61" s="362"/>
      <c r="M61" s="363"/>
      <c r="N61" s="363"/>
      <c r="O61" s="363"/>
      <c r="P61" s="364"/>
      <c r="Q61" s="358"/>
    </row>
    <row r="62" spans="1:17" ht="13.2" x14ac:dyDescent="0.2">
      <c r="B62" s="352"/>
      <c r="C62" s="352"/>
      <c r="D62" s="352"/>
      <c r="E62" s="352"/>
      <c r="F62" s="352"/>
      <c r="G62" s="352"/>
      <c r="H62" s="352"/>
      <c r="I62" s="352"/>
      <c r="J62" s="352"/>
      <c r="K62" s="352"/>
      <c r="L62" s="352"/>
      <c r="M62" s="352"/>
      <c r="N62" s="352"/>
      <c r="O62" s="352"/>
      <c r="P62" s="352"/>
      <c r="Q62" s="246"/>
    </row>
    <row r="63" spans="1:17" ht="16.2" x14ac:dyDescent="0.2">
      <c r="B63" s="309" t="s">
        <v>577</v>
      </c>
      <c r="C63" s="246"/>
      <c r="D63" s="246"/>
      <c r="E63" s="246"/>
      <c r="F63" s="246"/>
      <c r="G63" s="246"/>
      <c r="H63" s="246"/>
      <c r="I63" s="246"/>
      <c r="J63" s="246"/>
      <c r="K63" s="246"/>
      <c r="L63" s="246"/>
      <c r="M63" s="246"/>
      <c r="N63" s="246"/>
      <c r="O63" s="246"/>
    </row>
    <row r="64" spans="1:17" ht="13.2" x14ac:dyDescent="0.2">
      <c r="B64" s="250"/>
      <c r="C64" s="246"/>
      <c r="D64" s="246"/>
      <c r="E64" s="246"/>
      <c r="F64" s="246"/>
      <c r="G64" s="353" t="s">
        <v>572</v>
      </c>
      <c r="I64" s="354"/>
      <c r="J64" s="354"/>
      <c r="K64" s="354"/>
      <c r="L64" s="246"/>
      <c r="M64" s="246"/>
      <c r="N64" s="246"/>
      <c r="O64" s="246"/>
    </row>
    <row r="65" spans="2:30" ht="13.2" x14ac:dyDescent="0.2">
      <c r="B65" s="250"/>
      <c r="C65" s="246"/>
      <c r="D65" s="246"/>
      <c r="E65" s="246"/>
      <c r="F65" s="246"/>
      <c r="G65" s="1235" t="s">
        <v>581</v>
      </c>
      <c r="H65" s="1236"/>
      <c r="I65" s="1236"/>
      <c r="J65" s="1236"/>
      <c r="K65" s="1236"/>
      <c r="L65" s="1236"/>
      <c r="M65" s="1236"/>
      <c r="N65" s="1236"/>
      <c r="O65" s="1237"/>
    </row>
    <row r="66" spans="2:30" ht="13.2" x14ac:dyDescent="0.2">
      <c r="B66" s="250"/>
      <c r="C66" s="246"/>
      <c r="D66" s="246"/>
      <c r="E66" s="246"/>
      <c r="F66" s="246"/>
      <c r="G66" s="1238"/>
      <c r="H66" s="1239"/>
      <c r="I66" s="1239"/>
      <c r="J66" s="1239"/>
      <c r="K66" s="1239"/>
      <c r="L66" s="1239"/>
      <c r="M66" s="1239"/>
      <c r="N66" s="1239"/>
      <c r="O66" s="1240"/>
    </row>
    <row r="67" spans="2:30" ht="13.2" x14ac:dyDescent="0.2">
      <c r="B67" s="250"/>
      <c r="C67" s="246"/>
      <c r="D67" s="246"/>
      <c r="E67" s="246"/>
      <c r="F67" s="246"/>
      <c r="G67" s="1238"/>
      <c r="H67" s="1239"/>
      <c r="I67" s="1239"/>
      <c r="J67" s="1239"/>
      <c r="K67" s="1239"/>
      <c r="L67" s="1239"/>
      <c r="M67" s="1239"/>
      <c r="N67" s="1239"/>
      <c r="O67" s="1240"/>
    </row>
    <row r="68" spans="2:30" ht="13.2" x14ac:dyDescent="0.2">
      <c r="B68" s="250"/>
      <c r="C68" s="246"/>
      <c r="D68" s="246"/>
      <c r="E68" s="246"/>
      <c r="F68" s="246"/>
      <c r="G68" s="1238"/>
      <c r="H68" s="1239"/>
      <c r="I68" s="1239"/>
      <c r="J68" s="1239"/>
      <c r="K68" s="1239"/>
      <c r="L68" s="1239"/>
      <c r="M68" s="1239"/>
      <c r="N68" s="1239"/>
      <c r="O68" s="1240"/>
    </row>
    <row r="69" spans="2:30" ht="13.2" x14ac:dyDescent="0.2">
      <c r="B69" s="250"/>
      <c r="C69" s="246"/>
      <c r="D69" s="246"/>
      <c r="E69" s="246"/>
      <c r="F69" s="246"/>
      <c r="G69" s="1241"/>
      <c r="H69" s="1242"/>
      <c r="I69" s="1242"/>
      <c r="J69" s="1242"/>
      <c r="K69" s="1242"/>
      <c r="L69" s="1242"/>
      <c r="M69" s="1242"/>
      <c r="N69" s="1242"/>
      <c r="O69" s="1243"/>
    </row>
    <row r="70" spans="2:30" ht="13.2" x14ac:dyDescent="0.2">
      <c r="B70" s="250"/>
      <c r="C70" s="246"/>
      <c r="D70" s="246"/>
      <c r="E70" s="246"/>
      <c r="F70" s="246"/>
      <c r="G70" s="246"/>
      <c r="H70" s="365"/>
      <c r="I70" s="365"/>
      <c r="J70" s="366"/>
      <c r="K70" s="366"/>
      <c r="L70" s="367"/>
      <c r="M70" s="366"/>
      <c r="N70" s="367"/>
      <c r="O70" s="368"/>
    </row>
    <row r="71" spans="2:30" ht="13.2" x14ac:dyDescent="0.2">
      <c r="B71" s="250"/>
      <c r="C71" s="246"/>
      <c r="D71" s="246"/>
      <c r="E71" s="246"/>
      <c r="F71" s="246"/>
      <c r="G71" s="369" t="s">
        <v>578</v>
      </c>
      <c r="I71" s="370"/>
      <c r="J71" s="366"/>
      <c r="K71" s="366"/>
      <c r="L71" s="367"/>
      <c r="M71" s="366"/>
      <c r="N71" s="367"/>
      <c r="O71" s="368"/>
    </row>
    <row r="72" spans="2:30" ht="13.2" x14ac:dyDescent="0.2">
      <c r="B72" s="250"/>
      <c r="C72" s="246"/>
      <c r="D72" s="246"/>
      <c r="E72" s="246"/>
      <c r="F72" s="246"/>
      <c r="G72" s="1244"/>
      <c r="H72" s="1245"/>
      <c r="I72" s="1245"/>
      <c r="J72" s="1246"/>
      <c r="K72" s="356" t="s">
        <v>526</v>
      </c>
      <c r="L72" s="356" t="s">
        <v>527</v>
      </c>
      <c r="M72" s="356" t="s">
        <v>528</v>
      </c>
      <c r="N72" s="356" t="s">
        <v>529</v>
      </c>
      <c r="O72" s="356" t="s">
        <v>530</v>
      </c>
    </row>
    <row r="73" spans="2:30" ht="13.2" x14ac:dyDescent="0.2">
      <c r="B73" s="250"/>
      <c r="C73" s="246"/>
      <c r="D73" s="246"/>
      <c r="E73" s="246"/>
      <c r="F73" s="246"/>
      <c r="G73" s="1247" t="s">
        <v>574</v>
      </c>
      <c r="H73" s="1248"/>
      <c r="I73" s="1253" t="s">
        <v>575</v>
      </c>
      <c r="J73" s="1253"/>
      <c r="K73" s="1234">
        <v>103.7</v>
      </c>
      <c r="L73" s="1234">
        <v>90.4</v>
      </c>
      <c r="M73" s="1221">
        <v>89.1</v>
      </c>
      <c r="N73" s="1221">
        <v>79.099999999999994</v>
      </c>
      <c r="O73" s="1221">
        <v>79.2</v>
      </c>
      <c r="S73" s="245">
        <v>9.9</v>
      </c>
    </row>
    <row r="74" spans="2:30" ht="13.2" x14ac:dyDescent="0.2">
      <c r="B74" s="250"/>
      <c r="C74" s="246"/>
      <c r="D74" s="246"/>
      <c r="E74" s="246"/>
      <c r="F74" s="246"/>
      <c r="G74" s="1249"/>
      <c r="H74" s="1250"/>
      <c r="I74" s="1254"/>
      <c r="J74" s="1254"/>
      <c r="K74" s="1234"/>
      <c r="L74" s="1234"/>
      <c r="M74" s="1221"/>
      <c r="N74" s="1221"/>
      <c r="O74" s="1221"/>
    </row>
    <row r="75" spans="2:30" ht="13.2" x14ac:dyDescent="0.2">
      <c r="B75" s="250"/>
      <c r="C75" s="246"/>
      <c r="D75" s="246"/>
      <c r="E75" s="246"/>
      <c r="F75" s="246"/>
      <c r="G75" s="1249"/>
      <c r="H75" s="1250"/>
      <c r="I75" s="1233" t="s">
        <v>579</v>
      </c>
      <c r="J75" s="1233"/>
      <c r="K75" s="1225">
        <v>14.2</v>
      </c>
      <c r="L75" s="1225">
        <v>13.5</v>
      </c>
      <c r="M75" s="1225">
        <v>12.7</v>
      </c>
      <c r="N75" s="1225">
        <v>12</v>
      </c>
      <c r="O75" s="1225">
        <v>11.6</v>
      </c>
      <c r="U75" s="245">
        <v>81.2</v>
      </c>
      <c r="W75" s="245">
        <v>87.2</v>
      </c>
      <c r="Y75" s="245">
        <v>99.8</v>
      </c>
      <c r="AA75" s="245">
        <v>109.5</v>
      </c>
      <c r="AC75" s="245">
        <v>115.2</v>
      </c>
    </row>
    <row r="76" spans="2:30" ht="13.2" x14ac:dyDescent="0.2">
      <c r="B76" s="250"/>
      <c r="C76" s="246"/>
      <c r="D76" s="246"/>
      <c r="E76" s="246"/>
      <c r="F76" s="246"/>
      <c r="G76" s="1251"/>
      <c r="H76" s="1252"/>
      <c r="I76" s="1233"/>
      <c r="J76" s="1233"/>
      <c r="K76" s="1226"/>
      <c r="L76" s="1226"/>
      <c r="M76" s="1226"/>
      <c r="N76" s="1226"/>
      <c r="O76" s="1226"/>
    </row>
    <row r="77" spans="2:30" ht="13.2" x14ac:dyDescent="0.2">
      <c r="B77" s="250"/>
      <c r="C77" s="246"/>
      <c r="D77" s="246"/>
      <c r="E77" s="246"/>
      <c r="F77" s="246"/>
      <c r="G77" s="1227" t="s">
        <v>576</v>
      </c>
      <c r="H77" s="1228"/>
      <c r="I77" s="1233" t="s">
        <v>575</v>
      </c>
      <c r="J77" s="1233"/>
      <c r="K77" s="1234">
        <v>58.2</v>
      </c>
      <c r="L77" s="1234">
        <v>50.3</v>
      </c>
      <c r="M77" s="1221">
        <v>45.9</v>
      </c>
      <c r="N77" s="1221">
        <v>37.299999999999997</v>
      </c>
      <c r="O77" s="1221">
        <v>33.1</v>
      </c>
      <c r="R77" s="245">
        <v>12.3</v>
      </c>
      <c r="T77" s="245">
        <v>11.1</v>
      </c>
    </row>
    <row r="78" spans="2:30" ht="13.2" x14ac:dyDescent="0.2">
      <c r="B78" s="250"/>
      <c r="C78" s="246"/>
      <c r="D78" s="246"/>
      <c r="E78" s="246"/>
      <c r="F78" s="246"/>
      <c r="G78" s="1229"/>
      <c r="H78" s="1230"/>
      <c r="I78" s="1233"/>
      <c r="J78" s="1233"/>
      <c r="K78" s="1234"/>
      <c r="L78" s="1234"/>
      <c r="M78" s="1221"/>
      <c r="N78" s="1221"/>
      <c r="O78" s="1221"/>
    </row>
    <row r="79" spans="2:30" ht="13.2" x14ac:dyDescent="0.2">
      <c r="B79" s="250"/>
      <c r="C79" s="246"/>
      <c r="D79" s="246"/>
      <c r="E79" s="246"/>
      <c r="F79" s="246"/>
      <c r="G79" s="1229"/>
      <c r="H79" s="1230"/>
      <c r="I79" s="1222" t="s">
        <v>579</v>
      </c>
      <c r="J79" s="1223"/>
      <c r="K79" s="1224">
        <v>10.3</v>
      </c>
      <c r="L79" s="1224">
        <v>9.6</v>
      </c>
      <c r="M79" s="1224">
        <v>8.8000000000000007</v>
      </c>
      <c r="N79" s="1224">
        <v>7.8</v>
      </c>
      <c r="O79" s="1224">
        <v>7.5</v>
      </c>
      <c r="V79" s="245">
        <v>53.5</v>
      </c>
      <c r="X79" s="245">
        <v>48.2</v>
      </c>
      <c r="Z79" s="245">
        <v>34.200000000000003</v>
      </c>
      <c r="AB79" s="245">
        <v>30.3</v>
      </c>
      <c r="AD79" s="245">
        <v>28.9</v>
      </c>
    </row>
    <row r="80" spans="2:30" ht="13.2" x14ac:dyDescent="0.2">
      <c r="B80" s="250"/>
      <c r="C80" s="246"/>
      <c r="D80" s="246"/>
      <c r="E80" s="246"/>
      <c r="F80" s="246"/>
      <c r="G80" s="1231"/>
      <c r="H80" s="1232"/>
      <c r="I80" s="1223"/>
      <c r="J80" s="1223"/>
      <c r="K80" s="1224"/>
      <c r="L80" s="1224"/>
      <c r="M80" s="1224"/>
      <c r="N80" s="1224"/>
      <c r="O80" s="1224"/>
    </row>
    <row r="81" spans="2:17" ht="13.2" x14ac:dyDescent="0.2">
      <c r="B81" s="250"/>
      <c r="C81" s="246"/>
      <c r="D81" s="246"/>
      <c r="E81" s="246"/>
      <c r="F81" s="246"/>
      <c r="G81" s="246"/>
      <c r="H81" s="246"/>
      <c r="I81" s="246"/>
      <c r="J81" s="246"/>
      <c r="K81" s="371"/>
      <c r="L81" s="246"/>
      <c r="M81" s="246"/>
      <c r="N81" s="246"/>
      <c r="O81" s="246"/>
    </row>
    <row r="82" spans="2:17" ht="16.2" x14ac:dyDescent="0.2">
      <c r="B82" s="250"/>
      <c r="C82" s="246"/>
      <c r="D82" s="246"/>
      <c r="E82" s="246"/>
      <c r="F82" s="246"/>
      <c r="G82" s="246"/>
      <c r="H82" s="246"/>
      <c r="I82" s="246"/>
      <c r="J82" s="246"/>
      <c r="K82" s="372"/>
      <c r="L82" s="372"/>
      <c r="M82" s="372"/>
      <c r="N82" s="372"/>
      <c r="O82" s="372"/>
    </row>
    <row r="83" spans="2:17" ht="13.2" x14ac:dyDescent="0.2">
      <c r="B83" s="342"/>
      <c r="C83" s="308"/>
      <c r="D83" s="308"/>
      <c r="E83" s="308"/>
      <c r="F83" s="308"/>
      <c r="G83" s="308"/>
      <c r="H83" s="308"/>
      <c r="I83" s="308"/>
      <c r="J83" s="308"/>
      <c r="K83" s="308"/>
      <c r="L83" s="308"/>
      <c r="M83" s="308"/>
      <c r="N83" s="308"/>
      <c r="O83" s="308"/>
      <c r="P83" s="343"/>
    </row>
    <row r="84" spans="2:17" ht="13.2" x14ac:dyDescent="0.2">
      <c r="H84" s="246"/>
      <c r="I84" s="246"/>
      <c r="J84" s="246"/>
      <c r="K84" s="246"/>
      <c r="L84" s="246"/>
      <c r="M84" s="246"/>
      <c r="N84" s="246"/>
      <c r="O84" s="246"/>
      <c r="P84" s="246"/>
      <c r="Q84" s="246"/>
    </row>
    <row r="85" spans="2:17" ht="13.2" x14ac:dyDescent="0.2">
      <c r="B85" s="246"/>
      <c r="C85" s="246"/>
      <c r="D85" s="246"/>
      <c r="E85" s="246"/>
      <c r="F85" s="246"/>
      <c r="G85" s="246"/>
      <c r="H85" s="246"/>
      <c r="I85" s="246"/>
      <c r="J85" s="246"/>
      <c r="K85" s="246"/>
      <c r="L85" s="246"/>
      <c r="M85" s="246"/>
      <c r="N85" s="246"/>
      <c r="O85" s="246"/>
      <c r="P85" s="246"/>
      <c r="Q85" s="246"/>
    </row>
    <row r="86" spans="2:17" ht="13.2" hidden="1" x14ac:dyDescent="0.2">
      <c r="B86" s="246"/>
      <c r="C86" s="246"/>
      <c r="D86" s="246"/>
      <c r="E86" s="246"/>
      <c r="F86" s="246"/>
      <c r="G86" s="246"/>
      <c r="H86" s="246"/>
      <c r="I86" s="246"/>
      <c r="J86" s="246"/>
      <c r="K86" s="246"/>
      <c r="L86" s="246"/>
      <c r="M86" s="246"/>
      <c r="N86" s="246"/>
      <c r="O86" s="246"/>
      <c r="P86" s="246"/>
      <c r="Q86" s="246"/>
    </row>
    <row r="87" spans="2:17" ht="13.2" hidden="1" x14ac:dyDescent="0.2">
      <c r="B87" s="246"/>
      <c r="C87" s="246"/>
      <c r="D87" s="246"/>
      <c r="E87" s="246"/>
      <c r="F87" s="246"/>
      <c r="G87" s="246"/>
      <c r="H87" s="246"/>
      <c r="I87" s="246"/>
      <c r="J87" s="246"/>
      <c r="K87" s="373"/>
      <c r="L87" s="246"/>
      <c r="M87" s="246"/>
      <c r="N87" s="246"/>
      <c r="O87" s="246"/>
      <c r="P87" s="246"/>
      <c r="Q87" s="246"/>
    </row>
    <row r="88" spans="2:17" ht="13.2" hidden="1" x14ac:dyDescent="0.2">
      <c r="B88" s="246"/>
      <c r="C88" s="246"/>
      <c r="D88" s="246"/>
      <c r="E88" s="246"/>
      <c r="F88" s="246"/>
      <c r="G88" s="246"/>
      <c r="H88" s="246"/>
      <c r="I88" s="246"/>
      <c r="J88" s="246"/>
      <c r="K88" s="246"/>
      <c r="L88" s="246"/>
      <c r="M88" s="246"/>
      <c r="N88" s="246"/>
      <c r="O88" s="246"/>
      <c r="P88" s="246"/>
      <c r="Q88" s="246"/>
    </row>
    <row r="89" spans="2:17" ht="13.2" hidden="1" x14ac:dyDescent="0.2">
      <c r="B89" s="246"/>
      <c r="C89" s="246"/>
      <c r="D89" s="246"/>
      <c r="E89" s="246"/>
      <c r="F89" s="246"/>
      <c r="G89" s="246"/>
      <c r="H89" s="246"/>
      <c r="I89" s="246"/>
      <c r="J89" s="246"/>
      <c r="K89" s="246"/>
      <c r="L89" s="246"/>
      <c r="M89" s="246"/>
      <c r="N89" s="246"/>
      <c r="O89" s="246"/>
      <c r="P89" s="246"/>
      <c r="Q89" s="246"/>
    </row>
    <row r="90" spans="2:17" ht="13.2" hidden="1" x14ac:dyDescent="0.2">
      <c r="B90" s="246"/>
      <c r="C90" s="246"/>
      <c r="D90" s="246"/>
      <c r="E90" s="246"/>
      <c r="F90" s="246"/>
      <c r="G90" s="246"/>
      <c r="H90" s="246"/>
      <c r="I90" s="246"/>
      <c r="J90" s="246"/>
      <c r="K90" s="246"/>
      <c r="L90" s="246"/>
      <c r="M90" s="246"/>
      <c r="N90" s="246"/>
      <c r="O90" s="246"/>
      <c r="P90" s="246"/>
      <c r="Q90" s="246"/>
    </row>
    <row r="91" spans="2:17" ht="13.2" hidden="1" x14ac:dyDescent="0.2">
      <c r="B91" s="246"/>
      <c r="C91" s="246"/>
      <c r="D91" s="246"/>
      <c r="E91" s="246"/>
      <c r="F91" s="246"/>
      <c r="G91" s="246"/>
      <c r="H91" s="246"/>
      <c r="I91" s="246"/>
      <c r="J91" s="246"/>
      <c r="K91" s="246"/>
      <c r="L91" s="246"/>
      <c r="M91" s="246"/>
      <c r="N91" s="246"/>
      <c r="O91" s="246"/>
      <c r="P91" s="246"/>
      <c r="Q91" s="246"/>
    </row>
    <row r="92" spans="2:17" ht="13.5" hidden="1" customHeight="1" x14ac:dyDescent="0.2">
      <c r="B92" s="246"/>
      <c r="C92" s="246"/>
      <c r="D92" s="246"/>
      <c r="E92" s="246"/>
      <c r="F92" s="246"/>
      <c r="G92" s="246"/>
      <c r="H92" s="246"/>
      <c r="I92" s="246"/>
      <c r="J92" s="246"/>
      <c r="K92" s="246"/>
      <c r="L92" s="246"/>
      <c r="M92" s="246"/>
      <c r="N92" s="246"/>
      <c r="O92" s="246"/>
      <c r="P92" s="246"/>
      <c r="Q92" s="246"/>
    </row>
    <row r="93" spans="2:17" ht="13.5" hidden="1" customHeight="1" x14ac:dyDescent="0.2">
      <c r="B93" s="246"/>
      <c r="C93" s="246"/>
      <c r="D93" s="246"/>
      <c r="E93" s="246"/>
      <c r="F93" s="246"/>
      <c r="G93" s="246"/>
      <c r="H93" s="246"/>
      <c r="I93" s="246"/>
      <c r="J93" s="246"/>
      <c r="K93" s="246"/>
      <c r="L93" s="246"/>
      <c r="M93" s="246"/>
      <c r="N93" s="246"/>
      <c r="O93" s="246"/>
      <c r="P93" s="246"/>
      <c r="Q93" s="246"/>
    </row>
    <row r="94" spans="2:17" ht="13.5" hidden="1" customHeight="1" x14ac:dyDescent="0.2">
      <c r="B94" s="246"/>
      <c r="C94" s="246"/>
      <c r="D94" s="246"/>
      <c r="E94" s="246"/>
      <c r="F94" s="246"/>
      <c r="G94" s="246"/>
      <c r="H94" s="246"/>
      <c r="I94" s="246"/>
      <c r="J94" s="246"/>
      <c r="K94" s="246"/>
      <c r="L94" s="246"/>
      <c r="M94" s="246"/>
      <c r="N94" s="246"/>
      <c r="O94" s="246"/>
      <c r="P94" s="246"/>
      <c r="Q94" s="246"/>
    </row>
    <row r="95" spans="2:17" ht="13.5" hidden="1" customHeight="1" x14ac:dyDescent="0.2">
      <c r="B95" s="246"/>
      <c r="C95" s="246"/>
      <c r="D95" s="246"/>
      <c r="E95" s="246"/>
      <c r="F95" s="246"/>
      <c r="G95" s="246"/>
      <c r="H95" s="246"/>
      <c r="I95" s="246"/>
      <c r="J95" s="246"/>
      <c r="K95" s="246"/>
      <c r="L95" s="246"/>
      <c r="M95" s="246"/>
      <c r="N95" s="246"/>
      <c r="O95" s="246"/>
      <c r="P95" s="246"/>
      <c r="Q95" s="246"/>
    </row>
    <row r="96" spans="2:17" ht="13.5" hidden="1" customHeight="1" x14ac:dyDescent="0.2">
      <c r="B96" s="246"/>
      <c r="C96" s="246"/>
      <c r="D96" s="246"/>
      <c r="E96" s="246"/>
      <c r="F96" s="246"/>
      <c r="G96" s="246"/>
      <c r="H96" s="246"/>
      <c r="I96" s="246"/>
      <c r="J96" s="246"/>
      <c r="K96" s="246"/>
      <c r="L96" s="246"/>
      <c r="M96" s="246"/>
      <c r="N96" s="246"/>
      <c r="O96" s="246"/>
      <c r="P96" s="246"/>
      <c r="Q96" s="246"/>
    </row>
    <row r="97" spans="2:17" ht="13.5" hidden="1" customHeight="1" x14ac:dyDescent="0.2">
      <c r="B97" s="246"/>
      <c r="C97" s="246"/>
      <c r="D97" s="246"/>
      <c r="E97" s="246"/>
      <c r="F97" s="246"/>
      <c r="G97" s="246"/>
      <c r="H97" s="246"/>
      <c r="I97" s="246"/>
      <c r="J97" s="246"/>
      <c r="K97" s="246"/>
      <c r="L97" s="246"/>
      <c r="M97" s="246"/>
      <c r="N97" s="246"/>
      <c r="O97" s="246"/>
      <c r="P97" s="246"/>
      <c r="Q97" s="246"/>
    </row>
    <row r="98" spans="2:17" ht="13.5" hidden="1" customHeight="1" x14ac:dyDescent="0.2">
      <c r="B98" s="246"/>
      <c r="C98" s="246"/>
      <c r="D98" s="246"/>
      <c r="E98" s="246"/>
      <c r="F98" s="246"/>
      <c r="G98" s="246"/>
      <c r="H98" s="246"/>
      <c r="I98" s="246"/>
      <c r="J98" s="246"/>
      <c r="K98" s="246"/>
      <c r="L98" s="246"/>
      <c r="M98" s="246"/>
      <c r="N98" s="246"/>
      <c r="O98" s="246"/>
      <c r="P98" s="246"/>
      <c r="Q98" s="246"/>
    </row>
    <row r="99" spans="2:17" ht="13.5" hidden="1" customHeight="1" x14ac:dyDescent="0.2">
      <c r="B99" s="246"/>
      <c r="C99" s="246"/>
      <c r="D99" s="246"/>
      <c r="E99" s="246"/>
      <c r="F99" s="246"/>
      <c r="G99" s="246"/>
      <c r="H99" s="246"/>
      <c r="I99" s="246"/>
      <c r="J99" s="246"/>
      <c r="K99" s="246"/>
      <c r="L99" s="246"/>
      <c r="M99" s="246"/>
      <c r="N99" s="246"/>
      <c r="O99" s="246"/>
      <c r="P99" s="246"/>
      <c r="Q99" s="246"/>
    </row>
    <row r="100" spans="2:17" ht="13.5" hidden="1" customHeight="1" x14ac:dyDescent="0.2">
      <c r="B100" s="246"/>
      <c r="C100" s="246"/>
      <c r="D100" s="246"/>
      <c r="E100" s="246"/>
      <c r="F100" s="246"/>
      <c r="G100" s="246"/>
      <c r="H100" s="246"/>
      <c r="I100" s="246"/>
      <c r="J100" s="246"/>
      <c r="K100" s="246"/>
      <c r="L100" s="246"/>
      <c r="M100" s="246"/>
      <c r="N100" s="246"/>
      <c r="O100" s="246"/>
      <c r="P100" s="246"/>
      <c r="Q100" s="246"/>
    </row>
    <row r="101" spans="2:17" ht="13.5" hidden="1" customHeight="1" x14ac:dyDescent="0.2">
      <c r="B101" s="246"/>
      <c r="C101" s="246"/>
      <c r="D101" s="246"/>
      <c r="E101" s="246"/>
      <c r="F101" s="246"/>
      <c r="G101" s="246"/>
      <c r="H101" s="246"/>
      <c r="I101" s="246"/>
      <c r="J101" s="246"/>
      <c r="K101" s="246"/>
      <c r="L101" s="246"/>
      <c r="M101" s="246"/>
      <c r="N101" s="246"/>
      <c r="O101" s="246"/>
      <c r="P101" s="246"/>
      <c r="Q101" s="246"/>
    </row>
    <row r="102" spans="2:17" ht="13.5" hidden="1" customHeight="1" x14ac:dyDescent="0.2">
      <c r="B102" s="246"/>
      <c r="C102" s="246"/>
      <c r="D102" s="246"/>
      <c r="E102" s="246"/>
      <c r="F102" s="246"/>
      <c r="G102" s="246"/>
      <c r="H102" s="246"/>
      <c r="I102" s="246"/>
      <c r="J102" s="246"/>
      <c r="K102" s="246"/>
      <c r="L102" s="246"/>
      <c r="M102" s="246"/>
      <c r="N102" s="246"/>
      <c r="O102" s="246"/>
      <c r="P102" s="246"/>
      <c r="Q102" s="246"/>
    </row>
    <row r="103" spans="2:17" ht="13.5" hidden="1" customHeight="1" x14ac:dyDescent="0.2">
      <c r="B103" s="246"/>
      <c r="C103" s="246"/>
      <c r="D103" s="246"/>
      <c r="E103" s="246"/>
      <c r="F103" s="246"/>
      <c r="G103" s="246"/>
      <c r="H103" s="246"/>
      <c r="I103" s="246"/>
      <c r="J103" s="246"/>
      <c r="K103" s="246"/>
      <c r="L103" s="246"/>
      <c r="M103" s="246"/>
      <c r="N103" s="246"/>
      <c r="O103" s="246"/>
      <c r="P103" s="246"/>
      <c r="Q103" s="246"/>
    </row>
    <row r="104" spans="2:17" ht="13.5" hidden="1" customHeight="1" x14ac:dyDescent="0.2">
      <c r="B104" s="246"/>
      <c r="C104" s="246"/>
      <c r="D104" s="246"/>
      <c r="E104" s="246"/>
      <c r="F104" s="246"/>
      <c r="G104" s="246"/>
      <c r="H104" s="246"/>
      <c r="I104" s="246"/>
      <c r="J104" s="246"/>
      <c r="K104" s="246"/>
      <c r="L104" s="246"/>
      <c r="M104" s="246"/>
      <c r="N104" s="246"/>
      <c r="O104" s="246"/>
      <c r="P104" s="246"/>
      <c r="Q104" s="246"/>
    </row>
    <row r="105" spans="2:17" ht="13.5" hidden="1" customHeight="1" x14ac:dyDescent="0.2">
      <c r="B105" s="246"/>
      <c r="C105" s="246"/>
      <c r="D105" s="246"/>
      <c r="E105" s="246"/>
      <c r="F105" s="246"/>
      <c r="G105" s="246"/>
      <c r="H105" s="246"/>
      <c r="I105" s="246"/>
      <c r="J105" s="246"/>
      <c r="K105" s="246"/>
      <c r="L105" s="246"/>
      <c r="M105" s="246"/>
      <c r="N105" s="246"/>
      <c r="O105" s="246"/>
      <c r="P105" s="246"/>
      <c r="Q105" s="246"/>
    </row>
    <row r="106" spans="2:17" ht="13.5" hidden="1" customHeight="1" x14ac:dyDescent="0.2">
      <c r="B106" s="246"/>
      <c r="C106" s="246"/>
      <c r="D106" s="246"/>
      <c r="E106" s="246"/>
      <c r="F106" s="246"/>
      <c r="G106" s="246"/>
      <c r="H106" s="246"/>
      <c r="I106" s="246"/>
      <c r="J106" s="246"/>
      <c r="K106" s="246"/>
      <c r="L106" s="246"/>
      <c r="M106" s="246"/>
      <c r="N106" s="246"/>
      <c r="O106" s="246"/>
      <c r="P106" s="246"/>
      <c r="Q106" s="246"/>
    </row>
    <row r="107" spans="2:17" ht="13.5" hidden="1" customHeight="1" x14ac:dyDescent="0.2">
      <c r="B107" s="246"/>
      <c r="C107" s="246"/>
      <c r="D107" s="246"/>
      <c r="E107" s="246"/>
      <c r="F107" s="246"/>
      <c r="G107" s="246"/>
      <c r="H107" s="246"/>
      <c r="I107" s="246"/>
      <c r="J107" s="246"/>
      <c r="K107" s="246"/>
      <c r="L107" s="246"/>
      <c r="M107" s="246"/>
      <c r="N107" s="246"/>
      <c r="O107" s="246"/>
      <c r="P107" s="246"/>
      <c r="Q107" s="246"/>
    </row>
    <row r="108" spans="2:17" ht="13.5" hidden="1" customHeight="1" x14ac:dyDescent="0.2">
      <c r="B108" s="246"/>
      <c r="C108" s="246"/>
      <c r="D108" s="246"/>
      <c r="E108" s="246"/>
      <c r="F108" s="246"/>
      <c r="G108" s="246"/>
      <c r="H108" s="246"/>
      <c r="I108" s="246"/>
      <c r="J108" s="246"/>
      <c r="K108" s="246"/>
      <c r="L108" s="246"/>
      <c r="M108" s="246"/>
      <c r="N108" s="246"/>
      <c r="O108" s="246"/>
      <c r="P108" s="246"/>
      <c r="Q108" s="246"/>
    </row>
    <row r="109" spans="2:17" ht="13.5" hidden="1" customHeight="1" x14ac:dyDescent="0.2">
      <c r="B109" s="246"/>
      <c r="C109" s="246"/>
      <c r="D109" s="246"/>
      <c r="E109" s="246"/>
      <c r="F109" s="246"/>
      <c r="G109" s="246"/>
      <c r="H109" s="246"/>
      <c r="I109" s="246"/>
      <c r="J109" s="246"/>
      <c r="K109" s="246"/>
      <c r="L109" s="246"/>
      <c r="M109" s="246"/>
      <c r="N109" s="246"/>
      <c r="O109" s="246"/>
      <c r="P109" s="246"/>
      <c r="Q109" s="246"/>
    </row>
    <row r="110" spans="2:17" ht="13.5" hidden="1" customHeight="1" x14ac:dyDescent="0.2">
      <c r="B110" s="246"/>
      <c r="C110" s="246"/>
      <c r="D110" s="246"/>
      <c r="E110" s="246"/>
      <c r="F110" s="246"/>
      <c r="G110" s="246"/>
      <c r="H110" s="246"/>
      <c r="I110" s="246"/>
      <c r="J110" s="246"/>
      <c r="K110" s="246"/>
      <c r="L110" s="246"/>
      <c r="M110" s="246"/>
      <c r="N110" s="246"/>
      <c r="O110" s="246"/>
      <c r="P110" s="246"/>
      <c r="Q110" s="246"/>
    </row>
    <row r="111" spans="2:17" ht="13.5" hidden="1" customHeight="1" x14ac:dyDescent="0.2">
      <c r="B111" s="246"/>
      <c r="C111" s="246"/>
      <c r="D111" s="246"/>
      <c r="E111" s="246"/>
      <c r="F111" s="246"/>
      <c r="G111" s="246"/>
      <c r="H111" s="246"/>
      <c r="I111" s="246"/>
      <c r="J111" s="246"/>
      <c r="K111" s="246"/>
      <c r="L111" s="246"/>
      <c r="M111" s="246"/>
      <c r="N111" s="246"/>
      <c r="O111" s="246"/>
      <c r="P111" s="246"/>
      <c r="Q111" s="246"/>
    </row>
    <row r="112" spans="2:17" ht="13.5" hidden="1" customHeight="1" x14ac:dyDescent="0.2">
      <c r="B112" s="246"/>
      <c r="C112" s="246"/>
      <c r="D112" s="246"/>
      <c r="E112" s="246"/>
      <c r="F112" s="246"/>
      <c r="G112" s="246"/>
      <c r="H112" s="246"/>
      <c r="I112" s="246"/>
      <c r="J112" s="246"/>
      <c r="K112" s="246"/>
      <c r="L112" s="246"/>
      <c r="M112" s="246"/>
      <c r="N112" s="246"/>
      <c r="O112" s="246"/>
      <c r="P112" s="246"/>
      <c r="Q112" s="246"/>
    </row>
    <row r="113" spans="2:17" ht="13.5" hidden="1" customHeight="1" x14ac:dyDescent="0.2">
      <c r="B113" s="246"/>
      <c r="C113" s="246"/>
      <c r="D113" s="246"/>
      <c r="E113" s="246"/>
      <c r="F113" s="246"/>
      <c r="G113" s="246"/>
      <c r="H113" s="246"/>
      <c r="I113" s="246"/>
      <c r="J113" s="246"/>
      <c r="K113" s="246"/>
      <c r="L113" s="246"/>
      <c r="M113" s="246"/>
      <c r="N113" s="246"/>
      <c r="O113" s="246"/>
      <c r="P113" s="246"/>
      <c r="Q113" s="246"/>
    </row>
    <row r="114" spans="2:17" ht="13.5" hidden="1" customHeight="1" x14ac:dyDescent="0.2">
      <c r="B114" s="246"/>
      <c r="C114" s="246"/>
      <c r="D114" s="246"/>
      <c r="E114" s="246"/>
      <c r="F114" s="246"/>
      <c r="G114" s="246"/>
      <c r="H114" s="246"/>
      <c r="I114" s="246"/>
      <c r="J114" s="246"/>
      <c r="K114" s="246"/>
      <c r="L114" s="246"/>
      <c r="M114" s="246"/>
      <c r="N114" s="246"/>
      <c r="O114" s="246"/>
      <c r="P114" s="246"/>
      <c r="Q114" s="246"/>
    </row>
    <row r="115" spans="2:17" ht="13.5" hidden="1" customHeight="1" x14ac:dyDescent="0.2">
      <c r="B115" s="246"/>
      <c r="C115" s="246"/>
      <c r="D115" s="246"/>
      <c r="E115" s="246"/>
      <c r="F115" s="246"/>
      <c r="G115" s="246"/>
      <c r="H115" s="246"/>
      <c r="I115" s="246"/>
      <c r="J115" s="246"/>
      <c r="K115" s="246"/>
      <c r="L115" s="246"/>
      <c r="M115" s="246"/>
      <c r="N115" s="246"/>
      <c r="O115" s="246"/>
      <c r="P115" s="246"/>
      <c r="Q115" s="246"/>
    </row>
    <row r="116" spans="2:17" ht="13.5" hidden="1" customHeight="1" x14ac:dyDescent="0.2">
      <c r="B116" s="246"/>
      <c r="C116" s="246"/>
      <c r="D116" s="246"/>
      <c r="E116" s="246"/>
      <c r="F116" s="246"/>
      <c r="G116" s="246"/>
      <c r="H116" s="246"/>
      <c r="I116" s="246"/>
      <c r="J116" s="246"/>
      <c r="K116" s="246"/>
      <c r="L116" s="246"/>
      <c r="M116" s="246"/>
      <c r="N116" s="246"/>
      <c r="O116" s="246"/>
      <c r="P116" s="246"/>
      <c r="Q116" s="246"/>
    </row>
    <row r="117" spans="2:17" ht="13.5" hidden="1" customHeight="1" x14ac:dyDescent="0.2">
      <c r="B117" s="246"/>
      <c r="C117" s="246"/>
      <c r="D117" s="246"/>
      <c r="E117" s="246"/>
      <c r="F117" s="246"/>
      <c r="G117" s="246"/>
      <c r="H117" s="246"/>
      <c r="I117" s="246"/>
      <c r="J117" s="246"/>
      <c r="K117" s="246"/>
      <c r="L117" s="246"/>
      <c r="M117" s="246"/>
      <c r="N117" s="246"/>
      <c r="O117" s="246"/>
      <c r="P117" s="246"/>
      <c r="Q117" s="246"/>
    </row>
    <row r="118" spans="2:17" ht="13.5" hidden="1" customHeight="1" x14ac:dyDescent="0.2">
      <c r="B118" s="246"/>
      <c r="C118" s="246"/>
      <c r="D118" s="246"/>
      <c r="E118" s="246"/>
      <c r="F118" s="246"/>
      <c r="G118" s="246"/>
      <c r="H118" s="246"/>
      <c r="I118" s="246"/>
      <c r="J118" s="246"/>
      <c r="K118" s="246"/>
      <c r="L118" s="246"/>
      <c r="M118" s="246"/>
      <c r="N118" s="246"/>
      <c r="O118" s="246"/>
      <c r="P118" s="246"/>
      <c r="Q118" s="246"/>
    </row>
    <row r="119" spans="2:17" ht="13.5" hidden="1" customHeight="1" x14ac:dyDescent="0.2">
      <c r="B119" s="246"/>
      <c r="C119" s="246"/>
      <c r="D119" s="246"/>
      <c r="E119" s="246"/>
      <c r="F119" s="246"/>
      <c r="G119" s="246"/>
      <c r="H119" s="246"/>
      <c r="I119" s="246"/>
      <c r="J119" s="246"/>
      <c r="K119" s="246"/>
      <c r="L119" s="246"/>
      <c r="M119" s="246"/>
      <c r="N119" s="246"/>
      <c r="O119" s="246"/>
      <c r="P119" s="246"/>
      <c r="Q119" s="246"/>
    </row>
    <row r="120" spans="2:17" ht="13.5" hidden="1" customHeight="1" x14ac:dyDescent="0.2">
      <c r="B120" s="246"/>
      <c r="C120" s="246"/>
      <c r="D120" s="246"/>
      <c r="E120" s="246"/>
      <c r="F120" s="246"/>
      <c r="G120" s="246"/>
      <c r="H120" s="246"/>
      <c r="I120" s="246"/>
      <c r="J120" s="246"/>
      <c r="K120" s="246"/>
      <c r="L120" s="246"/>
      <c r="M120" s="246"/>
      <c r="N120" s="246"/>
      <c r="O120" s="246"/>
      <c r="P120" s="246"/>
      <c r="Q120" s="246"/>
    </row>
    <row r="121" spans="2:17" ht="13.5" hidden="1" customHeight="1" x14ac:dyDescent="0.2">
      <c r="B121" s="246"/>
      <c r="C121" s="246"/>
      <c r="D121" s="246"/>
      <c r="E121" s="246"/>
      <c r="F121" s="246"/>
      <c r="G121" s="246"/>
      <c r="H121" s="246"/>
      <c r="I121" s="246"/>
      <c r="J121" s="246"/>
      <c r="K121" s="246"/>
      <c r="L121" s="246"/>
      <c r="M121" s="246"/>
      <c r="N121" s="246"/>
      <c r="O121" s="246"/>
      <c r="P121" s="246"/>
      <c r="Q121" s="246"/>
    </row>
    <row r="122" spans="2:17" ht="13.5" hidden="1" customHeight="1" x14ac:dyDescent="0.2">
      <c r="B122" s="246"/>
      <c r="C122" s="246"/>
      <c r="D122" s="246"/>
      <c r="E122" s="246"/>
      <c r="F122" s="246"/>
      <c r="G122" s="246"/>
      <c r="H122" s="246"/>
      <c r="I122" s="246"/>
      <c r="J122" s="246"/>
      <c r="K122" s="246"/>
      <c r="L122" s="246"/>
      <c r="M122" s="246"/>
      <c r="N122" s="246"/>
      <c r="O122" s="246"/>
      <c r="P122" s="246"/>
      <c r="Q122" s="246"/>
    </row>
    <row r="123" spans="2:17" ht="13.5" hidden="1" customHeight="1" x14ac:dyDescent="0.2">
      <c r="B123" s="246"/>
      <c r="C123" s="246"/>
      <c r="D123" s="246"/>
      <c r="E123" s="246"/>
      <c r="F123" s="246"/>
      <c r="G123" s="246"/>
      <c r="H123" s="246"/>
      <c r="I123" s="246"/>
      <c r="J123" s="246"/>
      <c r="K123" s="246"/>
      <c r="L123" s="246"/>
      <c r="M123" s="246"/>
      <c r="N123" s="246"/>
      <c r="O123" s="246"/>
      <c r="P123" s="246"/>
      <c r="Q123" s="246"/>
    </row>
    <row r="124" spans="2:17" ht="13.5" hidden="1" customHeight="1" x14ac:dyDescent="0.2">
      <c r="B124" s="246"/>
      <c r="C124" s="246"/>
      <c r="D124" s="246"/>
      <c r="E124" s="246"/>
      <c r="F124" s="246"/>
      <c r="G124" s="246"/>
      <c r="H124" s="246"/>
      <c r="I124" s="246"/>
      <c r="J124" s="246"/>
      <c r="K124" s="246"/>
      <c r="L124" s="246"/>
      <c r="M124" s="246"/>
      <c r="N124" s="246"/>
      <c r="O124" s="246"/>
      <c r="P124" s="246"/>
      <c r="Q124" s="246"/>
    </row>
    <row r="125" spans="2:17" ht="13.5" hidden="1" customHeight="1" x14ac:dyDescent="0.2">
      <c r="B125" s="246"/>
      <c r="C125" s="246"/>
      <c r="D125" s="246"/>
      <c r="E125" s="246"/>
      <c r="F125" s="246"/>
      <c r="G125" s="246"/>
      <c r="H125" s="246"/>
      <c r="I125" s="246"/>
      <c r="J125" s="246"/>
      <c r="K125" s="246"/>
      <c r="L125" s="246"/>
      <c r="M125" s="246"/>
      <c r="N125" s="246"/>
      <c r="O125" s="246"/>
      <c r="P125" s="246"/>
      <c r="Q125" s="246"/>
    </row>
    <row r="126" spans="2:17" ht="13.5" hidden="1" customHeight="1" x14ac:dyDescent="0.2">
      <c r="B126" s="246"/>
      <c r="C126" s="246"/>
      <c r="D126" s="246"/>
      <c r="E126" s="246"/>
      <c r="F126" s="246"/>
      <c r="G126" s="246"/>
      <c r="H126" s="246"/>
      <c r="I126" s="246"/>
      <c r="J126" s="246"/>
      <c r="K126" s="246"/>
      <c r="L126" s="246"/>
      <c r="M126" s="246"/>
      <c r="N126" s="246"/>
      <c r="O126" s="246"/>
      <c r="P126" s="246"/>
      <c r="Q126" s="246"/>
    </row>
    <row r="127" spans="2:17" ht="13.5" hidden="1" customHeight="1" x14ac:dyDescent="0.2">
      <c r="B127" s="246"/>
      <c r="C127" s="246"/>
      <c r="D127" s="246"/>
      <c r="E127" s="246"/>
      <c r="F127" s="246"/>
      <c r="G127" s="246"/>
      <c r="H127" s="246"/>
      <c r="I127" s="246"/>
      <c r="J127" s="246"/>
      <c r="K127" s="246"/>
      <c r="L127" s="246"/>
      <c r="M127" s="246"/>
      <c r="N127" s="246"/>
      <c r="O127" s="246"/>
      <c r="P127" s="246"/>
      <c r="Q127" s="246"/>
    </row>
    <row r="128" spans="2:17" ht="13.5" hidden="1" customHeight="1" x14ac:dyDescent="0.2">
      <c r="B128" s="246"/>
      <c r="C128" s="246"/>
      <c r="D128" s="246"/>
      <c r="E128" s="246"/>
      <c r="F128" s="246"/>
      <c r="G128" s="246"/>
      <c r="H128" s="246"/>
      <c r="I128" s="246"/>
      <c r="J128" s="246"/>
      <c r="K128" s="246"/>
      <c r="L128" s="246"/>
      <c r="M128" s="246"/>
      <c r="N128" s="246"/>
      <c r="O128" s="246"/>
      <c r="P128" s="246"/>
      <c r="Q128" s="246"/>
    </row>
    <row r="129" spans="2:17" ht="13.5" hidden="1" customHeight="1" x14ac:dyDescent="0.2">
      <c r="B129" s="246"/>
      <c r="C129" s="246"/>
      <c r="D129" s="246"/>
      <c r="E129" s="246"/>
      <c r="F129" s="246"/>
      <c r="G129" s="246"/>
      <c r="H129" s="246"/>
      <c r="I129" s="246"/>
      <c r="J129" s="246"/>
      <c r="K129" s="246"/>
      <c r="L129" s="246"/>
      <c r="M129" s="246"/>
      <c r="N129" s="246"/>
      <c r="O129" s="246"/>
      <c r="P129" s="246"/>
      <c r="Q129" s="246"/>
    </row>
    <row r="130" spans="2:17" ht="13.5" hidden="1" customHeight="1" x14ac:dyDescent="0.2">
      <c r="B130" s="246"/>
      <c r="C130" s="246"/>
      <c r="D130" s="246"/>
      <c r="E130" s="246"/>
      <c r="F130" s="246"/>
      <c r="G130" s="246"/>
      <c r="H130" s="246"/>
      <c r="I130" s="246"/>
      <c r="J130" s="246"/>
      <c r="K130" s="246"/>
      <c r="L130" s="246"/>
      <c r="M130" s="246"/>
      <c r="N130" s="246"/>
      <c r="O130" s="246"/>
      <c r="P130" s="246"/>
      <c r="Q130" s="246"/>
    </row>
    <row r="131" spans="2:17" ht="13.5" hidden="1" customHeight="1" x14ac:dyDescent="0.2">
      <c r="B131" s="246"/>
      <c r="C131" s="246"/>
      <c r="D131" s="246"/>
      <c r="E131" s="246"/>
      <c r="F131" s="246"/>
      <c r="G131" s="246"/>
      <c r="H131" s="246"/>
      <c r="I131" s="246"/>
      <c r="J131" s="246"/>
      <c r="K131" s="246"/>
      <c r="L131" s="246"/>
      <c r="M131" s="246"/>
      <c r="N131" s="246"/>
      <c r="O131" s="246"/>
      <c r="P131" s="246"/>
      <c r="Q131" s="246"/>
    </row>
    <row r="132" spans="2:17" ht="13.5" hidden="1" customHeight="1" x14ac:dyDescent="0.2">
      <c r="B132" s="246"/>
      <c r="C132" s="246"/>
      <c r="D132" s="246"/>
      <c r="E132" s="246"/>
      <c r="F132" s="246"/>
      <c r="G132" s="246"/>
      <c r="H132" s="246"/>
      <c r="I132" s="246"/>
      <c r="J132" s="246"/>
      <c r="K132" s="246"/>
      <c r="L132" s="246"/>
      <c r="M132" s="246"/>
      <c r="N132" s="246"/>
      <c r="O132" s="246"/>
      <c r="P132" s="246"/>
      <c r="Q132" s="246"/>
    </row>
    <row r="133" spans="2:17" ht="13.5" hidden="1" customHeight="1" x14ac:dyDescent="0.2">
      <c r="B133" s="246"/>
      <c r="C133" s="246"/>
      <c r="D133" s="246"/>
      <c r="E133" s="246"/>
      <c r="F133" s="246"/>
      <c r="G133" s="246"/>
      <c r="H133" s="246"/>
      <c r="I133" s="246"/>
      <c r="J133" s="246"/>
      <c r="K133" s="246"/>
      <c r="L133" s="246"/>
      <c r="M133" s="246"/>
      <c r="N133" s="246"/>
      <c r="O133" s="246"/>
      <c r="P133" s="246"/>
      <c r="Q133" s="246"/>
    </row>
    <row r="134" spans="2:17" ht="13.5" hidden="1" customHeight="1" x14ac:dyDescent="0.2">
      <c r="B134" s="246"/>
      <c r="C134" s="246"/>
      <c r="D134" s="246"/>
      <c r="E134" s="246"/>
      <c r="F134" s="246"/>
      <c r="G134" s="246"/>
      <c r="H134" s="246"/>
      <c r="I134" s="246"/>
      <c r="J134" s="246"/>
      <c r="K134" s="246"/>
      <c r="L134" s="246"/>
      <c r="M134" s="246"/>
      <c r="N134" s="246"/>
      <c r="O134" s="246"/>
      <c r="P134" s="246"/>
      <c r="Q134" s="246"/>
    </row>
    <row r="135" spans="2:17" ht="13.5" hidden="1" customHeight="1" x14ac:dyDescent="0.2">
      <c r="B135" s="246"/>
      <c r="C135" s="246"/>
      <c r="D135" s="246"/>
      <c r="E135" s="246"/>
      <c r="F135" s="246"/>
      <c r="G135" s="246"/>
      <c r="H135" s="246"/>
      <c r="I135" s="246"/>
      <c r="J135" s="246"/>
      <c r="K135" s="246"/>
      <c r="L135" s="246"/>
      <c r="M135" s="246"/>
      <c r="N135" s="246"/>
      <c r="O135" s="246"/>
      <c r="P135" s="246"/>
      <c r="Q135" s="246"/>
    </row>
    <row r="136" spans="2:17" ht="13.5" hidden="1" customHeight="1" x14ac:dyDescent="0.2">
      <c r="B136" s="246"/>
      <c r="C136" s="246"/>
      <c r="D136" s="246"/>
      <c r="E136" s="246"/>
      <c r="F136" s="246"/>
      <c r="G136" s="246"/>
      <c r="H136" s="246"/>
      <c r="I136" s="246"/>
      <c r="J136" s="246"/>
      <c r="K136" s="246"/>
      <c r="L136" s="246"/>
      <c r="M136" s="246"/>
      <c r="N136" s="246"/>
      <c r="O136" s="246"/>
      <c r="P136" s="246"/>
      <c r="Q136" s="246"/>
    </row>
    <row r="137" spans="2:17" ht="13.5" hidden="1" customHeight="1" x14ac:dyDescent="0.2">
      <c r="B137" s="246"/>
      <c r="C137" s="246"/>
      <c r="D137" s="246"/>
      <c r="E137" s="246"/>
      <c r="F137" s="246"/>
      <c r="G137" s="246"/>
      <c r="H137" s="246"/>
      <c r="I137" s="246"/>
      <c r="J137" s="246"/>
      <c r="K137" s="246"/>
      <c r="L137" s="246"/>
      <c r="M137" s="246"/>
      <c r="N137" s="246"/>
      <c r="O137" s="246"/>
      <c r="P137" s="246"/>
      <c r="Q137" s="246"/>
    </row>
    <row r="138" spans="2:17" ht="13.5" hidden="1" customHeight="1" x14ac:dyDescent="0.2">
      <c r="B138" s="246"/>
      <c r="C138" s="246"/>
      <c r="D138" s="246"/>
      <c r="E138" s="246"/>
      <c r="F138" s="246"/>
      <c r="G138" s="246"/>
      <c r="H138" s="246"/>
      <c r="I138" s="246"/>
      <c r="J138" s="246"/>
      <c r="K138" s="246"/>
      <c r="L138" s="246"/>
      <c r="M138" s="246"/>
      <c r="N138" s="246"/>
      <c r="O138" s="246"/>
      <c r="P138" s="246"/>
      <c r="Q138" s="246"/>
    </row>
    <row r="139" spans="2:17" ht="13.5" hidden="1" customHeight="1" x14ac:dyDescent="0.2">
      <c r="B139" s="246"/>
      <c r="C139" s="246"/>
      <c r="D139" s="246"/>
      <c r="E139" s="246"/>
      <c r="F139" s="246"/>
      <c r="G139" s="246"/>
      <c r="H139" s="246"/>
      <c r="I139" s="246"/>
      <c r="J139" s="246"/>
      <c r="K139" s="246"/>
      <c r="L139" s="246"/>
      <c r="M139" s="246"/>
      <c r="N139" s="246"/>
      <c r="O139" s="246"/>
      <c r="P139" s="246"/>
      <c r="Q139" s="246"/>
    </row>
    <row r="140" spans="2:17" ht="13.5" hidden="1" customHeight="1" x14ac:dyDescent="0.2">
      <c r="B140" s="246"/>
      <c r="C140" s="246"/>
      <c r="D140" s="246"/>
      <c r="E140" s="246"/>
      <c r="F140" s="246"/>
      <c r="G140" s="246"/>
      <c r="H140" s="246"/>
      <c r="I140" s="246"/>
      <c r="J140" s="246"/>
      <c r="K140" s="246"/>
      <c r="L140" s="246"/>
      <c r="M140" s="246"/>
      <c r="N140" s="246"/>
      <c r="O140" s="246"/>
      <c r="P140" s="246"/>
      <c r="Q140" s="246"/>
    </row>
    <row r="141" spans="2:17" ht="13.5" hidden="1" customHeight="1" x14ac:dyDescent="0.2">
      <c r="B141" s="246"/>
      <c r="C141" s="246"/>
      <c r="D141" s="246"/>
      <c r="E141" s="246"/>
      <c r="F141" s="246"/>
      <c r="G141" s="246"/>
      <c r="H141" s="246"/>
      <c r="I141" s="246"/>
      <c r="J141" s="246"/>
      <c r="K141" s="246"/>
      <c r="L141" s="246"/>
      <c r="M141" s="246"/>
      <c r="N141" s="246"/>
      <c r="O141" s="246"/>
      <c r="P141" s="246"/>
      <c r="Q141" s="246"/>
    </row>
    <row r="142" spans="2:17" ht="13.5" hidden="1" customHeight="1" x14ac:dyDescent="0.2">
      <c r="B142" s="246"/>
      <c r="C142" s="246"/>
      <c r="D142" s="246"/>
      <c r="E142" s="246"/>
      <c r="F142" s="246"/>
      <c r="G142" s="246"/>
      <c r="H142" s="246"/>
      <c r="I142" s="246"/>
      <c r="J142" s="246"/>
      <c r="K142" s="246"/>
      <c r="L142" s="246"/>
      <c r="M142" s="246"/>
      <c r="N142" s="246"/>
      <c r="O142" s="246"/>
      <c r="P142" s="246"/>
      <c r="Q142" s="246"/>
    </row>
    <row r="143" spans="2:17" ht="13.5" hidden="1" customHeight="1" x14ac:dyDescent="0.2">
      <c r="B143" s="246"/>
      <c r="C143" s="246"/>
      <c r="D143" s="246"/>
      <c r="E143" s="246"/>
      <c r="F143" s="246"/>
      <c r="G143" s="246"/>
      <c r="H143" s="246"/>
      <c r="I143" s="246"/>
      <c r="J143" s="246"/>
      <c r="K143" s="246"/>
      <c r="L143" s="246"/>
      <c r="M143" s="246"/>
      <c r="N143" s="246"/>
      <c r="O143" s="246"/>
      <c r="P143" s="246"/>
      <c r="Q143" s="246"/>
    </row>
    <row r="144" spans="2:17" ht="13.5" hidden="1" customHeight="1" x14ac:dyDescent="0.2">
      <c r="B144" s="246"/>
      <c r="C144" s="246"/>
      <c r="D144" s="246"/>
      <c r="E144" s="246"/>
      <c r="F144" s="246"/>
      <c r="G144" s="246"/>
      <c r="H144" s="246"/>
      <c r="I144" s="246"/>
      <c r="J144" s="246"/>
      <c r="K144" s="246"/>
      <c r="L144" s="246"/>
      <c r="M144" s="246"/>
      <c r="N144" s="246"/>
      <c r="O144" s="246"/>
      <c r="P144" s="246"/>
      <c r="Q144" s="246"/>
    </row>
    <row r="145" spans="2:17" ht="13.5" hidden="1" customHeight="1" x14ac:dyDescent="0.2">
      <c r="B145" s="246"/>
      <c r="C145" s="246"/>
      <c r="D145" s="246"/>
      <c r="E145" s="246"/>
      <c r="F145" s="246"/>
      <c r="G145" s="246"/>
      <c r="H145" s="246"/>
      <c r="I145" s="246"/>
      <c r="J145" s="246"/>
      <c r="K145" s="246"/>
      <c r="L145" s="246"/>
      <c r="M145" s="246"/>
      <c r="N145" s="246"/>
      <c r="O145" s="246"/>
      <c r="P145" s="246"/>
      <c r="Q145" s="246"/>
    </row>
    <row r="146" spans="2:17" ht="13.5" hidden="1" customHeight="1" x14ac:dyDescent="0.2">
      <c r="B146" s="246"/>
      <c r="C146" s="246"/>
      <c r="D146" s="246"/>
      <c r="E146" s="246"/>
      <c r="F146" s="246"/>
      <c r="G146" s="246"/>
      <c r="H146" s="246"/>
      <c r="I146" s="246"/>
      <c r="J146" s="246"/>
      <c r="K146" s="246"/>
      <c r="L146" s="246"/>
      <c r="M146" s="246"/>
      <c r="N146" s="246"/>
      <c r="O146" s="246"/>
      <c r="P146" s="246"/>
      <c r="Q146" s="246"/>
    </row>
    <row r="147" spans="2:17" ht="13.5" hidden="1" customHeight="1" x14ac:dyDescent="0.2">
      <c r="B147" s="246"/>
      <c r="C147" s="246"/>
      <c r="D147" s="246"/>
      <c r="E147" s="246"/>
      <c r="F147" s="246"/>
      <c r="G147" s="246"/>
      <c r="H147" s="246"/>
      <c r="I147" s="246"/>
      <c r="J147" s="246"/>
      <c r="K147" s="246"/>
      <c r="L147" s="246"/>
      <c r="M147" s="246"/>
      <c r="N147" s="246"/>
      <c r="O147" s="246"/>
      <c r="P147" s="246"/>
      <c r="Q147" s="246"/>
    </row>
    <row r="148" spans="2:17" ht="13.5" hidden="1" customHeight="1" x14ac:dyDescent="0.2">
      <c r="B148" s="246"/>
      <c r="C148" s="246"/>
      <c r="D148" s="246"/>
      <c r="E148" s="246"/>
      <c r="F148" s="246"/>
      <c r="G148" s="246"/>
      <c r="H148" s="246"/>
      <c r="I148" s="246"/>
      <c r="J148" s="246"/>
      <c r="K148" s="246"/>
      <c r="L148" s="246"/>
      <c r="M148" s="246"/>
      <c r="N148" s="246"/>
      <c r="O148" s="246"/>
      <c r="P148" s="246"/>
      <c r="Q148" s="246"/>
    </row>
    <row r="149" spans="2:17" ht="13.5" hidden="1" customHeight="1" x14ac:dyDescent="0.2">
      <c r="B149" s="246"/>
      <c r="C149" s="246"/>
      <c r="D149" s="246"/>
      <c r="E149" s="246"/>
      <c r="F149" s="246"/>
      <c r="G149" s="246"/>
      <c r="H149" s="246"/>
      <c r="I149" s="246"/>
      <c r="J149" s="246"/>
      <c r="K149" s="246"/>
      <c r="L149" s="246"/>
      <c r="M149" s="246"/>
      <c r="N149" s="246"/>
      <c r="O149" s="246"/>
      <c r="P149" s="246"/>
      <c r="Q149" s="246"/>
    </row>
    <row r="150" spans="2:17" ht="13.5" hidden="1" customHeight="1" x14ac:dyDescent="0.2">
      <c r="B150" s="246"/>
      <c r="C150" s="246"/>
      <c r="D150" s="246"/>
      <c r="E150" s="246"/>
      <c r="F150" s="246"/>
      <c r="G150" s="246"/>
      <c r="H150" s="246"/>
      <c r="I150" s="246"/>
      <c r="J150" s="246"/>
      <c r="K150" s="246"/>
      <c r="L150" s="246"/>
      <c r="M150" s="246"/>
      <c r="N150" s="246"/>
      <c r="O150" s="246"/>
      <c r="P150" s="246"/>
      <c r="Q150" s="246"/>
    </row>
    <row r="151" spans="2:17" ht="13.5" hidden="1" customHeight="1" x14ac:dyDescent="0.2">
      <c r="B151" s="246"/>
      <c r="C151" s="246"/>
      <c r="D151" s="246"/>
      <c r="E151" s="246"/>
      <c r="F151" s="246"/>
      <c r="G151" s="246"/>
      <c r="H151" s="246"/>
      <c r="I151" s="246"/>
      <c r="J151" s="246"/>
      <c r="K151" s="246"/>
      <c r="L151" s="246"/>
      <c r="M151" s="246"/>
      <c r="N151" s="246"/>
      <c r="O151" s="246"/>
      <c r="P151" s="246"/>
      <c r="Q151" s="246"/>
    </row>
    <row r="152" spans="2:17" ht="13.5" hidden="1" customHeight="1" x14ac:dyDescent="0.2">
      <c r="B152" s="246"/>
      <c r="C152" s="246"/>
      <c r="D152" s="246"/>
      <c r="E152" s="246"/>
      <c r="F152" s="246"/>
      <c r="G152" s="246"/>
      <c r="H152" s="246"/>
      <c r="I152" s="246"/>
      <c r="J152" s="246"/>
      <c r="K152" s="246"/>
      <c r="L152" s="246"/>
      <c r="M152" s="246"/>
      <c r="N152" s="246"/>
      <c r="O152" s="246"/>
      <c r="P152" s="246"/>
      <c r="Q152" s="246"/>
    </row>
    <row r="153" spans="2:17" ht="13.5" hidden="1" customHeight="1" x14ac:dyDescent="0.2">
      <c r="B153" s="246"/>
      <c r="C153" s="246"/>
      <c r="D153" s="246"/>
      <c r="E153" s="246"/>
      <c r="F153" s="246"/>
      <c r="G153" s="246"/>
      <c r="H153" s="246"/>
      <c r="I153" s="246"/>
      <c r="J153" s="246"/>
      <c r="K153" s="246"/>
      <c r="L153" s="246"/>
      <c r="M153" s="246"/>
      <c r="N153" s="246"/>
      <c r="O153" s="246"/>
      <c r="P153" s="246"/>
      <c r="Q153" s="246"/>
    </row>
    <row r="154" spans="2:17" ht="13.5" hidden="1" customHeight="1" x14ac:dyDescent="0.2">
      <c r="B154" s="246"/>
      <c r="C154" s="246"/>
      <c r="D154" s="246"/>
      <c r="E154" s="246"/>
      <c r="F154" s="246"/>
      <c r="G154" s="246"/>
      <c r="H154" s="246"/>
      <c r="I154" s="246"/>
      <c r="J154" s="246"/>
      <c r="K154" s="246"/>
      <c r="L154" s="246"/>
      <c r="M154" s="246"/>
      <c r="N154" s="246"/>
      <c r="O154" s="246"/>
      <c r="P154" s="246"/>
      <c r="Q154" s="246"/>
    </row>
    <row r="155" spans="2:17" ht="13.5" hidden="1" customHeight="1" x14ac:dyDescent="0.2">
      <c r="B155" s="246"/>
      <c r="C155" s="246"/>
      <c r="D155" s="246"/>
      <c r="E155" s="246"/>
      <c r="F155" s="246"/>
      <c r="G155" s="246"/>
      <c r="H155" s="246"/>
      <c r="I155" s="246"/>
      <c r="J155" s="246"/>
      <c r="K155" s="246"/>
      <c r="L155" s="246"/>
      <c r="M155" s="246"/>
      <c r="N155" s="246"/>
      <c r="O155" s="246"/>
      <c r="P155" s="246"/>
      <c r="Q155" s="246"/>
    </row>
    <row r="156" spans="2:17" ht="13.5" hidden="1" customHeight="1" x14ac:dyDescent="0.2">
      <c r="B156" s="246"/>
      <c r="C156" s="246"/>
      <c r="D156" s="246"/>
      <c r="E156" s="246"/>
      <c r="F156" s="246"/>
      <c r="G156" s="246"/>
      <c r="H156" s="246"/>
      <c r="I156" s="246"/>
      <c r="J156" s="246"/>
      <c r="K156" s="246"/>
      <c r="L156" s="246"/>
      <c r="M156" s="246"/>
      <c r="N156" s="246"/>
      <c r="O156" s="246"/>
      <c r="P156" s="246"/>
      <c r="Q156" s="246"/>
    </row>
    <row r="157" spans="2:17" ht="13.5" hidden="1" customHeight="1" x14ac:dyDescent="0.2">
      <c r="B157" s="246"/>
      <c r="C157" s="246"/>
      <c r="D157" s="246"/>
      <c r="E157" s="246"/>
      <c r="F157" s="246"/>
      <c r="G157" s="246"/>
      <c r="H157" s="246"/>
      <c r="I157" s="246"/>
      <c r="J157" s="246"/>
      <c r="K157" s="246"/>
      <c r="L157" s="246"/>
      <c r="M157" s="246"/>
      <c r="N157" s="246"/>
      <c r="O157" s="246"/>
      <c r="P157" s="246"/>
      <c r="Q157" s="246"/>
    </row>
    <row r="158" spans="2:17" ht="13.5" hidden="1" customHeight="1" x14ac:dyDescent="0.2">
      <c r="B158" s="246"/>
      <c r="C158" s="246"/>
      <c r="D158" s="246"/>
      <c r="E158" s="246"/>
      <c r="F158" s="246"/>
      <c r="G158" s="246"/>
      <c r="H158" s="246"/>
      <c r="I158" s="246"/>
      <c r="J158" s="246"/>
      <c r="K158" s="246"/>
      <c r="L158" s="246"/>
      <c r="M158" s="246"/>
      <c r="N158" s="246"/>
      <c r="O158" s="246"/>
      <c r="P158" s="246"/>
      <c r="Q158" s="246"/>
    </row>
    <row r="159" spans="2:17" ht="13.5" hidden="1" customHeight="1" x14ac:dyDescent="0.2">
      <c r="B159" s="246"/>
      <c r="C159" s="246"/>
      <c r="D159" s="246"/>
      <c r="E159" s="246"/>
      <c r="F159" s="246"/>
      <c r="G159" s="246"/>
      <c r="H159" s="246"/>
      <c r="I159" s="246"/>
      <c r="J159" s="246"/>
      <c r="K159" s="246"/>
      <c r="L159" s="246"/>
      <c r="M159" s="246"/>
      <c r="N159" s="246"/>
      <c r="O159" s="246"/>
      <c r="P159" s="246"/>
      <c r="Q159" s="246"/>
    </row>
    <row r="160" spans="2:17" ht="13.5" hidden="1" customHeight="1" x14ac:dyDescent="0.2">
      <c r="B160" s="246"/>
      <c r="C160" s="246"/>
      <c r="D160" s="246"/>
      <c r="E160" s="246"/>
      <c r="F160" s="246"/>
      <c r="G160" s="246"/>
      <c r="H160" s="246"/>
      <c r="I160" s="246"/>
      <c r="J160" s="246"/>
      <c r="K160" s="246"/>
      <c r="L160" s="246"/>
      <c r="M160" s="246"/>
      <c r="N160" s="246"/>
      <c r="O160" s="246"/>
      <c r="P160" s="246"/>
      <c r="Q160" s="246"/>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H135"/>
  <sheetViews>
    <sheetView showGridLines="0" zoomScale="80" zoomScaleNormal="80" zoomScaleSheetLayoutView="70"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customHeight="1" x14ac:dyDescent="0.2"/>
    <row r="118" spans="34:34" ht="13.5" customHeight="1" x14ac:dyDescent="0.2"/>
    <row r="119" spans="34:34" ht="13.5" customHeight="1" x14ac:dyDescent="0.2"/>
    <row r="120" spans="34:34" ht="13.5" customHeight="1" x14ac:dyDescent="0.2">
      <c r="AH120" s="243"/>
    </row>
    <row r="121" spans="34:34" ht="13.5" customHeight="1" x14ac:dyDescent="0.2">
      <c r="AH121" s="243"/>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H135"/>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c r="AG59" s="243"/>
      <c r="AH59" s="243"/>
    </row>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customHeight="1" x14ac:dyDescent="0.2"/>
    <row r="118" spans="34:34" ht="13.5" customHeight="1" x14ac:dyDescent="0.2"/>
    <row r="119" spans="34:34" ht="13.5" customHeight="1" x14ac:dyDescent="0.2"/>
    <row r="120" spans="34:34" ht="13.5" customHeight="1" x14ac:dyDescent="0.2">
      <c r="AH120" s="243"/>
    </row>
    <row r="121" spans="34:34" ht="13.5" customHeight="1" x14ac:dyDescent="0.2">
      <c r="AH121" s="243"/>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DataSheet"/>
  <dimension ref="A1:P67"/>
  <sheetViews>
    <sheetView workbookViewId="0"/>
  </sheetViews>
  <sheetFormatPr defaultColWidth="11.109375" defaultRowHeight="13.2" x14ac:dyDescent="0.2"/>
  <cols>
    <col min="1" max="1" width="45.88671875" style="106" customWidth="1"/>
    <col min="2" max="8" width="13.33203125" style="106" customWidth="1"/>
    <col min="9" max="16384" width="11.109375" style="106"/>
  </cols>
  <sheetData>
    <row r="1" spans="1:8" x14ac:dyDescent="0.2">
      <c r="A1" s="100"/>
      <c r="B1" s="101"/>
      <c r="C1" s="102"/>
      <c r="D1" s="103"/>
      <c r="E1" s="104"/>
      <c r="F1" s="104"/>
      <c r="G1" s="104"/>
      <c r="H1" s="105"/>
    </row>
    <row r="2" spans="1:8" x14ac:dyDescent="0.2">
      <c r="A2" s="107"/>
      <c r="B2" s="108"/>
      <c r="C2" s="109"/>
      <c r="D2" s="110" t="s">
        <v>40</v>
      </c>
      <c r="E2" s="111"/>
      <c r="F2" s="112" t="s">
        <v>525</v>
      </c>
      <c r="G2" s="113"/>
      <c r="H2" s="114"/>
    </row>
    <row r="3" spans="1:8" x14ac:dyDescent="0.2">
      <c r="A3" s="110" t="s">
        <v>518</v>
      </c>
      <c r="B3" s="115"/>
      <c r="C3" s="116"/>
      <c r="D3" s="117">
        <v>56746</v>
      </c>
      <c r="E3" s="118"/>
      <c r="F3" s="119">
        <v>50880</v>
      </c>
      <c r="G3" s="120"/>
      <c r="H3" s="121"/>
    </row>
    <row r="4" spans="1:8" x14ac:dyDescent="0.2">
      <c r="A4" s="122"/>
      <c r="B4" s="123"/>
      <c r="C4" s="124"/>
      <c r="D4" s="125">
        <v>14711</v>
      </c>
      <c r="E4" s="126"/>
      <c r="F4" s="127">
        <v>26879</v>
      </c>
      <c r="G4" s="128"/>
      <c r="H4" s="129"/>
    </row>
    <row r="5" spans="1:8" x14ac:dyDescent="0.2">
      <c r="A5" s="110" t="s">
        <v>520</v>
      </c>
      <c r="B5" s="115"/>
      <c r="C5" s="116"/>
      <c r="D5" s="117">
        <v>91077</v>
      </c>
      <c r="E5" s="118"/>
      <c r="F5" s="119">
        <v>63956</v>
      </c>
      <c r="G5" s="120"/>
      <c r="H5" s="121"/>
    </row>
    <row r="6" spans="1:8" x14ac:dyDescent="0.2">
      <c r="A6" s="122"/>
      <c r="B6" s="123"/>
      <c r="C6" s="124"/>
      <c r="D6" s="125">
        <v>27577</v>
      </c>
      <c r="E6" s="126"/>
      <c r="F6" s="127">
        <v>29239</v>
      </c>
      <c r="G6" s="128"/>
      <c r="H6" s="129"/>
    </row>
    <row r="7" spans="1:8" x14ac:dyDescent="0.2">
      <c r="A7" s="110" t="s">
        <v>521</v>
      </c>
      <c r="B7" s="115"/>
      <c r="C7" s="116"/>
      <c r="D7" s="117">
        <v>108309</v>
      </c>
      <c r="E7" s="118"/>
      <c r="F7" s="119">
        <v>66255</v>
      </c>
      <c r="G7" s="120"/>
      <c r="H7" s="121"/>
    </row>
    <row r="8" spans="1:8" x14ac:dyDescent="0.2">
      <c r="A8" s="122"/>
      <c r="B8" s="123"/>
      <c r="C8" s="124"/>
      <c r="D8" s="125">
        <v>29613</v>
      </c>
      <c r="E8" s="126"/>
      <c r="F8" s="127">
        <v>31822</v>
      </c>
      <c r="G8" s="128"/>
      <c r="H8" s="129"/>
    </row>
    <row r="9" spans="1:8" x14ac:dyDescent="0.2">
      <c r="A9" s="110" t="s">
        <v>522</v>
      </c>
      <c r="B9" s="115"/>
      <c r="C9" s="116"/>
      <c r="D9" s="117">
        <v>83088</v>
      </c>
      <c r="E9" s="118"/>
      <c r="F9" s="119">
        <v>54227</v>
      </c>
      <c r="G9" s="120"/>
      <c r="H9" s="121"/>
    </row>
    <row r="10" spans="1:8" x14ac:dyDescent="0.2">
      <c r="A10" s="122"/>
      <c r="B10" s="123"/>
      <c r="C10" s="124"/>
      <c r="D10" s="125">
        <v>18830</v>
      </c>
      <c r="E10" s="126"/>
      <c r="F10" s="127">
        <v>29694</v>
      </c>
      <c r="G10" s="128"/>
      <c r="H10" s="129"/>
    </row>
    <row r="11" spans="1:8" x14ac:dyDescent="0.2">
      <c r="A11" s="110" t="s">
        <v>523</v>
      </c>
      <c r="B11" s="115"/>
      <c r="C11" s="116"/>
      <c r="D11" s="117">
        <v>82329</v>
      </c>
      <c r="E11" s="118"/>
      <c r="F11" s="119">
        <v>57295</v>
      </c>
      <c r="G11" s="120"/>
      <c r="H11" s="121"/>
    </row>
    <row r="12" spans="1:8" x14ac:dyDescent="0.2">
      <c r="A12" s="122"/>
      <c r="B12" s="123"/>
      <c r="C12" s="130"/>
      <c r="D12" s="125">
        <v>29437</v>
      </c>
      <c r="E12" s="126"/>
      <c r="F12" s="127">
        <v>32771</v>
      </c>
      <c r="G12" s="128"/>
      <c r="H12" s="129"/>
    </row>
    <row r="13" spans="1:8" x14ac:dyDescent="0.2">
      <c r="A13" s="110"/>
      <c r="B13" s="115"/>
      <c r="C13" s="131"/>
      <c r="D13" s="132">
        <v>84310</v>
      </c>
      <c r="E13" s="133"/>
      <c r="F13" s="134">
        <v>58523</v>
      </c>
      <c r="G13" s="135"/>
      <c r="H13" s="121"/>
    </row>
    <row r="14" spans="1:8" x14ac:dyDescent="0.2">
      <c r="A14" s="122"/>
      <c r="B14" s="123"/>
      <c r="C14" s="124"/>
      <c r="D14" s="125">
        <v>24034</v>
      </c>
      <c r="E14" s="126"/>
      <c r="F14" s="127">
        <v>30081</v>
      </c>
      <c r="G14" s="128"/>
      <c r="H14" s="129"/>
    </row>
    <row r="17" spans="1:11" x14ac:dyDescent="0.2">
      <c r="A17" s="106" t="s">
        <v>41</v>
      </c>
    </row>
    <row r="18" spans="1:11" x14ac:dyDescent="0.2">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2">
      <c r="A19" s="136" t="s">
        <v>42</v>
      </c>
      <c r="B19" s="136">
        <f>ROUND(VALUE(SUBSTITUTE(実質収支比率等に係る経年分析!F$48,"▲","-")),2)</f>
        <v>5.25</v>
      </c>
      <c r="C19" s="136">
        <f>ROUND(VALUE(SUBSTITUTE(実質収支比率等に係る経年分析!G$48,"▲","-")),2)</f>
        <v>4.93</v>
      </c>
      <c r="D19" s="136">
        <f>ROUND(VALUE(SUBSTITUTE(実質収支比率等に係る経年分析!H$48,"▲","-")),2)</f>
        <v>3.06</v>
      </c>
      <c r="E19" s="136">
        <f>ROUND(VALUE(SUBSTITUTE(実質収支比率等に係る経年分析!I$48,"▲","-")),2)</f>
        <v>3.68</v>
      </c>
      <c r="F19" s="136">
        <f>ROUND(VALUE(SUBSTITUTE(実質収支比率等に係る経年分析!J$48,"▲","-")),2)</f>
        <v>2.65</v>
      </c>
    </row>
    <row r="20" spans="1:11" x14ac:dyDescent="0.2">
      <c r="A20" s="136" t="s">
        <v>43</v>
      </c>
      <c r="B20" s="136">
        <f>ROUND(VALUE(SUBSTITUTE(実質収支比率等に係る経年分析!F$47,"▲","-")),2)</f>
        <v>16.22</v>
      </c>
      <c r="C20" s="136">
        <f>ROUND(VALUE(SUBSTITUTE(実質収支比率等に係る経年分析!G$47,"▲","-")),2)</f>
        <v>18.84</v>
      </c>
      <c r="D20" s="136">
        <f>ROUND(VALUE(SUBSTITUTE(実質収支比率等に係る経年分析!H$47,"▲","-")),2)</f>
        <v>21.09</v>
      </c>
      <c r="E20" s="136">
        <f>ROUND(VALUE(SUBSTITUTE(実質収支比率等に係る経年分析!I$47,"▲","-")),2)</f>
        <v>21.48</v>
      </c>
      <c r="F20" s="136">
        <f>ROUND(VALUE(SUBSTITUTE(実質収支比率等に係る経年分析!J$47,"▲","-")),2)</f>
        <v>20.49</v>
      </c>
    </row>
    <row r="21" spans="1:11" x14ac:dyDescent="0.2">
      <c r="A21" s="136" t="s">
        <v>44</v>
      </c>
      <c r="B21" s="136">
        <f>IF(ISNUMBER(VALUE(SUBSTITUTE(実質収支比率等に係る経年分析!F$49,"▲","-"))),ROUND(VALUE(SUBSTITUTE(実質収支比率等に係る経年分析!F$49,"▲","-")),2),NA())</f>
        <v>-0.17</v>
      </c>
      <c r="C21" s="136">
        <f>IF(ISNUMBER(VALUE(SUBSTITUTE(実質収支比率等に係る経年分析!G$49,"▲","-"))),ROUND(VALUE(SUBSTITUTE(実質収支比率等に係る経年分析!G$49,"▲","-")),2),NA())</f>
        <v>-0.28000000000000003</v>
      </c>
      <c r="D21" s="136">
        <f>IF(ISNUMBER(VALUE(SUBSTITUTE(実質収支比率等に係る経年分析!H$49,"▲","-"))),ROUND(VALUE(SUBSTITUTE(実質収支比率等に係る経年分析!H$49,"▲","-")),2),NA())</f>
        <v>-2.59</v>
      </c>
      <c r="E21" s="136">
        <f>IF(ISNUMBER(VALUE(SUBSTITUTE(実質収支比率等に係る経年分析!I$49,"▲","-"))),ROUND(VALUE(SUBSTITUTE(実質収支比率等に係る経年分析!I$49,"▲","-")),2),NA())</f>
        <v>0.06</v>
      </c>
      <c r="F21" s="136">
        <f>IF(ISNUMBER(VALUE(SUBSTITUTE(実質収支比率等に係る経年分析!J$49,"▲","-"))),ROUND(VALUE(SUBSTITUTE(実質収支比率等に係る経年分析!J$49,"▲","-")),2),NA())</f>
        <v>-3.89</v>
      </c>
    </row>
    <row r="24" spans="1:11" x14ac:dyDescent="0.2">
      <c r="A24" s="106" t="s">
        <v>45</v>
      </c>
    </row>
    <row r="25" spans="1:11" x14ac:dyDescent="0.2">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2">
      <c r="A26" s="137"/>
      <c r="B26" s="137" t="s">
        <v>46</v>
      </c>
      <c r="C26" s="137" t="s">
        <v>47</v>
      </c>
      <c r="D26" s="137" t="s">
        <v>46</v>
      </c>
      <c r="E26" s="137" t="s">
        <v>47</v>
      </c>
      <c r="F26" s="137" t="s">
        <v>46</v>
      </c>
      <c r="G26" s="137" t="s">
        <v>47</v>
      </c>
      <c r="H26" s="137" t="s">
        <v>46</v>
      </c>
      <c r="I26" s="137" t="s">
        <v>47</v>
      </c>
      <c r="J26" s="137" t="s">
        <v>46</v>
      </c>
      <c r="K26" s="137" t="s">
        <v>47</v>
      </c>
    </row>
    <row r="27" spans="1:11" x14ac:dyDescent="0.2">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0.45</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0.62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0.45</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0.44</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7.0000000000000007E-2</v>
      </c>
    </row>
    <row r="28" spans="1:11" x14ac:dyDescent="0.2">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2">
      <c r="A29" s="137" t="str">
        <f>IF(連結実質赤字比率に係る赤字・黒字の構成分析!C$41="",NA(),連結実質赤字比率に係る赤字・黒字の構成分析!C$41)</f>
        <v>日向市後期高齢者医療事業特別会計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0.04</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0.04</v>
      </c>
    </row>
    <row r="30" spans="1:11" x14ac:dyDescent="0.2">
      <c r="A30" s="137" t="str">
        <f>IF(連結実質赤字比率に係る赤字・黒字の構成分析!C$40="",NA(),連結実質赤字比率に係る赤字・黒字の構成分析!C$40)</f>
        <v>日向市財光寺南土地区画整理事業特別会計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0.09</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0.06</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0.05</v>
      </c>
    </row>
    <row r="31" spans="1:11" x14ac:dyDescent="0.2">
      <c r="A31" s="137" t="str">
        <f>IF(連結実質赤字比率に係る赤字・黒字の構成分析!C$39="",NA(),連結実質赤字比率に係る赤字・黒字の構成分析!C$39)</f>
        <v>日向市病院事業会計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1.1299999999999999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1.28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1.1399999999999999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0.52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0.4</v>
      </c>
    </row>
    <row r="32" spans="1:11" x14ac:dyDescent="0.2">
      <c r="A32" s="137" t="str">
        <f>IF(連結実質赤字比率に係る赤字・黒字の構成分析!C$38="",NA(),連結実質赤字比率に係る赤字・黒字の構成分析!C$38)</f>
        <v>日向市介護保険事業特別会計（保険事業勘定）</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0.42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0.52</v>
      </c>
    </row>
    <row r="33" spans="1:16" x14ac:dyDescent="0.2">
      <c r="A33" s="137" t="str">
        <f>IF(連結実質赤字比率に係る赤字・黒字の構成分析!C$37="",NA(),連結実質赤字比率に係る赤字・黒字の構成分析!C$37)</f>
        <v>日向市国民健康保険事業特別会計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0.95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1.19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1.87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1.25</v>
      </c>
    </row>
    <row r="34" spans="1:16" x14ac:dyDescent="0.2">
      <c r="A34" s="137" t="str">
        <f>IF(連結実質赤字比率に係る赤字・黒字の構成分析!C$36="",NA(),連結実質赤字比率に係る赤字・黒字の構成分析!C$36)</f>
        <v>日向市下水道事業会計</v>
      </c>
      <c r="B34" s="137" t="e">
        <f>IF(ROUND(VALUE(SUBSTITUTE(連結実質赤字比率に係る赤字・黒字の構成分析!F$36,"▲", "-")), 2) &lt; 0, ABS(ROUND(VALUE(SUBSTITUTE(連結実質赤字比率に係る赤字・黒字の構成分析!F$36,"▲", "-")), 2)), NA())</f>
        <v>#VALUE!</v>
      </c>
      <c r="C34" s="137" t="e">
        <f>IF(ROUND(VALUE(SUBSTITUTE(連結実質赤字比率に係る赤字・黒字の構成分析!F$36,"▲", "-")), 2) &gt;= 0, ABS(ROUND(VALUE(SUBSTITUTE(連結実質赤字比率に係る赤字・黒字の構成分析!F$36,"▲", "-")), 2)), NA())</f>
        <v>#VALUE!</v>
      </c>
      <c r="D34" s="137" t="e">
        <f>IF(ROUND(VALUE(SUBSTITUTE(連結実質赤字比率に係る赤字・黒字の構成分析!G$36,"▲", "-")), 2) &lt; 0, ABS(ROUND(VALUE(SUBSTITUTE(連結実質赤字比率に係る赤字・黒字の構成分析!G$36,"▲", "-")), 2)), NA())</f>
        <v>#VALUE!</v>
      </c>
      <c r="E34" s="137" t="e">
        <f>IF(ROUND(VALUE(SUBSTITUTE(連結実質赤字比率に係る赤字・黒字の構成分析!G$36,"▲", "-")), 2) &gt;= 0, ABS(ROUND(VALUE(SUBSTITUTE(連結実質赤字比率に係る赤字・黒字の構成分析!G$36,"▲", "-")), 2)), NA())</f>
        <v>#VALUE!</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0.81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1.29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1.64</v>
      </c>
    </row>
    <row r="35" spans="1:16" x14ac:dyDescent="0.2">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5.21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4.76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2.92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3.57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2.54</v>
      </c>
    </row>
    <row r="36" spans="1:16" x14ac:dyDescent="0.2">
      <c r="A36" s="137" t="str">
        <f>IF(連結実質赤字比率に係る赤字・黒字の構成分析!C$34="",NA(),連結実質赤字比率に係る赤字・黒字の構成分析!C$34)</f>
        <v>日向市水道事業会計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7.21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7.72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8.18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8.3800000000000008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8.82</v>
      </c>
    </row>
    <row r="39" spans="1:16" x14ac:dyDescent="0.2">
      <c r="A39" s="106" t="s">
        <v>48</v>
      </c>
    </row>
    <row r="40" spans="1:16" x14ac:dyDescent="0.2">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2">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2">
      <c r="A42" s="138" t="s">
        <v>51</v>
      </c>
      <c r="B42" s="138"/>
      <c r="C42" s="138"/>
      <c r="D42" s="138">
        <f>'実質公債費比率（分子）の構造'!K$52</f>
        <v>3069</v>
      </c>
      <c r="E42" s="138"/>
      <c r="F42" s="138"/>
      <c r="G42" s="138">
        <f>'実質公債費比率（分子）の構造'!L$52</f>
        <v>3073</v>
      </c>
      <c r="H42" s="138"/>
      <c r="I42" s="138"/>
      <c r="J42" s="138">
        <f>'実質公債費比率（分子）の構造'!M$52</f>
        <v>3054</v>
      </c>
      <c r="K42" s="138"/>
      <c r="L42" s="138"/>
      <c r="M42" s="138">
        <f>'実質公債費比率（分子）の構造'!N$52</f>
        <v>3205</v>
      </c>
      <c r="N42" s="138"/>
      <c r="O42" s="138"/>
      <c r="P42" s="138">
        <f>'実質公債費比率（分子）の構造'!O$52</f>
        <v>3140</v>
      </c>
    </row>
    <row r="43" spans="1:16" x14ac:dyDescent="0.2">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2">
      <c r="A44" s="138" t="s">
        <v>53</v>
      </c>
      <c r="B44" s="138">
        <f>'実質公債費比率（分子）の構造'!K$50</f>
        <v>1</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2">
      <c r="A45" s="138" t="s">
        <v>54</v>
      </c>
      <c r="B45" s="138">
        <f>'実質公債費比率（分子）の構造'!K$49</f>
        <v>27</v>
      </c>
      <c r="C45" s="138"/>
      <c r="D45" s="138"/>
      <c r="E45" s="138">
        <f>'実質公債費比率（分子）の構造'!L$49</f>
        <v>30</v>
      </c>
      <c r="F45" s="138"/>
      <c r="G45" s="138"/>
      <c r="H45" s="138">
        <f>'実質公債費比率（分子）の構造'!M$49</f>
        <v>33</v>
      </c>
      <c r="I45" s="138"/>
      <c r="J45" s="138"/>
      <c r="K45" s="138">
        <f>'実質公債費比率（分子）の構造'!N$49</f>
        <v>93</v>
      </c>
      <c r="L45" s="138"/>
      <c r="M45" s="138"/>
      <c r="N45" s="138">
        <f>'実質公債費比率（分子）の構造'!O$49</f>
        <v>110</v>
      </c>
      <c r="O45" s="138"/>
      <c r="P45" s="138"/>
    </row>
    <row r="46" spans="1:16" x14ac:dyDescent="0.2">
      <c r="A46" s="138" t="s">
        <v>55</v>
      </c>
      <c r="B46" s="138">
        <f>'実質公債費比率（分子）の構造'!K$48</f>
        <v>679</v>
      </c>
      <c r="C46" s="138"/>
      <c r="D46" s="138"/>
      <c r="E46" s="138">
        <f>'実質公債費比率（分子）の構造'!L$48</f>
        <v>682</v>
      </c>
      <c r="F46" s="138"/>
      <c r="G46" s="138"/>
      <c r="H46" s="138">
        <f>'実質公債費比率（分子）の構造'!M$48</f>
        <v>700</v>
      </c>
      <c r="I46" s="138"/>
      <c r="J46" s="138"/>
      <c r="K46" s="138">
        <f>'実質公債費比率（分子）の構造'!N$48</f>
        <v>730</v>
      </c>
      <c r="L46" s="138"/>
      <c r="M46" s="138"/>
      <c r="N46" s="138">
        <f>'実質公債費比率（分子）の構造'!O$48</f>
        <v>611</v>
      </c>
      <c r="O46" s="138"/>
      <c r="P46" s="138"/>
    </row>
    <row r="47" spans="1:16" x14ac:dyDescent="0.2">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2">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2">
      <c r="A49" s="138" t="s">
        <v>58</v>
      </c>
      <c r="B49" s="138">
        <f>'実質公債費比率（分子）の構造'!K$45</f>
        <v>4130</v>
      </c>
      <c r="C49" s="138"/>
      <c r="D49" s="138"/>
      <c r="E49" s="138">
        <f>'実質公債費比率（分子）の構造'!L$45</f>
        <v>4005</v>
      </c>
      <c r="F49" s="138"/>
      <c r="G49" s="138"/>
      <c r="H49" s="138">
        <f>'実質公債費比率（分子）の構造'!M$45</f>
        <v>3836</v>
      </c>
      <c r="I49" s="138"/>
      <c r="J49" s="138"/>
      <c r="K49" s="138">
        <f>'実質公債費比率（分子）の構造'!N$45</f>
        <v>3899</v>
      </c>
      <c r="L49" s="138"/>
      <c r="M49" s="138"/>
      <c r="N49" s="138">
        <f>'実質公債費比率（分子）の構造'!O$45</f>
        <v>3915</v>
      </c>
      <c r="O49" s="138"/>
      <c r="P49" s="138"/>
    </row>
    <row r="50" spans="1:16" x14ac:dyDescent="0.2">
      <c r="A50" s="138" t="s">
        <v>59</v>
      </c>
      <c r="B50" s="138" t="e">
        <f>NA()</f>
        <v>#N/A</v>
      </c>
      <c r="C50" s="138">
        <f>IF(ISNUMBER('実質公債費比率（分子）の構造'!K$53),'実質公債費比率（分子）の構造'!K$53,NA())</f>
        <v>1768</v>
      </c>
      <c r="D50" s="138" t="e">
        <f>NA()</f>
        <v>#N/A</v>
      </c>
      <c r="E50" s="138" t="e">
        <f>NA()</f>
        <v>#N/A</v>
      </c>
      <c r="F50" s="138">
        <f>IF(ISNUMBER('実質公債費比率（分子）の構造'!L$53),'実質公債費比率（分子）の構造'!L$53,NA())</f>
        <v>1644</v>
      </c>
      <c r="G50" s="138" t="e">
        <f>NA()</f>
        <v>#N/A</v>
      </c>
      <c r="H50" s="138" t="e">
        <f>NA()</f>
        <v>#N/A</v>
      </c>
      <c r="I50" s="138">
        <f>IF(ISNUMBER('実質公債費比率（分子）の構造'!M$53),'実質公債費比率（分子）の構造'!M$53,NA())</f>
        <v>1515</v>
      </c>
      <c r="J50" s="138" t="e">
        <f>NA()</f>
        <v>#N/A</v>
      </c>
      <c r="K50" s="138" t="e">
        <f>NA()</f>
        <v>#N/A</v>
      </c>
      <c r="L50" s="138">
        <f>IF(ISNUMBER('実質公債費比率（分子）の構造'!N$53),'実質公債費比率（分子）の構造'!N$53,NA())</f>
        <v>1517</v>
      </c>
      <c r="M50" s="138" t="e">
        <f>NA()</f>
        <v>#N/A</v>
      </c>
      <c r="N50" s="138" t="e">
        <f>NA()</f>
        <v>#N/A</v>
      </c>
      <c r="O50" s="138">
        <f>IF(ISNUMBER('実質公債費比率（分子）の構造'!O$53),'実質公債費比率（分子）の構造'!O$53,NA())</f>
        <v>1496</v>
      </c>
      <c r="P50" s="138" t="e">
        <f>NA()</f>
        <v>#N/A</v>
      </c>
    </row>
    <row r="53" spans="1:16" x14ac:dyDescent="0.2">
      <c r="A53" s="106" t="s">
        <v>60</v>
      </c>
    </row>
    <row r="54" spans="1:16" x14ac:dyDescent="0.2">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2">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2">
      <c r="A56" s="137" t="s">
        <v>37</v>
      </c>
      <c r="B56" s="137"/>
      <c r="C56" s="137"/>
      <c r="D56" s="137">
        <f>'将来負担比率（分子）の構造'!I$52</f>
        <v>28151</v>
      </c>
      <c r="E56" s="137"/>
      <c r="F56" s="137"/>
      <c r="G56" s="137">
        <f>'将来負担比率（分子）の構造'!J$52</f>
        <v>28051</v>
      </c>
      <c r="H56" s="137"/>
      <c r="I56" s="137"/>
      <c r="J56" s="137">
        <f>'将来負担比率（分子）の構造'!K$52</f>
        <v>27760</v>
      </c>
      <c r="K56" s="137"/>
      <c r="L56" s="137"/>
      <c r="M56" s="137">
        <f>'将来負担比率（分子）の構造'!L$52</f>
        <v>27747</v>
      </c>
      <c r="N56" s="137"/>
      <c r="O56" s="137"/>
      <c r="P56" s="137">
        <f>'将来負担比率（分子）の構造'!M$52</f>
        <v>27725</v>
      </c>
    </row>
    <row r="57" spans="1:16" x14ac:dyDescent="0.2">
      <c r="A57" s="137" t="s">
        <v>36</v>
      </c>
      <c r="B57" s="137"/>
      <c r="C57" s="137"/>
      <c r="D57" s="137">
        <f>'将来負担比率（分子）の構造'!I$51</f>
        <v>1886</v>
      </c>
      <c r="E57" s="137"/>
      <c r="F57" s="137"/>
      <c r="G57" s="137">
        <f>'将来負担比率（分子）の構造'!J$51</f>
        <v>1835</v>
      </c>
      <c r="H57" s="137"/>
      <c r="I57" s="137"/>
      <c r="J57" s="137">
        <f>'将来負担比率（分子）の構造'!K$51</f>
        <v>2091</v>
      </c>
      <c r="K57" s="137"/>
      <c r="L57" s="137"/>
      <c r="M57" s="137">
        <f>'将来負担比率（分子）の構造'!L$51</f>
        <v>1782</v>
      </c>
      <c r="N57" s="137"/>
      <c r="O57" s="137"/>
      <c r="P57" s="137">
        <f>'将来負担比率（分子）の構造'!M$51</f>
        <v>1267</v>
      </c>
    </row>
    <row r="58" spans="1:16" x14ac:dyDescent="0.2">
      <c r="A58" s="137" t="s">
        <v>35</v>
      </c>
      <c r="B58" s="137"/>
      <c r="C58" s="137"/>
      <c r="D58" s="137">
        <f>'将来負担比率（分子）の構造'!I$50</f>
        <v>8167</v>
      </c>
      <c r="E58" s="137"/>
      <c r="F58" s="137"/>
      <c r="G58" s="137">
        <f>'将来負担比率（分子）の構造'!J$50</f>
        <v>9171</v>
      </c>
      <c r="H58" s="137"/>
      <c r="I58" s="137"/>
      <c r="J58" s="137">
        <f>'将来負担比率（分子）の構造'!K$50</f>
        <v>9620</v>
      </c>
      <c r="K58" s="137"/>
      <c r="L58" s="137"/>
      <c r="M58" s="137">
        <f>'将来負担比率（分子）の構造'!L$50</f>
        <v>9933</v>
      </c>
      <c r="N58" s="137"/>
      <c r="O58" s="137"/>
      <c r="P58" s="137">
        <f>'将来負担比率（分子）の構造'!M$50</f>
        <v>9720</v>
      </c>
    </row>
    <row r="59" spans="1:16" x14ac:dyDescent="0.2">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2">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2">
      <c r="A61" s="137" t="s">
        <v>30</v>
      </c>
      <c r="B61" s="137">
        <f>'将来負担比率（分子）の構造'!I$46</f>
        <v>58</v>
      </c>
      <c r="C61" s="137"/>
      <c r="D61" s="137"/>
      <c r="E61" s="137">
        <f>'将来負担比率（分子）の構造'!J$46</f>
        <v>55</v>
      </c>
      <c r="F61" s="137"/>
      <c r="G61" s="137"/>
      <c r="H61" s="137">
        <f>'将来負担比率（分子）の構造'!K$46</f>
        <v>53</v>
      </c>
      <c r="I61" s="137"/>
      <c r="J61" s="137"/>
      <c r="K61" s="137">
        <f>'将来負担比率（分子）の構造'!L$46</f>
        <v>50</v>
      </c>
      <c r="L61" s="137"/>
      <c r="M61" s="137"/>
      <c r="N61" s="137">
        <f>'将来負担比率（分子）の構造'!M$46</f>
        <v>51</v>
      </c>
      <c r="O61" s="137"/>
      <c r="P61" s="137"/>
    </row>
    <row r="62" spans="1:16" x14ac:dyDescent="0.2">
      <c r="A62" s="137" t="s">
        <v>29</v>
      </c>
      <c r="B62" s="137">
        <f>'将来負担比率（分子）の構造'!I$45</f>
        <v>5863</v>
      </c>
      <c r="C62" s="137"/>
      <c r="D62" s="137"/>
      <c r="E62" s="137">
        <f>'将来負担比率（分子）の構造'!J$45</f>
        <v>5856</v>
      </c>
      <c r="F62" s="137"/>
      <c r="G62" s="137"/>
      <c r="H62" s="137">
        <f>'将来負担比率（分子）の構造'!K$45</f>
        <v>5496</v>
      </c>
      <c r="I62" s="137"/>
      <c r="J62" s="137"/>
      <c r="K62" s="137">
        <f>'将来負担比率（分子）の構造'!L$45</f>
        <v>5306</v>
      </c>
      <c r="L62" s="137"/>
      <c r="M62" s="137"/>
      <c r="N62" s="137">
        <f>'将来負担比率（分子）の構造'!M$45</f>
        <v>5284</v>
      </c>
      <c r="O62" s="137"/>
      <c r="P62" s="137"/>
    </row>
    <row r="63" spans="1:16" x14ac:dyDescent="0.2">
      <c r="A63" s="137" t="s">
        <v>28</v>
      </c>
      <c r="B63" s="137">
        <f>'将来負担比率（分子）の構造'!I$44</f>
        <v>460</v>
      </c>
      <c r="C63" s="137"/>
      <c r="D63" s="137"/>
      <c r="E63" s="137">
        <f>'将来負担比率（分子）の構造'!J$44</f>
        <v>488</v>
      </c>
      <c r="F63" s="137"/>
      <c r="G63" s="137"/>
      <c r="H63" s="137">
        <f>'将来負担比率（分子）の構造'!K$44</f>
        <v>521</v>
      </c>
      <c r="I63" s="137"/>
      <c r="J63" s="137"/>
      <c r="K63" s="137">
        <f>'将来負担比率（分子）の構造'!L$44</f>
        <v>460</v>
      </c>
      <c r="L63" s="137"/>
      <c r="M63" s="137"/>
      <c r="N63" s="137">
        <f>'将来負担比率（分子）の構造'!M$44</f>
        <v>392</v>
      </c>
      <c r="O63" s="137"/>
      <c r="P63" s="137"/>
    </row>
    <row r="64" spans="1:16" x14ac:dyDescent="0.2">
      <c r="A64" s="137" t="s">
        <v>27</v>
      </c>
      <c r="B64" s="137">
        <f>'将来負担比率（分子）の構造'!I$43</f>
        <v>10497</v>
      </c>
      <c r="C64" s="137"/>
      <c r="D64" s="137"/>
      <c r="E64" s="137">
        <f>'将来負担比率（分子）の構造'!J$43</f>
        <v>10178</v>
      </c>
      <c r="F64" s="137"/>
      <c r="G64" s="137"/>
      <c r="H64" s="137">
        <f>'将来負担比率（分子）の構造'!K$43</f>
        <v>10240</v>
      </c>
      <c r="I64" s="137"/>
      <c r="J64" s="137"/>
      <c r="K64" s="137">
        <f>'将来負担比率（分子）の構造'!L$43</f>
        <v>10111</v>
      </c>
      <c r="L64" s="137"/>
      <c r="M64" s="137"/>
      <c r="N64" s="137">
        <f>'将来負担比率（分子）の構造'!M$43</f>
        <v>9416</v>
      </c>
      <c r="O64" s="137"/>
      <c r="P64" s="137"/>
    </row>
    <row r="65" spans="1:16" x14ac:dyDescent="0.2">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2">
      <c r="A66" s="137" t="s">
        <v>25</v>
      </c>
      <c r="B66" s="137">
        <f>'将来負担比率（分子）の構造'!I$41</f>
        <v>34801</v>
      </c>
      <c r="C66" s="137"/>
      <c r="D66" s="137"/>
      <c r="E66" s="137">
        <f>'将来負担比率（分子）の構造'!J$41</f>
        <v>34286</v>
      </c>
      <c r="F66" s="137"/>
      <c r="G66" s="137"/>
      <c r="H66" s="137">
        <f>'将来負担比率（分子）の構造'!K$41</f>
        <v>34517</v>
      </c>
      <c r="I66" s="137"/>
      <c r="J66" s="137"/>
      <c r="K66" s="137">
        <f>'将来負担比率（分子）の構造'!L$41</f>
        <v>33874</v>
      </c>
      <c r="L66" s="137"/>
      <c r="M66" s="137"/>
      <c r="N66" s="137">
        <f>'将来負担比率（分子）の構造'!M$41</f>
        <v>33936</v>
      </c>
      <c r="O66" s="137"/>
      <c r="P66" s="137"/>
    </row>
    <row r="67" spans="1:16" x14ac:dyDescent="0.2">
      <c r="A67" s="137" t="s">
        <v>63</v>
      </c>
      <c r="B67" s="137" t="e">
        <f>NA()</f>
        <v>#N/A</v>
      </c>
      <c r="C67" s="137">
        <f>IF(ISNUMBER('将来負担比率（分子）の構造'!I$53), IF('将来負担比率（分子）の構造'!I$53 &lt; 0, 0, '将来負担比率（分子）の構造'!I$53), NA())</f>
        <v>13476</v>
      </c>
      <c r="D67" s="137" t="e">
        <f>NA()</f>
        <v>#N/A</v>
      </c>
      <c r="E67" s="137" t="e">
        <f>NA()</f>
        <v>#N/A</v>
      </c>
      <c r="F67" s="137">
        <f>IF(ISNUMBER('将来負担比率（分子）の構造'!J$53), IF('将来負担比率（分子）の構造'!J$53 &lt; 0, 0, '将来負担比率（分子）の構造'!J$53), NA())</f>
        <v>11805</v>
      </c>
      <c r="G67" s="137" t="e">
        <f>NA()</f>
        <v>#N/A</v>
      </c>
      <c r="H67" s="137" t="e">
        <f>NA()</f>
        <v>#N/A</v>
      </c>
      <c r="I67" s="137">
        <f>IF(ISNUMBER('将来負担比率（分子）の構造'!K$53), IF('将来負担比率（分子）の構造'!K$53 &lt; 0, 0, '将来負担比率（分子）の構造'!K$53), NA())</f>
        <v>11358</v>
      </c>
      <c r="J67" s="137" t="e">
        <f>NA()</f>
        <v>#N/A</v>
      </c>
      <c r="K67" s="137" t="e">
        <f>NA()</f>
        <v>#N/A</v>
      </c>
      <c r="L67" s="137">
        <f>IF(ISNUMBER('将来負担比率（分子）の構造'!L$53), IF('将来負担比率（分子）の構造'!L$53 &lt; 0, 0, '将来負担比率（分子）の構造'!L$53), NA())</f>
        <v>10338</v>
      </c>
      <c r="M67" s="137" t="e">
        <f>NA()</f>
        <v>#N/A</v>
      </c>
      <c r="N67" s="137" t="e">
        <f>NA()</f>
        <v>#N/A</v>
      </c>
      <c r="O67" s="137">
        <f>IF(ISNUMBER('将来負担比率（分子）の構造'!M$53), IF('将来負担比率（分子）の構造'!M$53 &lt; 0, 0, '将来負担比率（分子）の構造'!M$53), NA())</f>
        <v>10366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1"/>
  <sheetViews>
    <sheetView showGridLines="0" zoomScale="80" zoomScaleNormal="80" workbookViewId="0"/>
  </sheetViews>
  <sheetFormatPr defaultColWidth="0" defaultRowHeight="11.25" customHeight="1" zeroHeight="1" x14ac:dyDescent="0.2"/>
  <cols>
    <col min="1" max="143" width="1.6640625" style="179" customWidth="1"/>
    <col min="144" max="16384" width="0" style="179" hidden="1"/>
  </cols>
  <sheetData>
    <row r="1" spans="2:143" ht="22.5" customHeight="1" thickBot="1" x14ac:dyDescent="0.25">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2">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2">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2">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2">
      <c r="B5" s="611" t="s">
        <v>209</v>
      </c>
      <c r="C5" s="612"/>
      <c r="D5" s="612"/>
      <c r="E5" s="612"/>
      <c r="F5" s="612"/>
      <c r="G5" s="612"/>
      <c r="H5" s="612"/>
      <c r="I5" s="612"/>
      <c r="J5" s="612"/>
      <c r="K5" s="612"/>
      <c r="L5" s="612"/>
      <c r="M5" s="612"/>
      <c r="N5" s="612"/>
      <c r="O5" s="612"/>
      <c r="P5" s="612"/>
      <c r="Q5" s="613"/>
      <c r="R5" s="614">
        <v>7284995</v>
      </c>
      <c r="S5" s="615"/>
      <c r="T5" s="615"/>
      <c r="U5" s="615"/>
      <c r="V5" s="615"/>
      <c r="W5" s="615"/>
      <c r="X5" s="615"/>
      <c r="Y5" s="616"/>
      <c r="Z5" s="617">
        <v>22.6</v>
      </c>
      <c r="AA5" s="617"/>
      <c r="AB5" s="617"/>
      <c r="AC5" s="617"/>
      <c r="AD5" s="618">
        <v>7284995</v>
      </c>
      <c r="AE5" s="618"/>
      <c r="AF5" s="618"/>
      <c r="AG5" s="618"/>
      <c r="AH5" s="618"/>
      <c r="AI5" s="618"/>
      <c r="AJ5" s="618"/>
      <c r="AK5" s="618"/>
      <c r="AL5" s="619">
        <v>47.7</v>
      </c>
      <c r="AM5" s="620"/>
      <c r="AN5" s="620"/>
      <c r="AO5" s="621"/>
      <c r="AP5" s="611" t="s">
        <v>210</v>
      </c>
      <c r="AQ5" s="612"/>
      <c r="AR5" s="612"/>
      <c r="AS5" s="612"/>
      <c r="AT5" s="612"/>
      <c r="AU5" s="612"/>
      <c r="AV5" s="612"/>
      <c r="AW5" s="612"/>
      <c r="AX5" s="612"/>
      <c r="AY5" s="612"/>
      <c r="AZ5" s="612"/>
      <c r="BA5" s="612"/>
      <c r="BB5" s="612"/>
      <c r="BC5" s="612"/>
      <c r="BD5" s="612"/>
      <c r="BE5" s="612"/>
      <c r="BF5" s="613"/>
      <c r="BG5" s="625">
        <v>7284995</v>
      </c>
      <c r="BH5" s="626"/>
      <c r="BI5" s="626"/>
      <c r="BJ5" s="626"/>
      <c r="BK5" s="626"/>
      <c r="BL5" s="626"/>
      <c r="BM5" s="626"/>
      <c r="BN5" s="627"/>
      <c r="BO5" s="628">
        <v>100</v>
      </c>
      <c r="BP5" s="628"/>
      <c r="BQ5" s="628"/>
      <c r="BR5" s="628"/>
      <c r="BS5" s="629">
        <v>598278</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2">
      <c r="B6" s="622" t="s">
        <v>214</v>
      </c>
      <c r="C6" s="623"/>
      <c r="D6" s="623"/>
      <c r="E6" s="623"/>
      <c r="F6" s="623"/>
      <c r="G6" s="623"/>
      <c r="H6" s="623"/>
      <c r="I6" s="623"/>
      <c r="J6" s="623"/>
      <c r="K6" s="623"/>
      <c r="L6" s="623"/>
      <c r="M6" s="623"/>
      <c r="N6" s="623"/>
      <c r="O6" s="623"/>
      <c r="P6" s="623"/>
      <c r="Q6" s="624"/>
      <c r="R6" s="625">
        <v>244137</v>
      </c>
      <c r="S6" s="626"/>
      <c r="T6" s="626"/>
      <c r="U6" s="626"/>
      <c r="V6" s="626"/>
      <c r="W6" s="626"/>
      <c r="X6" s="626"/>
      <c r="Y6" s="627"/>
      <c r="Z6" s="628">
        <v>0.8</v>
      </c>
      <c r="AA6" s="628"/>
      <c r="AB6" s="628"/>
      <c r="AC6" s="628"/>
      <c r="AD6" s="629">
        <v>244137</v>
      </c>
      <c r="AE6" s="629"/>
      <c r="AF6" s="629"/>
      <c r="AG6" s="629"/>
      <c r="AH6" s="629"/>
      <c r="AI6" s="629"/>
      <c r="AJ6" s="629"/>
      <c r="AK6" s="629"/>
      <c r="AL6" s="630">
        <v>1.6</v>
      </c>
      <c r="AM6" s="631"/>
      <c r="AN6" s="631"/>
      <c r="AO6" s="632"/>
      <c r="AP6" s="622" t="s">
        <v>215</v>
      </c>
      <c r="AQ6" s="623"/>
      <c r="AR6" s="623"/>
      <c r="AS6" s="623"/>
      <c r="AT6" s="623"/>
      <c r="AU6" s="623"/>
      <c r="AV6" s="623"/>
      <c r="AW6" s="623"/>
      <c r="AX6" s="623"/>
      <c r="AY6" s="623"/>
      <c r="AZ6" s="623"/>
      <c r="BA6" s="623"/>
      <c r="BB6" s="623"/>
      <c r="BC6" s="623"/>
      <c r="BD6" s="623"/>
      <c r="BE6" s="623"/>
      <c r="BF6" s="624"/>
      <c r="BG6" s="625">
        <v>7284995</v>
      </c>
      <c r="BH6" s="626"/>
      <c r="BI6" s="626"/>
      <c r="BJ6" s="626"/>
      <c r="BK6" s="626"/>
      <c r="BL6" s="626"/>
      <c r="BM6" s="626"/>
      <c r="BN6" s="627"/>
      <c r="BO6" s="628">
        <v>100</v>
      </c>
      <c r="BP6" s="628"/>
      <c r="BQ6" s="628"/>
      <c r="BR6" s="628"/>
      <c r="BS6" s="629">
        <v>598278</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228685</v>
      </c>
      <c r="CS6" s="626"/>
      <c r="CT6" s="626"/>
      <c r="CU6" s="626"/>
      <c r="CV6" s="626"/>
      <c r="CW6" s="626"/>
      <c r="CX6" s="626"/>
      <c r="CY6" s="627"/>
      <c r="CZ6" s="628">
        <v>0.7</v>
      </c>
      <c r="DA6" s="628"/>
      <c r="DB6" s="628"/>
      <c r="DC6" s="628"/>
      <c r="DD6" s="634" t="s">
        <v>217</v>
      </c>
      <c r="DE6" s="626"/>
      <c r="DF6" s="626"/>
      <c r="DG6" s="626"/>
      <c r="DH6" s="626"/>
      <c r="DI6" s="626"/>
      <c r="DJ6" s="626"/>
      <c r="DK6" s="626"/>
      <c r="DL6" s="626"/>
      <c r="DM6" s="626"/>
      <c r="DN6" s="626"/>
      <c r="DO6" s="626"/>
      <c r="DP6" s="627"/>
      <c r="DQ6" s="634">
        <v>228640</v>
      </c>
      <c r="DR6" s="626"/>
      <c r="DS6" s="626"/>
      <c r="DT6" s="626"/>
      <c r="DU6" s="626"/>
      <c r="DV6" s="626"/>
      <c r="DW6" s="626"/>
      <c r="DX6" s="626"/>
      <c r="DY6" s="626"/>
      <c r="DZ6" s="626"/>
      <c r="EA6" s="626"/>
      <c r="EB6" s="626"/>
      <c r="EC6" s="635"/>
    </row>
    <row r="7" spans="2:143" ht="11.25" customHeight="1" x14ac:dyDescent="0.2">
      <c r="B7" s="622" t="s">
        <v>218</v>
      </c>
      <c r="C7" s="623"/>
      <c r="D7" s="623"/>
      <c r="E7" s="623"/>
      <c r="F7" s="623"/>
      <c r="G7" s="623"/>
      <c r="H7" s="623"/>
      <c r="I7" s="623"/>
      <c r="J7" s="623"/>
      <c r="K7" s="623"/>
      <c r="L7" s="623"/>
      <c r="M7" s="623"/>
      <c r="N7" s="623"/>
      <c r="O7" s="623"/>
      <c r="P7" s="623"/>
      <c r="Q7" s="624"/>
      <c r="R7" s="625">
        <v>4873</v>
      </c>
      <c r="S7" s="626"/>
      <c r="T7" s="626"/>
      <c r="U7" s="626"/>
      <c r="V7" s="626"/>
      <c r="W7" s="626"/>
      <c r="X7" s="626"/>
      <c r="Y7" s="627"/>
      <c r="Z7" s="628">
        <v>0</v>
      </c>
      <c r="AA7" s="628"/>
      <c r="AB7" s="628"/>
      <c r="AC7" s="628"/>
      <c r="AD7" s="629">
        <v>4873</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2889679</v>
      </c>
      <c r="BH7" s="626"/>
      <c r="BI7" s="626"/>
      <c r="BJ7" s="626"/>
      <c r="BK7" s="626"/>
      <c r="BL7" s="626"/>
      <c r="BM7" s="626"/>
      <c r="BN7" s="627"/>
      <c r="BO7" s="628">
        <v>39.700000000000003</v>
      </c>
      <c r="BP7" s="628"/>
      <c r="BQ7" s="628"/>
      <c r="BR7" s="628"/>
      <c r="BS7" s="629">
        <v>118378</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4053100</v>
      </c>
      <c r="CS7" s="626"/>
      <c r="CT7" s="626"/>
      <c r="CU7" s="626"/>
      <c r="CV7" s="626"/>
      <c r="CW7" s="626"/>
      <c r="CX7" s="626"/>
      <c r="CY7" s="627"/>
      <c r="CZ7" s="628">
        <v>12.9</v>
      </c>
      <c r="DA7" s="628"/>
      <c r="DB7" s="628"/>
      <c r="DC7" s="628"/>
      <c r="DD7" s="634">
        <v>1299773</v>
      </c>
      <c r="DE7" s="626"/>
      <c r="DF7" s="626"/>
      <c r="DG7" s="626"/>
      <c r="DH7" s="626"/>
      <c r="DI7" s="626"/>
      <c r="DJ7" s="626"/>
      <c r="DK7" s="626"/>
      <c r="DL7" s="626"/>
      <c r="DM7" s="626"/>
      <c r="DN7" s="626"/>
      <c r="DO7" s="626"/>
      <c r="DP7" s="627"/>
      <c r="DQ7" s="634">
        <v>2395205</v>
      </c>
      <c r="DR7" s="626"/>
      <c r="DS7" s="626"/>
      <c r="DT7" s="626"/>
      <c r="DU7" s="626"/>
      <c r="DV7" s="626"/>
      <c r="DW7" s="626"/>
      <c r="DX7" s="626"/>
      <c r="DY7" s="626"/>
      <c r="DZ7" s="626"/>
      <c r="EA7" s="626"/>
      <c r="EB7" s="626"/>
      <c r="EC7" s="635"/>
    </row>
    <row r="8" spans="2:143" ht="11.25" customHeight="1" x14ac:dyDescent="0.2">
      <c r="B8" s="622" t="s">
        <v>221</v>
      </c>
      <c r="C8" s="623"/>
      <c r="D8" s="623"/>
      <c r="E8" s="623"/>
      <c r="F8" s="623"/>
      <c r="G8" s="623"/>
      <c r="H8" s="623"/>
      <c r="I8" s="623"/>
      <c r="J8" s="623"/>
      <c r="K8" s="623"/>
      <c r="L8" s="623"/>
      <c r="M8" s="623"/>
      <c r="N8" s="623"/>
      <c r="O8" s="623"/>
      <c r="P8" s="623"/>
      <c r="Q8" s="624"/>
      <c r="R8" s="625">
        <v>10434</v>
      </c>
      <c r="S8" s="626"/>
      <c r="T8" s="626"/>
      <c r="U8" s="626"/>
      <c r="V8" s="626"/>
      <c r="W8" s="626"/>
      <c r="X8" s="626"/>
      <c r="Y8" s="627"/>
      <c r="Z8" s="628">
        <v>0</v>
      </c>
      <c r="AA8" s="628"/>
      <c r="AB8" s="628"/>
      <c r="AC8" s="628"/>
      <c r="AD8" s="629">
        <v>10434</v>
      </c>
      <c r="AE8" s="629"/>
      <c r="AF8" s="629"/>
      <c r="AG8" s="629"/>
      <c r="AH8" s="629"/>
      <c r="AI8" s="629"/>
      <c r="AJ8" s="629"/>
      <c r="AK8" s="629"/>
      <c r="AL8" s="630">
        <v>0.1</v>
      </c>
      <c r="AM8" s="631"/>
      <c r="AN8" s="631"/>
      <c r="AO8" s="632"/>
      <c r="AP8" s="622" t="s">
        <v>222</v>
      </c>
      <c r="AQ8" s="623"/>
      <c r="AR8" s="623"/>
      <c r="AS8" s="623"/>
      <c r="AT8" s="623"/>
      <c r="AU8" s="623"/>
      <c r="AV8" s="623"/>
      <c r="AW8" s="623"/>
      <c r="AX8" s="623"/>
      <c r="AY8" s="623"/>
      <c r="AZ8" s="623"/>
      <c r="BA8" s="623"/>
      <c r="BB8" s="623"/>
      <c r="BC8" s="623"/>
      <c r="BD8" s="623"/>
      <c r="BE8" s="623"/>
      <c r="BF8" s="624"/>
      <c r="BG8" s="625">
        <v>97978</v>
      </c>
      <c r="BH8" s="626"/>
      <c r="BI8" s="626"/>
      <c r="BJ8" s="626"/>
      <c r="BK8" s="626"/>
      <c r="BL8" s="626"/>
      <c r="BM8" s="626"/>
      <c r="BN8" s="627"/>
      <c r="BO8" s="628">
        <v>1.3</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11338356</v>
      </c>
      <c r="CS8" s="626"/>
      <c r="CT8" s="626"/>
      <c r="CU8" s="626"/>
      <c r="CV8" s="626"/>
      <c r="CW8" s="626"/>
      <c r="CX8" s="626"/>
      <c r="CY8" s="627"/>
      <c r="CZ8" s="628">
        <v>36.1</v>
      </c>
      <c r="DA8" s="628"/>
      <c r="DB8" s="628"/>
      <c r="DC8" s="628"/>
      <c r="DD8" s="634">
        <v>163002</v>
      </c>
      <c r="DE8" s="626"/>
      <c r="DF8" s="626"/>
      <c r="DG8" s="626"/>
      <c r="DH8" s="626"/>
      <c r="DI8" s="626"/>
      <c r="DJ8" s="626"/>
      <c r="DK8" s="626"/>
      <c r="DL8" s="626"/>
      <c r="DM8" s="626"/>
      <c r="DN8" s="626"/>
      <c r="DO8" s="626"/>
      <c r="DP8" s="627"/>
      <c r="DQ8" s="634">
        <v>4727841</v>
      </c>
      <c r="DR8" s="626"/>
      <c r="DS8" s="626"/>
      <c r="DT8" s="626"/>
      <c r="DU8" s="626"/>
      <c r="DV8" s="626"/>
      <c r="DW8" s="626"/>
      <c r="DX8" s="626"/>
      <c r="DY8" s="626"/>
      <c r="DZ8" s="626"/>
      <c r="EA8" s="626"/>
      <c r="EB8" s="626"/>
      <c r="EC8" s="635"/>
    </row>
    <row r="9" spans="2:143" ht="11.25" customHeight="1" x14ac:dyDescent="0.2">
      <c r="B9" s="622" t="s">
        <v>224</v>
      </c>
      <c r="C9" s="623"/>
      <c r="D9" s="623"/>
      <c r="E9" s="623"/>
      <c r="F9" s="623"/>
      <c r="G9" s="623"/>
      <c r="H9" s="623"/>
      <c r="I9" s="623"/>
      <c r="J9" s="623"/>
      <c r="K9" s="623"/>
      <c r="L9" s="623"/>
      <c r="M9" s="623"/>
      <c r="N9" s="623"/>
      <c r="O9" s="623"/>
      <c r="P9" s="623"/>
      <c r="Q9" s="624"/>
      <c r="R9" s="625">
        <v>9726</v>
      </c>
      <c r="S9" s="626"/>
      <c r="T9" s="626"/>
      <c r="U9" s="626"/>
      <c r="V9" s="626"/>
      <c r="W9" s="626"/>
      <c r="X9" s="626"/>
      <c r="Y9" s="627"/>
      <c r="Z9" s="628">
        <v>0</v>
      </c>
      <c r="AA9" s="628"/>
      <c r="AB9" s="628"/>
      <c r="AC9" s="628"/>
      <c r="AD9" s="629">
        <v>9726</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2164000</v>
      </c>
      <c r="BH9" s="626"/>
      <c r="BI9" s="626"/>
      <c r="BJ9" s="626"/>
      <c r="BK9" s="626"/>
      <c r="BL9" s="626"/>
      <c r="BM9" s="626"/>
      <c r="BN9" s="627"/>
      <c r="BO9" s="628">
        <v>29.7</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1863507</v>
      </c>
      <c r="CS9" s="626"/>
      <c r="CT9" s="626"/>
      <c r="CU9" s="626"/>
      <c r="CV9" s="626"/>
      <c r="CW9" s="626"/>
      <c r="CX9" s="626"/>
      <c r="CY9" s="627"/>
      <c r="CZ9" s="628">
        <v>5.9</v>
      </c>
      <c r="DA9" s="628"/>
      <c r="DB9" s="628"/>
      <c r="DC9" s="628"/>
      <c r="DD9" s="634">
        <v>25179</v>
      </c>
      <c r="DE9" s="626"/>
      <c r="DF9" s="626"/>
      <c r="DG9" s="626"/>
      <c r="DH9" s="626"/>
      <c r="DI9" s="626"/>
      <c r="DJ9" s="626"/>
      <c r="DK9" s="626"/>
      <c r="DL9" s="626"/>
      <c r="DM9" s="626"/>
      <c r="DN9" s="626"/>
      <c r="DO9" s="626"/>
      <c r="DP9" s="627"/>
      <c r="DQ9" s="634">
        <v>1730194</v>
      </c>
      <c r="DR9" s="626"/>
      <c r="DS9" s="626"/>
      <c r="DT9" s="626"/>
      <c r="DU9" s="626"/>
      <c r="DV9" s="626"/>
      <c r="DW9" s="626"/>
      <c r="DX9" s="626"/>
      <c r="DY9" s="626"/>
      <c r="DZ9" s="626"/>
      <c r="EA9" s="626"/>
      <c r="EB9" s="626"/>
      <c r="EC9" s="635"/>
    </row>
    <row r="10" spans="2:143" ht="11.25" customHeight="1" x14ac:dyDescent="0.2">
      <c r="B10" s="622" t="s">
        <v>227</v>
      </c>
      <c r="C10" s="623"/>
      <c r="D10" s="623"/>
      <c r="E10" s="623"/>
      <c r="F10" s="623"/>
      <c r="G10" s="623"/>
      <c r="H10" s="623"/>
      <c r="I10" s="623"/>
      <c r="J10" s="623"/>
      <c r="K10" s="623"/>
      <c r="L10" s="623"/>
      <c r="M10" s="623"/>
      <c r="N10" s="623"/>
      <c r="O10" s="623"/>
      <c r="P10" s="623"/>
      <c r="Q10" s="624"/>
      <c r="R10" s="625">
        <v>1115737</v>
      </c>
      <c r="S10" s="626"/>
      <c r="T10" s="626"/>
      <c r="U10" s="626"/>
      <c r="V10" s="626"/>
      <c r="W10" s="626"/>
      <c r="X10" s="626"/>
      <c r="Y10" s="627"/>
      <c r="Z10" s="628">
        <v>3.5</v>
      </c>
      <c r="AA10" s="628"/>
      <c r="AB10" s="628"/>
      <c r="AC10" s="628"/>
      <c r="AD10" s="629">
        <v>1115737</v>
      </c>
      <c r="AE10" s="629"/>
      <c r="AF10" s="629"/>
      <c r="AG10" s="629"/>
      <c r="AH10" s="629"/>
      <c r="AI10" s="629"/>
      <c r="AJ10" s="629"/>
      <c r="AK10" s="629"/>
      <c r="AL10" s="630">
        <v>7.3</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205252</v>
      </c>
      <c r="BH10" s="626"/>
      <c r="BI10" s="626"/>
      <c r="BJ10" s="626"/>
      <c r="BK10" s="626"/>
      <c r="BL10" s="626"/>
      <c r="BM10" s="626"/>
      <c r="BN10" s="627"/>
      <c r="BO10" s="628">
        <v>2.8</v>
      </c>
      <c r="BP10" s="628"/>
      <c r="BQ10" s="628"/>
      <c r="BR10" s="628"/>
      <c r="BS10" s="634">
        <v>34589</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9371</v>
      </c>
      <c r="CS10" s="626"/>
      <c r="CT10" s="626"/>
      <c r="CU10" s="626"/>
      <c r="CV10" s="626"/>
      <c r="CW10" s="626"/>
      <c r="CX10" s="626"/>
      <c r="CY10" s="627"/>
      <c r="CZ10" s="628">
        <v>0</v>
      </c>
      <c r="DA10" s="628"/>
      <c r="DB10" s="628"/>
      <c r="DC10" s="628"/>
      <c r="DD10" s="634" t="s">
        <v>112</v>
      </c>
      <c r="DE10" s="626"/>
      <c r="DF10" s="626"/>
      <c r="DG10" s="626"/>
      <c r="DH10" s="626"/>
      <c r="DI10" s="626"/>
      <c r="DJ10" s="626"/>
      <c r="DK10" s="626"/>
      <c r="DL10" s="626"/>
      <c r="DM10" s="626"/>
      <c r="DN10" s="626"/>
      <c r="DO10" s="626"/>
      <c r="DP10" s="627"/>
      <c r="DQ10" s="634">
        <v>4371</v>
      </c>
      <c r="DR10" s="626"/>
      <c r="DS10" s="626"/>
      <c r="DT10" s="626"/>
      <c r="DU10" s="626"/>
      <c r="DV10" s="626"/>
      <c r="DW10" s="626"/>
      <c r="DX10" s="626"/>
      <c r="DY10" s="626"/>
      <c r="DZ10" s="626"/>
      <c r="EA10" s="626"/>
      <c r="EB10" s="626"/>
      <c r="EC10" s="635"/>
    </row>
    <row r="11" spans="2:143" ht="11.25" customHeight="1" x14ac:dyDescent="0.2">
      <c r="B11" s="622" t="s">
        <v>230</v>
      </c>
      <c r="C11" s="623"/>
      <c r="D11" s="623"/>
      <c r="E11" s="623"/>
      <c r="F11" s="623"/>
      <c r="G11" s="623"/>
      <c r="H11" s="623"/>
      <c r="I11" s="623"/>
      <c r="J11" s="623"/>
      <c r="K11" s="623"/>
      <c r="L11" s="623"/>
      <c r="M11" s="623"/>
      <c r="N11" s="623"/>
      <c r="O11" s="623"/>
      <c r="P11" s="623"/>
      <c r="Q11" s="624"/>
      <c r="R11" s="625">
        <v>13785</v>
      </c>
      <c r="S11" s="626"/>
      <c r="T11" s="626"/>
      <c r="U11" s="626"/>
      <c r="V11" s="626"/>
      <c r="W11" s="626"/>
      <c r="X11" s="626"/>
      <c r="Y11" s="627"/>
      <c r="Z11" s="628">
        <v>0</v>
      </c>
      <c r="AA11" s="628"/>
      <c r="AB11" s="628"/>
      <c r="AC11" s="628"/>
      <c r="AD11" s="629">
        <v>13785</v>
      </c>
      <c r="AE11" s="629"/>
      <c r="AF11" s="629"/>
      <c r="AG11" s="629"/>
      <c r="AH11" s="629"/>
      <c r="AI11" s="629"/>
      <c r="AJ11" s="629"/>
      <c r="AK11" s="629"/>
      <c r="AL11" s="630">
        <v>0.1</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422449</v>
      </c>
      <c r="BH11" s="626"/>
      <c r="BI11" s="626"/>
      <c r="BJ11" s="626"/>
      <c r="BK11" s="626"/>
      <c r="BL11" s="626"/>
      <c r="BM11" s="626"/>
      <c r="BN11" s="627"/>
      <c r="BO11" s="628">
        <v>5.8</v>
      </c>
      <c r="BP11" s="628"/>
      <c r="BQ11" s="628"/>
      <c r="BR11" s="628"/>
      <c r="BS11" s="634">
        <v>83789</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1010428</v>
      </c>
      <c r="CS11" s="626"/>
      <c r="CT11" s="626"/>
      <c r="CU11" s="626"/>
      <c r="CV11" s="626"/>
      <c r="CW11" s="626"/>
      <c r="CX11" s="626"/>
      <c r="CY11" s="627"/>
      <c r="CZ11" s="628">
        <v>3.2</v>
      </c>
      <c r="DA11" s="628"/>
      <c r="DB11" s="628"/>
      <c r="DC11" s="628"/>
      <c r="DD11" s="634">
        <v>337315</v>
      </c>
      <c r="DE11" s="626"/>
      <c r="DF11" s="626"/>
      <c r="DG11" s="626"/>
      <c r="DH11" s="626"/>
      <c r="DI11" s="626"/>
      <c r="DJ11" s="626"/>
      <c r="DK11" s="626"/>
      <c r="DL11" s="626"/>
      <c r="DM11" s="626"/>
      <c r="DN11" s="626"/>
      <c r="DO11" s="626"/>
      <c r="DP11" s="627"/>
      <c r="DQ11" s="634">
        <v>544508</v>
      </c>
      <c r="DR11" s="626"/>
      <c r="DS11" s="626"/>
      <c r="DT11" s="626"/>
      <c r="DU11" s="626"/>
      <c r="DV11" s="626"/>
      <c r="DW11" s="626"/>
      <c r="DX11" s="626"/>
      <c r="DY11" s="626"/>
      <c r="DZ11" s="626"/>
      <c r="EA11" s="626"/>
      <c r="EB11" s="626"/>
      <c r="EC11" s="635"/>
    </row>
    <row r="12" spans="2:143" ht="11.25" customHeight="1" x14ac:dyDescent="0.2">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3698629</v>
      </c>
      <c r="BH12" s="626"/>
      <c r="BI12" s="626"/>
      <c r="BJ12" s="626"/>
      <c r="BK12" s="626"/>
      <c r="BL12" s="626"/>
      <c r="BM12" s="626"/>
      <c r="BN12" s="627"/>
      <c r="BO12" s="628">
        <v>50.8</v>
      </c>
      <c r="BP12" s="628"/>
      <c r="BQ12" s="628"/>
      <c r="BR12" s="628"/>
      <c r="BS12" s="634">
        <v>479900</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973173</v>
      </c>
      <c r="CS12" s="626"/>
      <c r="CT12" s="626"/>
      <c r="CU12" s="626"/>
      <c r="CV12" s="626"/>
      <c r="CW12" s="626"/>
      <c r="CX12" s="626"/>
      <c r="CY12" s="627"/>
      <c r="CZ12" s="628">
        <v>3.1</v>
      </c>
      <c r="DA12" s="628"/>
      <c r="DB12" s="628"/>
      <c r="DC12" s="628"/>
      <c r="DD12" s="634">
        <v>22673</v>
      </c>
      <c r="DE12" s="626"/>
      <c r="DF12" s="626"/>
      <c r="DG12" s="626"/>
      <c r="DH12" s="626"/>
      <c r="DI12" s="626"/>
      <c r="DJ12" s="626"/>
      <c r="DK12" s="626"/>
      <c r="DL12" s="626"/>
      <c r="DM12" s="626"/>
      <c r="DN12" s="626"/>
      <c r="DO12" s="626"/>
      <c r="DP12" s="627"/>
      <c r="DQ12" s="634">
        <v>545753</v>
      </c>
      <c r="DR12" s="626"/>
      <c r="DS12" s="626"/>
      <c r="DT12" s="626"/>
      <c r="DU12" s="626"/>
      <c r="DV12" s="626"/>
      <c r="DW12" s="626"/>
      <c r="DX12" s="626"/>
      <c r="DY12" s="626"/>
      <c r="DZ12" s="626"/>
      <c r="EA12" s="626"/>
      <c r="EB12" s="626"/>
      <c r="EC12" s="635"/>
    </row>
    <row r="13" spans="2:143" ht="11.25" customHeight="1" x14ac:dyDescent="0.2">
      <c r="B13" s="622" t="s">
        <v>236</v>
      </c>
      <c r="C13" s="623"/>
      <c r="D13" s="623"/>
      <c r="E13" s="623"/>
      <c r="F13" s="623"/>
      <c r="G13" s="623"/>
      <c r="H13" s="623"/>
      <c r="I13" s="623"/>
      <c r="J13" s="623"/>
      <c r="K13" s="623"/>
      <c r="L13" s="623"/>
      <c r="M13" s="623"/>
      <c r="N13" s="623"/>
      <c r="O13" s="623"/>
      <c r="P13" s="623"/>
      <c r="Q13" s="624"/>
      <c r="R13" s="625">
        <v>26356</v>
      </c>
      <c r="S13" s="626"/>
      <c r="T13" s="626"/>
      <c r="U13" s="626"/>
      <c r="V13" s="626"/>
      <c r="W13" s="626"/>
      <c r="X13" s="626"/>
      <c r="Y13" s="627"/>
      <c r="Z13" s="628">
        <v>0.1</v>
      </c>
      <c r="AA13" s="628"/>
      <c r="AB13" s="628"/>
      <c r="AC13" s="628"/>
      <c r="AD13" s="629">
        <v>26356</v>
      </c>
      <c r="AE13" s="629"/>
      <c r="AF13" s="629"/>
      <c r="AG13" s="629"/>
      <c r="AH13" s="629"/>
      <c r="AI13" s="629"/>
      <c r="AJ13" s="629"/>
      <c r="AK13" s="629"/>
      <c r="AL13" s="630">
        <v>0.2</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3669897</v>
      </c>
      <c r="BH13" s="626"/>
      <c r="BI13" s="626"/>
      <c r="BJ13" s="626"/>
      <c r="BK13" s="626"/>
      <c r="BL13" s="626"/>
      <c r="BM13" s="626"/>
      <c r="BN13" s="627"/>
      <c r="BO13" s="628">
        <v>50.4</v>
      </c>
      <c r="BP13" s="628"/>
      <c r="BQ13" s="628"/>
      <c r="BR13" s="628"/>
      <c r="BS13" s="634">
        <v>479900</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3670170</v>
      </c>
      <c r="CS13" s="626"/>
      <c r="CT13" s="626"/>
      <c r="CU13" s="626"/>
      <c r="CV13" s="626"/>
      <c r="CW13" s="626"/>
      <c r="CX13" s="626"/>
      <c r="CY13" s="627"/>
      <c r="CZ13" s="628">
        <v>11.7</v>
      </c>
      <c r="DA13" s="628"/>
      <c r="DB13" s="628"/>
      <c r="DC13" s="628"/>
      <c r="DD13" s="634">
        <v>2494151</v>
      </c>
      <c r="DE13" s="626"/>
      <c r="DF13" s="626"/>
      <c r="DG13" s="626"/>
      <c r="DH13" s="626"/>
      <c r="DI13" s="626"/>
      <c r="DJ13" s="626"/>
      <c r="DK13" s="626"/>
      <c r="DL13" s="626"/>
      <c r="DM13" s="626"/>
      <c r="DN13" s="626"/>
      <c r="DO13" s="626"/>
      <c r="DP13" s="627"/>
      <c r="DQ13" s="634">
        <v>1407894</v>
      </c>
      <c r="DR13" s="626"/>
      <c r="DS13" s="626"/>
      <c r="DT13" s="626"/>
      <c r="DU13" s="626"/>
      <c r="DV13" s="626"/>
      <c r="DW13" s="626"/>
      <c r="DX13" s="626"/>
      <c r="DY13" s="626"/>
      <c r="DZ13" s="626"/>
      <c r="EA13" s="626"/>
      <c r="EB13" s="626"/>
      <c r="EC13" s="635"/>
    </row>
    <row r="14" spans="2:143" ht="11.25" customHeight="1" x14ac:dyDescent="0.2">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194735</v>
      </c>
      <c r="BH14" s="626"/>
      <c r="BI14" s="626"/>
      <c r="BJ14" s="626"/>
      <c r="BK14" s="626"/>
      <c r="BL14" s="626"/>
      <c r="BM14" s="626"/>
      <c r="BN14" s="627"/>
      <c r="BO14" s="628">
        <v>2.7</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1225625</v>
      </c>
      <c r="CS14" s="626"/>
      <c r="CT14" s="626"/>
      <c r="CU14" s="626"/>
      <c r="CV14" s="626"/>
      <c r="CW14" s="626"/>
      <c r="CX14" s="626"/>
      <c r="CY14" s="627"/>
      <c r="CZ14" s="628">
        <v>3.9</v>
      </c>
      <c r="DA14" s="628"/>
      <c r="DB14" s="628"/>
      <c r="DC14" s="628"/>
      <c r="DD14" s="634">
        <v>328925</v>
      </c>
      <c r="DE14" s="626"/>
      <c r="DF14" s="626"/>
      <c r="DG14" s="626"/>
      <c r="DH14" s="626"/>
      <c r="DI14" s="626"/>
      <c r="DJ14" s="626"/>
      <c r="DK14" s="626"/>
      <c r="DL14" s="626"/>
      <c r="DM14" s="626"/>
      <c r="DN14" s="626"/>
      <c r="DO14" s="626"/>
      <c r="DP14" s="627"/>
      <c r="DQ14" s="634">
        <v>701386</v>
      </c>
      <c r="DR14" s="626"/>
      <c r="DS14" s="626"/>
      <c r="DT14" s="626"/>
      <c r="DU14" s="626"/>
      <c r="DV14" s="626"/>
      <c r="DW14" s="626"/>
      <c r="DX14" s="626"/>
      <c r="DY14" s="626"/>
      <c r="DZ14" s="626"/>
      <c r="EA14" s="626"/>
      <c r="EB14" s="626"/>
      <c r="EC14" s="635"/>
    </row>
    <row r="15" spans="2:143" ht="11.25" customHeight="1" x14ac:dyDescent="0.2">
      <c r="B15" s="622" t="s">
        <v>242</v>
      </c>
      <c r="C15" s="623"/>
      <c r="D15" s="623"/>
      <c r="E15" s="623"/>
      <c r="F15" s="623"/>
      <c r="G15" s="623"/>
      <c r="H15" s="623"/>
      <c r="I15" s="623"/>
      <c r="J15" s="623"/>
      <c r="K15" s="623"/>
      <c r="L15" s="623"/>
      <c r="M15" s="623"/>
      <c r="N15" s="623"/>
      <c r="O15" s="623"/>
      <c r="P15" s="623"/>
      <c r="Q15" s="624"/>
      <c r="R15" s="625">
        <v>33532</v>
      </c>
      <c r="S15" s="626"/>
      <c r="T15" s="626"/>
      <c r="U15" s="626"/>
      <c r="V15" s="626"/>
      <c r="W15" s="626"/>
      <c r="X15" s="626"/>
      <c r="Y15" s="627"/>
      <c r="Z15" s="628">
        <v>0.1</v>
      </c>
      <c r="AA15" s="628"/>
      <c r="AB15" s="628"/>
      <c r="AC15" s="628"/>
      <c r="AD15" s="629">
        <v>33532</v>
      </c>
      <c r="AE15" s="629"/>
      <c r="AF15" s="629"/>
      <c r="AG15" s="629"/>
      <c r="AH15" s="629"/>
      <c r="AI15" s="629"/>
      <c r="AJ15" s="629"/>
      <c r="AK15" s="629"/>
      <c r="AL15" s="630">
        <v>0.2</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501952</v>
      </c>
      <c r="BH15" s="626"/>
      <c r="BI15" s="626"/>
      <c r="BJ15" s="626"/>
      <c r="BK15" s="626"/>
      <c r="BL15" s="626"/>
      <c r="BM15" s="626"/>
      <c r="BN15" s="627"/>
      <c r="BO15" s="628">
        <v>6.9</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2426629</v>
      </c>
      <c r="CS15" s="626"/>
      <c r="CT15" s="626"/>
      <c r="CU15" s="626"/>
      <c r="CV15" s="626"/>
      <c r="CW15" s="626"/>
      <c r="CX15" s="626"/>
      <c r="CY15" s="627"/>
      <c r="CZ15" s="628">
        <v>7.7</v>
      </c>
      <c r="DA15" s="628"/>
      <c r="DB15" s="628"/>
      <c r="DC15" s="628"/>
      <c r="DD15" s="634">
        <v>494803</v>
      </c>
      <c r="DE15" s="626"/>
      <c r="DF15" s="626"/>
      <c r="DG15" s="626"/>
      <c r="DH15" s="626"/>
      <c r="DI15" s="626"/>
      <c r="DJ15" s="626"/>
      <c r="DK15" s="626"/>
      <c r="DL15" s="626"/>
      <c r="DM15" s="626"/>
      <c r="DN15" s="626"/>
      <c r="DO15" s="626"/>
      <c r="DP15" s="627"/>
      <c r="DQ15" s="634">
        <v>1585204</v>
      </c>
      <c r="DR15" s="626"/>
      <c r="DS15" s="626"/>
      <c r="DT15" s="626"/>
      <c r="DU15" s="626"/>
      <c r="DV15" s="626"/>
      <c r="DW15" s="626"/>
      <c r="DX15" s="626"/>
      <c r="DY15" s="626"/>
      <c r="DZ15" s="626"/>
      <c r="EA15" s="626"/>
      <c r="EB15" s="626"/>
      <c r="EC15" s="635"/>
    </row>
    <row r="16" spans="2:143" ht="11.25" customHeight="1" x14ac:dyDescent="0.2">
      <c r="B16" s="622" t="s">
        <v>245</v>
      </c>
      <c r="C16" s="623"/>
      <c r="D16" s="623"/>
      <c r="E16" s="623"/>
      <c r="F16" s="623"/>
      <c r="G16" s="623"/>
      <c r="H16" s="623"/>
      <c r="I16" s="623"/>
      <c r="J16" s="623"/>
      <c r="K16" s="623"/>
      <c r="L16" s="623"/>
      <c r="M16" s="623"/>
      <c r="N16" s="623"/>
      <c r="O16" s="623"/>
      <c r="P16" s="623"/>
      <c r="Q16" s="624"/>
      <c r="R16" s="625">
        <v>7260901</v>
      </c>
      <c r="S16" s="626"/>
      <c r="T16" s="626"/>
      <c r="U16" s="626"/>
      <c r="V16" s="626"/>
      <c r="W16" s="626"/>
      <c r="X16" s="626"/>
      <c r="Y16" s="627"/>
      <c r="Z16" s="628">
        <v>22.5</v>
      </c>
      <c r="AA16" s="628"/>
      <c r="AB16" s="628"/>
      <c r="AC16" s="628"/>
      <c r="AD16" s="629">
        <v>6480503</v>
      </c>
      <c r="AE16" s="629"/>
      <c r="AF16" s="629"/>
      <c r="AG16" s="629"/>
      <c r="AH16" s="629"/>
      <c r="AI16" s="629"/>
      <c r="AJ16" s="629"/>
      <c r="AK16" s="629"/>
      <c r="AL16" s="630">
        <v>42.4</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707224</v>
      </c>
      <c r="CS16" s="626"/>
      <c r="CT16" s="626"/>
      <c r="CU16" s="626"/>
      <c r="CV16" s="626"/>
      <c r="CW16" s="626"/>
      <c r="CX16" s="626"/>
      <c r="CY16" s="627"/>
      <c r="CZ16" s="628">
        <v>2.2999999999999998</v>
      </c>
      <c r="DA16" s="628"/>
      <c r="DB16" s="628"/>
      <c r="DC16" s="628"/>
      <c r="DD16" s="634" t="s">
        <v>112</v>
      </c>
      <c r="DE16" s="626"/>
      <c r="DF16" s="626"/>
      <c r="DG16" s="626"/>
      <c r="DH16" s="626"/>
      <c r="DI16" s="626"/>
      <c r="DJ16" s="626"/>
      <c r="DK16" s="626"/>
      <c r="DL16" s="626"/>
      <c r="DM16" s="626"/>
      <c r="DN16" s="626"/>
      <c r="DO16" s="626"/>
      <c r="DP16" s="627"/>
      <c r="DQ16" s="634">
        <v>147779</v>
      </c>
      <c r="DR16" s="626"/>
      <c r="DS16" s="626"/>
      <c r="DT16" s="626"/>
      <c r="DU16" s="626"/>
      <c r="DV16" s="626"/>
      <c r="DW16" s="626"/>
      <c r="DX16" s="626"/>
      <c r="DY16" s="626"/>
      <c r="DZ16" s="626"/>
      <c r="EA16" s="626"/>
      <c r="EB16" s="626"/>
      <c r="EC16" s="635"/>
    </row>
    <row r="17" spans="2:133" ht="11.25" customHeight="1" x14ac:dyDescent="0.2">
      <c r="B17" s="622" t="s">
        <v>248</v>
      </c>
      <c r="C17" s="623"/>
      <c r="D17" s="623"/>
      <c r="E17" s="623"/>
      <c r="F17" s="623"/>
      <c r="G17" s="623"/>
      <c r="H17" s="623"/>
      <c r="I17" s="623"/>
      <c r="J17" s="623"/>
      <c r="K17" s="623"/>
      <c r="L17" s="623"/>
      <c r="M17" s="623"/>
      <c r="N17" s="623"/>
      <c r="O17" s="623"/>
      <c r="P17" s="623"/>
      <c r="Q17" s="624"/>
      <c r="R17" s="625">
        <v>6480503</v>
      </c>
      <c r="S17" s="626"/>
      <c r="T17" s="626"/>
      <c r="U17" s="626"/>
      <c r="V17" s="626"/>
      <c r="W17" s="626"/>
      <c r="X17" s="626"/>
      <c r="Y17" s="627"/>
      <c r="Z17" s="628">
        <v>20.100000000000001</v>
      </c>
      <c r="AA17" s="628"/>
      <c r="AB17" s="628"/>
      <c r="AC17" s="628"/>
      <c r="AD17" s="629">
        <v>6480503</v>
      </c>
      <c r="AE17" s="629"/>
      <c r="AF17" s="629"/>
      <c r="AG17" s="629"/>
      <c r="AH17" s="629"/>
      <c r="AI17" s="629"/>
      <c r="AJ17" s="629"/>
      <c r="AK17" s="629"/>
      <c r="AL17" s="630">
        <v>42.4</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3915186</v>
      </c>
      <c r="CS17" s="626"/>
      <c r="CT17" s="626"/>
      <c r="CU17" s="626"/>
      <c r="CV17" s="626"/>
      <c r="CW17" s="626"/>
      <c r="CX17" s="626"/>
      <c r="CY17" s="627"/>
      <c r="CZ17" s="628">
        <v>12.5</v>
      </c>
      <c r="DA17" s="628"/>
      <c r="DB17" s="628"/>
      <c r="DC17" s="628"/>
      <c r="DD17" s="634" t="s">
        <v>112</v>
      </c>
      <c r="DE17" s="626"/>
      <c r="DF17" s="626"/>
      <c r="DG17" s="626"/>
      <c r="DH17" s="626"/>
      <c r="DI17" s="626"/>
      <c r="DJ17" s="626"/>
      <c r="DK17" s="626"/>
      <c r="DL17" s="626"/>
      <c r="DM17" s="626"/>
      <c r="DN17" s="626"/>
      <c r="DO17" s="626"/>
      <c r="DP17" s="627"/>
      <c r="DQ17" s="634">
        <v>3372096</v>
      </c>
      <c r="DR17" s="626"/>
      <c r="DS17" s="626"/>
      <c r="DT17" s="626"/>
      <c r="DU17" s="626"/>
      <c r="DV17" s="626"/>
      <c r="DW17" s="626"/>
      <c r="DX17" s="626"/>
      <c r="DY17" s="626"/>
      <c r="DZ17" s="626"/>
      <c r="EA17" s="626"/>
      <c r="EB17" s="626"/>
      <c r="EC17" s="635"/>
    </row>
    <row r="18" spans="2:133" ht="11.25" customHeight="1" x14ac:dyDescent="0.2">
      <c r="B18" s="622" t="s">
        <v>251</v>
      </c>
      <c r="C18" s="623"/>
      <c r="D18" s="623"/>
      <c r="E18" s="623"/>
      <c r="F18" s="623"/>
      <c r="G18" s="623"/>
      <c r="H18" s="623"/>
      <c r="I18" s="623"/>
      <c r="J18" s="623"/>
      <c r="K18" s="623"/>
      <c r="L18" s="623"/>
      <c r="M18" s="623"/>
      <c r="N18" s="623"/>
      <c r="O18" s="623"/>
      <c r="P18" s="623"/>
      <c r="Q18" s="624"/>
      <c r="R18" s="625">
        <v>780398</v>
      </c>
      <c r="S18" s="626"/>
      <c r="T18" s="626"/>
      <c r="U18" s="626"/>
      <c r="V18" s="626"/>
      <c r="W18" s="626"/>
      <c r="X18" s="626"/>
      <c r="Y18" s="627"/>
      <c r="Z18" s="628">
        <v>2.4</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2">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t="s">
        <v>112</v>
      </c>
      <c r="BH19" s="626"/>
      <c r="BI19" s="626"/>
      <c r="BJ19" s="626"/>
      <c r="BK19" s="626"/>
      <c r="BL19" s="626"/>
      <c r="BM19" s="626"/>
      <c r="BN19" s="627"/>
      <c r="BO19" s="628" t="s">
        <v>112</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2">
      <c r="B20" s="622" t="s">
        <v>257</v>
      </c>
      <c r="C20" s="623"/>
      <c r="D20" s="623"/>
      <c r="E20" s="623"/>
      <c r="F20" s="623"/>
      <c r="G20" s="623"/>
      <c r="H20" s="623"/>
      <c r="I20" s="623"/>
      <c r="J20" s="623"/>
      <c r="K20" s="623"/>
      <c r="L20" s="623"/>
      <c r="M20" s="623"/>
      <c r="N20" s="623"/>
      <c r="O20" s="623"/>
      <c r="P20" s="623"/>
      <c r="Q20" s="624"/>
      <c r="R20" s="625">
        <v>16004476</v>
      </c>
      <c r="S20" s="626"/>
      <c r="T20" s="626"/>
      <c r="U20" s="626"/>
      <c r="V20" s="626"/>
      <c r="W20" s="626"/>
      <c r="X20" s="626"/>
      <c r="Y20" s="627"/>
      <c r="Z20" s="628">
        <v>49.7</v>
      </c>
      <c r="AA20" s="628"/>
      <c r="AB20" s="628"/>
      <c r="AC20" s="628"/>
      <c r="AD20" s="629">
        <v>15224078</v>
      </c>
      <c r="AE20" s="629"/>
      <c r="AF20" s="629"/>
      <c r="AG20" s="629"/>
      <c r="AH20" s="629"/>
      <c r="AI20" s="629"/>
      <c r="AJ20" s="629"/>
      <c r="AK20" s="629"/>
      <c r="AL20" s="630">
        <v>99.7</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t="s">
        <v>112</v>
      </c>
      <c r="BH20" s="626"/>
      <c r="BI20" s="626"/>
      <c r="BJ20" s="626"/>
      <c r="BK20" s="626"/>
      <c r="BL20" s="626"/>
      <c r="BM20" s="626"/>
      <c r="BN20" s="627"/>
      <c r="BO20" s="628" t="s">
        <v>112</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31421454</v>
      </c>
      <c r="CS20" s="626"/>
      <c r="CT20" s="626"/>
      <c r="CU20" s="626"/>
      <c r="CV20" s="626"/>
      <c r="CW20" s="626"/>
      <c r="CX20" s="626"/>
      <c r="CY20" s="627"/>
      <c r="CZ20" s="628">
        <v>100</v>
      </c>
      <c r="DA20" s="628"/>
      <c r="DB20" s="628"/>
      <c r="DC20" s="628"/>
      <c r="DD20" s="634">
        <v>5165821</v>
      </c>
      <c r="DE20" s="626"/>
      <c r="DF20" s="626"/>
      <c r="DG20" s="626"/>
      <c r="DH20" s="626"/>
      <c r="DI20" s="626"/>
      <c r="DJ20" s="626"/>
      <c r="DK20" s="626"/>
      <c r="DL20" s="626"/>
      <c r="DM20" s="626"/>
      <c r="DN20" s="626"/>
      <c r="DO20" s="626"/>
      <c r="DP20" s="627"/>
      <c r="DQ20" s="634">
        <v>17390871</v>
      </c>
      <c r="DR20" s="626"/>
      <c r="DS20" s="626"/>
      <c r="DT20" s="626"/>
      <c r="DU20" s="626"/>
      <c r="DV20" s="626"/>
      <c r="DW20" s="626"/>
      <c r="DX20" s="626"/>
      <c r="DY20" s="626"/>
      <c r="DZ20" s="626"/>
      <c r="EA20" s="626"/>
      <c r="EB20" s="626"/>
      <c r="EC20" s="635"/>
    </row>
    <row r="21" spans="2:133" ht="11.25" customHeight="1" x14ac:dyDescent="0.2">
      <c r="B21" s="622" t="s">
        <v>260</v>
      </c>
      <c r="C21" s="623"/>
      <c r="D21" s="623"/>
      <c r="E21" s="623"/>
      <c r="F21" s="623"/>
      <c r="G21" s="623"/>
      <c r="H21" s="623"/>
      <c r="I21" s="623"/>
      <c r="J21" s="623"/>
      <c r="K21" s="623"/>
      <c r="L21" s="623"/>
      <c r="M21" s="623"/>
      <c r="N21" s="623"/>
      <c r="O21" s="623"/>
      <c r="P21" s="623"/>
      <c r="Q21" s="624"/>
      <c r="R21" s="625">
        <v>15012</v>
      </c>
      <c r="S21" s="626"/>
      <c r="T21" s="626"/>
      <c r="U21" s="626"/>
      <c r="V21" s="626"/>
      <c r="W21" s="626"/>
      <c r="X21" s="626"/>
      <c r="Y21" s="627"/>
      <c r="Z21" s="628">
        <v>0</v>
      </c>
      <c r="AA21" s="628"/>
      <c r="AB21" s="628"/>
      <c r="AC21" s="628"/>
      <c r="AD21" s="629">
        <v>15012</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2">
      <c r="B22" s="622" t="s">
        <v>262</v>
      </c>
      <c r="C22" s="623"/>
      <c r="D22" s="623"/>
      <c r="E22" s="623"/>
      <c r="F22" s="623"/>
      <c r="G22" s="623"/>
      <c r="H22" s="623"/>
      <c r="I22" s="623"/>
      <c r="J22" s="623"/>
      <c r="K22" s="623"/>
      <c r="L22" s="623"/>
      <c r="M22" s="623"/>
      <c r="N22" s="623"/>
      <c r="O22" s="623"/>
      <c r="P22" s="623"/>
      <c r="Q22" s="624"/>
      <c r="R22" s="625">
        <v>549958</v>
      </c>
      <c r="S22" s="626"/>
      <c r="T22" s="626"/>
      <c r="U22" s="626"/>
      <c r="V22" s="626"/>
      <c r="W22" s="626"/>
      <c r="X22" s="626"/>
      <c r="Y22" s="627"/>
      <c r="Z22" s="628">
        <v>1.7</v>
      </c>
      <c r="AA22" s="628"/>
      <c r="AB22" s="628"/>
      <c r="AC22" s="628"/>
      <c r="AD22" s="629">
        <v>2765</v>
      </c>
      <c r="AE22" s="629"/>
      <c r="AF22" s="629"/>
      <c r="AG22" s="629"/>
      <c r="AH22" s="629"/>
      <c r="AI22" s="629"/>
      <c r="AJ22" s="629"/>
      <c r="AK22" s="629"/>
      <c r="AL22" s="630">
        <v>0</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2">
      <c r="B23" s="622" t="s">
        <v>265</v>
      </c>
      <c r="C23" s="623"/>
      <c r="D23" s="623"/>
      <c r="E23" s="623"/>
      <c r="F23" s="623"/>
      <c r="G23" s="623"/>
      <c r="H23" s="623"/>
      <c r="I23" s="623"/>
      <c r="J23" s="623"/>
      <c r="K23" s="623"/>
      <c r="L23" s="623"/>
      <c r="M23" s="623"/>
      <c r="N23" s="623"/>
      <c r="O23" s="623"/>
      <c r="P23" s="623"/>
      <c r="Q23" s="624"/>
      <c r="R23" s="625">
        <v>367164</v>
      </c>
      <c r="S23" s="626"/>
      <c r="T23" s="626"/>
      <c r="U23" s="626"/>
      <c r="V23" s="626"/>
      <c r="W23" s="626"/>
      <c r="X23" s="626"/>
      <c r="Y23" s="627"/>
      <c r="Z23" s="628">
        <v>1.1000000000000001</v>
      </c>
      <c r="AA23" s="628"/>
      <c r="AB23" s="628"/>
      <c r="AC23" s="628"/>
      <c r="AD23" s="629">
        <v>16033</v>
      </c>
      <c r="AE23" s="629"/>
      <c r="AF23" s="629"/>
      <c r="AG23" s="629"/>
      <c r="AH23" s="629"/>
      <c r="AI23" s="629"/>
      <c r="AJ23" s="629"/>
      <c r="AK23" s="629"/>
      <c r="AL23" s="630">
        <v>0.1</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2">
      <c r="B24" s="622" t="s">
        <v>272</v>
      </c>
      <c r="C24" s="623"/>
      <c r="D24" s="623"/>
      <c r="E24" s="623"/>
      <c r="F24" s="623"/>
      <c r="G24" s="623"/>
      <c r="H24" s="623"/>
      <c r="I24" s="623"/>
      <c r="J24" s="623"/>
      <c r="K24" s="623"/>
      <c r="L24" s="623"/>
      <c r="M24" s="623"/>
      <c r="N24" s="623"/>
      <c r="O24" s="623"/>
      <c r="P24" s="623"/>
      <c r="Q24" s="624"/>
      <c r="R24" s="625">
        <v>47429</v>
      </c>
      <c r="S24" s="626"/>
      <c r="T24" s="626"/>
      <c r="U24" s="626"/>
      <c r="V24" s="626"/>
      <c r="W24" s="626"/>
      <c r="X24" s="626"/>
      <c r="Y24" s="627"/>
      <c r="Z24" s="628">
        <v>0.1</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16878162</v>
      </c>
      <c r="CS24" s="615"/>
      <c r="CT24" s="615"/>
      <c r="CU24" s="615"/>
      <c r="CV24" s="615"/>
      <c r="CW24" s="615"/>
      <c r="CX24" s="615"/>
      <c r="CY24" s="616"/>
      <c r="CZ24" s="652">
        <v>53.7</v>
      </c>
      <c r="DA24" s="653"/>
      <c r="DB24" s="653"/>
      <c r="DC24" s="654"/>
      <c r="DD24" s="651">
        <v>10059412</v>
      </c>
      <c r="DE24" s="615"/>
      <c r="DF24" s="615"/>
      <c r="DG24" s="615"/>
      <c r="DH24" s="615"/>
      <c r="DI24" s="615"/>
      <c r="DJ24" s="615"/>
      <c r="DK24" s="616"/>
      <c r="DL24" s="651">
        <v>9950794</v>
      </c>
      <c r="DM24" s="615"/>
      <c r="DN24" s="615"/>
      <c r="DO24" s="615"/>
      <c r="DP24" s="615"/>
      <c r="DQ24" s="615"/>
      <c r="DR24" s="615"/>
      <c r="DS24" s="615"/>
      <c r="DT24" s="615"/>
      <c r="DU24" s="615"/>
      <c r="DV24" s="616"/>
      <c r="DW24" s="619">
        <v>61.9</v>
      </c>
      <c r="DX24" s="620"/>
      <c r="DY24" s="620"/>
      <c r="DZ24" s="620"/>
      <c r="EA24" s="620"/>
      <c r="EB24" s="620"/>
      <c r="EC24" s="621"/>
    </row>
    <row r="25" spans="2:133" ht="11.25" customHeight="1" x14ac:dyDescent="0.2">
      <c r="B25" s="622" t="s">
        <v>275</v>
      </c>
      <c r="C25" s="623"/>
      <c r="D25" s="623"/>
      <c r="E25" s="623"/>
      <c r="F25" s="623"/>
      <c r="G25" s="623"/>
      <c r="H25" s="623"/>
      <c r="I25" s="623"/>
      <c r="J25" s="623"/>
      <c r="K25" s="623"/>
      <c r="L25" s="623"/>
      <c r="M25" s="623"/>
      <c r="N25" s="623"/>
      <c r="O25" s="623"/>
      <c r="P25" s="623"/>
      <c r="Q25" s="624"/>
      <c r="R25" s="625">
        <v>6222886</v>
      </c>
      <c r="S25" s="626"/>
      <c r="T25" s="626"/>
      <c r="U25" s="626"/>
      <c r="V25" s="626"/>
      <c r="W25" s="626"/>
      <c r="X25" s="626"/>
      <c r="Y25" s="627"/>
      <c r="Z25" s="628">
        <v>19.3</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4623926</v>
      </c>
      <c r="CS25" s="657"/>
      <c r="CT25" s="657"/>
      <c r="CU25" s="657"/>
      <c r="CV25" s="657"/>
      <c r="CW25" s="657"/>
      <c r="CX25" s="657"/>
      <c r="CY25" s="658"/>
      <c r="CZ25" s="659">
        <v>14.7</v>
      </c>
      <c r="DA25" s="660"/>
      <c r="DB25" s="660"/>
      <c r="DC25" s="661"/>
      <c r="DD25" s="634">
        <v>4319863</v>
      </c>
      <c r="DE25" s="657"/>
      <c r="DF25" s="657"/>
      <c r="DG25" s="657"/>
      <c r="DH25" s="657"/>
      <c r="DI25" s="657"/>
      <c r="DJ25" s="657"/>
      <c r="DK25" s="658"/>
      <c r="DL25" s="634">
        <v>4242323</v>
      </c>
      <c r="DM25" s="657"/>
      <c r="DN25" s="657"/>
      <c r="DO25" s="657"/>
      <c r="DP25" s="657"/>
      <c r="DQ25" s="657"/>
      <c r="DR25" s="657"/>
      <c r="DS25" s="657"/>
      <c r="DT25" s="657"/>
      <c r="DU25" s="657"/>
      <c r="DV25" s="658"/>
      <c r="DW25" s="630">
        <v>26.4</v>
      </c>
      <c r="DX25" s="655"/>
      <c r="DY25" s="655"/>
      <c r="DZ25" s="655"/>
      <c r="EA25" s="655"/>
      <c r="EB25" s="655"/>
      <c r="EC25" s="656"/>
    </row>
    <row r="26" spans="2:133" ht="11.25" customHeight="1" x14ac:dyDescent="0.2">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3198158</v>
      </c>
      <c r="CS26" s="626"/>
      <c r="CT26" s="626"/>
      <c r="CU26" s="626"/>
      <c r="CV26" s="626"/>
      <c r="CW26" s="626"/>
      <c r="CX26" s="626"/>
      <c r="CY26" s="627"/>
      <c r="CZ26" s="659">
        <v>10.199999999999999</v>
      </c>
      <c r="DA26" s="660"/>
      <c r="DB26" s="660"/>
      <c r="DC26" s="661"/>
      <c r="DD26" s="634">
        <v>2959146</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x14ac:dyDescent="0.2">
      <c r="B27" s="622" t="s">
        <v>281</v>
      </c>
      <c r="C27" s="623"/>
      <c r="D27" s="623"/>
      <c r="E27" s="623"/>
      <c r="F27" s="623"/>
      <c r="G27" s="623"/>
      <c r="H27" s="623"/>
      <c r="I27" s="623"/>
      <c r="J27" s="623"/>
      <c r="K27" s="623"/>
      <c r="L27" s="623"/>
      <c r="M27" s="623"/>
      <c r="N27" s="623"/>
      <c r="O27" s="623"/>
      <c r="P27" s="623"/>
      <c r="Q27" s="624"/>
      <c r="R27" s="625">
        <v>2470896</v>
      </c>
      <c r="S27" s="626"/>
      <c r="T27" s="626"/>
      <c r="U27" s="626"/>
      <c r="V27" s="626"/>
      <c r="W27" s="626"/>
      <c r="X27" s="626"/>
      <c r="Y27" s="627"/>
      <c r="Z27" s="628">
        <v>7.7</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7284995</v>
      </c>
      <c r="BH27" s="626"/>
      <c r="BI27" s="626"/>
      <c r="BJ27" s="626"/>
      <c r="BK27" s="626"/>
      <c r="BL27" s="626"/>
      <c r="BM27" s="626"/>
      <c r="BN27" s="627"/>
      <c r="BO27" s="628">
        <v>100</v>
      </c>
      <c r="BP27" s="628"/>
      <c r="BQ27" s="628"/>
      <c r="BR27" s="628"/>
      <c r="BS27" s="634">
        <v>598278</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8339050</v>
      </c>
      <c r="CS27" s="657"/>
      <c r="CT27" s="657"/>
      <c r="CU27" s="657"/>
      <c r="CV27" s="657"/>
      <c r="CW27" s="657"/>
      <c r="CX27" s="657"/>
      <c r="CY27" s="658"/>
      <c r="CZ27" s="659">
        <v>26.5</v>
      </c>
      <c r="DA27" s="660"/>
      <c r="DB27" s="660"/>
      <c r="DC27" s="661"/>
      <c r="DD27" s="634">
        <v>2367453</v>
      </c>
      <c r="DE27" s="657"/>
      <c r="DF27" s="657"/>
      <c r="DG27" s="657"/>
      <c r="DH27" s="657"/>
      <c r="DI27" s="657"/>
      <c r="DJ27" s="657"/>
      <c r="DK27" s="658"/>
      <c r="DL27" s="634">
        <v>2336375</v>
      </c>
      <c r="DM27" s="657"/>
      <c r="DN27" s="657"/>
      <c r="DO27" s="657"/>
      <c r="DP27" s="657"/>
      <c r="DQ27" s="657"/>
      <c r="DR27" s="657"/>
      <c r="DS27" s="657"/>
      <c r="DT27" s="657"/>
      <c r="DU27" s="657"/>
      <c r="DV27" s="658"/>
      <c r="DW27" s="630">
        <v>14.5</v>
      </c>
      <c r="DX27" s="655"/>
      <c r="DY27" s="655"/>
      <c r="DZ27" s="655"/>
      <c r="EA27" s="655"/>
      <c r="EB27" s="655"/>
      <c r="EC27" s="656"/>
    </row>
    <row r="28" spans="2:133" ht="11.25" customHeight="1" x14ac:dyDescent="0.2">
      <c r="B28" s="622" t="s">
        <v>284</v>
      </c>
      <c r="C28" s="623"/>
      <c r="D28" s="623"/>
      <c r="E28" s="623"/>
      <c r="F28" s="623"/>
      <c r="G28" s="623"/>
      <c r="H28" s="623"/>
      <c r="I28" s="623"/>
      <c r="J28" s="623"/>
      <c r="K28" s="623"/>
      <c r="L28" s="623"/>
      <c r="M28" s="623"/>
      <c r="N28" s="623"/>
      <c r="O28" s="623"/>
      <c r="P28" s="623"/>
      <c r="Q28" s="624"/>
      <c r="R28" s="625">
        <v>500835</v>
      </c>
      <c r="S28" s="626"/>
      <c r="T28" s="626"/>
      <c r="U28" s="626"/>
      <c r="V28" s="626"/>
      <c r="W28" s="626"/>
      <c r="X28" s="626"/>
      <c r="Y28" s="627"/>
      <c r="Z28" s="628">
        <v>1.6</v>
      </c>
      <c r="AA28" s="628"/>
      <c r="AB28" s="628"/>
      <c r="AC28" s="628"/>
      <c r="AD28" s="629">
        <v>10719</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3915186</v>
      </c>
      <c r="CS28" s="626"/>
      <c r="CT28" s="626"/>
      <c r="CU28" s="626"/>
      <c r="CV28" s="626"/>
      <c r="CW28" s="626"/>
      <c r="CX28" s="626"/>
      <c r="CY28" s="627"/>
      <c r="CZ28" s="659">
        <v>12.5</v>
      </c>
      <c r="DA28" s="660"/>
      <c r="DB28" s="660"/>
      <c r="DC28" s="661"/>
      <c r="DD28" s="634">
        <v>3372096</v>
      </c>
      <c r="DE28" s="626"/>
      <c r="DF28" s="626"/>
      <c r="DG28" s="626"/>
      <c r="DH28" s="626"/>
      <c r="DI28" s="626"/>
      <c r="DJ28" s="626"/>
      <c r="DK28" s="627"/>
      <c r="DL28" s="634">
        <v>3372096</v>
      </c>
      <c r="DM28" s="626"/>
      <c r="DN28" s="626"/>
      <c r="DO28" s="626"/>
      <c r="DP28" s="626"/>
      <c r="DQ28" s="626"/>
      <c r="DR28" s="626"/>
      <c r="DS28" s="626"/>
      <c r="DT28" s="626"/>
      <c r="DU28" s="626"/>
      <c r="DV28" s="627"/>
      <c r="DW28" s="630">
        <v>21</v>
      </c>
      <c r="DX28" s="655"/>
      <c r="DY28" s="655"/>
      <c r="DZ28" s="655"/>
      <c r="EA28" s="655"/>
      <c r="EB28" s="655"/>
      <c r="EC28" s="656"/>
    </row>
    <row r="29" spans="2:133" ht="11.25" customHeight="1" x14ac:dyDescent="0.2">
      <c r="B29" s="622" t="s">
        <v>286</v>
      </c>
      <c r="C29" s="623"/>
      <c r="D29" s="623"/>
      <c r="E29" s="623"/>
      <c r="F29" s="623"/>
      <c r="G29" s="623"/>
      <c r="H29" s="623"/>
      <c r="I29" s="623"/>
      <c r="J29" s="623"/>
      <c r="K29" s="623"/>
      <c r="L29" s="623"/>
      <c r="M29" s="623"/>
      <c r="N29" s="623"/>
      <c r="O29" s="623"/>
      <c r="P29" s="623"/>
      <c r="Q29" s="624"/>
      <c r="R29" s="625">
        <v>286133</v>
      </c>
      <c r="S29" s="626"/>
      <c r="T29" s="626"/>
      <c r="U29" s="626"/>
      <c r="V29" s="626"/>
      <c r="W29" s="626"/>
      <c r="X29" s="626"/>
      <c r="Y29" s="627"/>
      <c r="Z29" s="628">
        <v>0.9</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3914899</v>
      </c>
      <c r="CS29" s="657"/>
      <c r="CT29" s="657"/>
      <c r="CU29" s="657"/>
      <c r="CV29" s="657"/>
      <c r="CW29" s="657"/>
      <c r="CX29" s="657"/>
      <c r="CY29" s="658"/>
      <c r="CZ29" s="659">
        <v>12.5</v>
      </c>
      <c r="DA29" s="660"/>
      <c r="DB29" s="660"/>
      <c r="DC29" s="661"/>
      <c r="DD29" s="634">
        <v>3371809</v>
      </c>
      <c r="DE29" s="657"/>
      <c r="DF29" s="657"/>
      <c r="DG29" s="657"/>
      <c r="DH29" s="657"/>
      <c r="DI29" s="657"/>
      <c r="DJ29" s="657"/>
      <c r="DK29" s="658"/>
      <c r="DL29" s="634">
        <v>3371809</v>
      </c>
      <c r="DM29" s="657"/>
      <c r="DN29" s="657"/>
      <c r="DO29" s="657"/>
      <c r="DP29" s="657"/>
      <c r="DQ29" s="657"/>
      <c r="DR29" s="657"/>
      <c r="DS29" s="657"/>
      <c r="DT29" s="657"/>
      <c r="DU29" s="657"/>
      <c r="DV29" s="658"/>
      <c r="DW29" s="630">
        <v>21</v>
      </c>
      <c r="DX29" s="655"/>
      <c r="DY29" s="655"/>
      <c r="DZ29" s="655"/>
      <c r="EA29" s="655"/>
      <c r="EB29" s="655"/>
      <c r="EC29" s="656"/>
    </row>
    <row r="30" spans="2:133" ht="11.25" customHeight="1" x14ac:dyDescent="0.2">
      <c r="B30" s="622" t="s">
        <v>290</v>
      </c>
      <c r="C30" s="623"/>
      <c r="D30" s="623"/>
      <c r="E30" s="623"/>
      <c r="F30" s="623"/>
      <c r="G30" s="623"/>
      <c r="H30" s="623"/>
      <c r="I30" s="623"/>
      <c r="J30" s="623"/>
      <c r="K30" s="623"/>
      <c r="L30" s="623"/>
      <c r="M30" s="623"/>
      <c r="N30" s="623"/>
      <c r="O30" s="623"/>
      <c r="P30" s="623"/>
      <c r="Q30" s="624"/>
      <c r="R30" s="625">
        <v>868035</v>
      </c>
      <c r="S30" s="626"/>
      <c r="T30" s="626"/>
      <c r="U30" s="626"/>
      <c r="V30" s="626"/>
      <c r="W30" s="626"/>
      <c r="X30" s="626"/>
      <c r="Y30" s="627"/>
      <c r="Z30" s="628">
        <v>2.7</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v>
      </c>
      <c r="BH30" s="684"/>
      <c r="BI30" s="684"/>
      <c r="BJ30" s="684"/>
      <c r="BK30" s="684"/>
      <c r="BL30" s="684"/>
      <c r="BM30" s="620">
        <v>95.7</v>
      </c>
      <c r="BN30" s="684"/>
      <c r="BO30" s="684"/>
      <c r="BP30" s="684"/>
      <c r="BQ30" s="685"/>
      <c r="BR30" s="683">
        <v>98.9</v>
      </c>
      <c r="BS30" s="684"/>
      <c r="BT30" s="684"/>
      <c r="BU30" s="684"/>
      <c r="BV30" s="684"/>
      <c r="BW30" s="684"/>
      <c r="BX30" s="620">
        <v>95.3</v>
      </c>
      <c r="BY30" s="684"/>
      <c r="BZ30" s="684"/>
      <c r="CA30" s="684"/>
      <c r="CB30" s="685"/>
      <c r="CD30" s="688"/>
      <c r="CE30" s="689"/>
      <c r="CF30" s="639" t="s">
        <v>293</v>
      </c>
      <c r="CG30" s="640"/>
      <c r="CH30" s="640"/>
      <c r="CI30" s="640"/>
      <c r="CJ30" s="640"/>
      <c r="CK30" s="640"/>
      <c r="CL30" s="640"/>
      <c r="CM30" s="640"/>
      <c r="CN30" s="640"/>
      <c r="CO30" s="640"/>
      <c r="CP30" s="640"/>
      <c r="CQ30" s="641"/>
      <c r="CR30" s="625">
        <v>3586370</v>
      </c>
      <c r="CS30" s="626"/>
      <c r="CT30" s="626"/>
      <c r="CU30" s="626"/>
      <c r="CV30" s="626"/>
      <c r="CW30" s="626"/>
      <c r="CX30" s="626"/>
      <c r="CY30" s="627"/>
      <c r="CZ30" s="659">
        <v>11.4</v>
      </c>
      <c r="DA30" s="660"/>
      <c r="DB30" s="660"/>
      <c r="DC30" s="661"/>
      <c r="DD30" s="634">
        <v>3065059</v>
      </c>
      <c r="DE30" s="626"/>
      <c r="DF30" s="626"/>
      <c r="DG30" s="626"/>
      <c r="DH30" s="626"/>
      <c r="DI30" s="626"/>
      <c r="DJ30" s="626"/>
      <c r="DK30" s="627"/>
      <c r="DL30" s="634">
        <v>3065059</v>
      </c>
      <c r="DM30" s="626"/>
      <c r="DN30" s="626"/>
      <c r="DO30" s="626"/>
      <c r="DP30" s="626"/>
      <c r="DQ30" s="626"/>
      <c r="DR30" s="626"/>
      <c r="DS30" s="626"/>
      <c r="DT30" s="626"/>
      <c r="DU30" s="626"/>
      <c r="DV30" s="627"/>
      <c r="DW30" s="630">
        <v>19.100000000000001</v>
      </c>
      <c r="DX30" s="655"/>
      <c r="DY30" s="655"/>
      <c r="DZ30" s="655"/>
      <c r="EA30" s="655"/>
      <c r="EB30" s="655"/>
      <c r="EC30" s="656"/>
    </row>
    <row r="31" spans="2:133" ht="11.25" customHeight="1" x14ac:dyDescent="0.2">
      <c r="B31" s="622" t="s">
        <v>294</v>
      </c>
      <c r="C31" s="623"/>
      <c r="D31" s="623"/>
      <c r="E31" s="623"/>
      <c r="F31" s="623"/>
      <c r="G31" s="623"/>
      <c r="H31" s="623"/>
      <c r="I31" s="623"/>
      <c r="J31" s="623"/>
      <c r="K31" s="623"/>
      <c r="L31" s="623"/>
      <c r="M31" s="623"/>
      <c r="N31" s="623"/>
      <c r="O31" s="623"/>
      <c r="P31" s="623"/>
      <c r="Q31" s="624"/>
      <c r="R31" s="625">
        <v>363871</v>
      </c>
      <c r="S31" s="626"/>
      <c r="T31" s="626"/>
      <c r="U31" s="626"/>
      <c r="V31" s="626"/>
      <c r="W31" s="626"/>
      <c r="X31" s="626"/>
      <c r="Y31" s="627"/>
      <c r="Z31" s="628">
        <v>1.1000000000000001</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v>
      </c>
      <c r="BH31" s="657"/>
      <c r="BI31" s="657"/>
      <c r="BJ31" s="657"/>
      <c r="BK31" s="657"/>
      <c r="BL31" s="657"/>
      <c r="BM31" s="631">
        <v>96.6</v>
      </c>
      <c r="BN31" s="681"/>
      <c r="BO31" s="681"/>
      <c r="BP31" s="681"/>
      <c r="BQ31" s="682"/>
      <c r="BR31" s="680">
        <v>98.9</v>
      </c>
      <c r="BS31" s="657"/>
      <c r="BT31" s="657"/>
      <c r="BU31" s="657"/>
      <c r="BV31" s="657"/>
      <c r="BW31" s="657"/>
      <c r="BX31" s="631">
        <v>96.2</v>
      </c>
      <c r="BY31" s="681"/>
      <c r="BZ31" s="681"/>
      <c r="CA31" s="681"/>
      <c r="CB31" s="682"/>
      <c r="CD31" s="688"/>
      <c r="CE31" s="689"/>
      <c r="CF31" s="639" t="s">
        <v>297</v>
      </c>
      <c r="CG31" s="640"/>
      <c r="CH31" s="640"/>
      <c r="CI31" s="640"/>
      <c r="CJ31" s="640"/>
      <c r="CK31" s="640"/>
      <c r="CL31" s="640"/>
      <c r="CM31" s="640"/>
      <c r="CN31" s="640"/>
      <c r="CO31" s="640"/>
      <c r="CP31" s="640"/>
      <c r="CQ31" s="641"/>
      <c r="CR31" s="625">
        <v>328529</v>
      </c>
      <c r="CS31" s="657"/>
      <c r="CT31" s="657"/>
      <c r="CU31" s="657"/>
      <c r="CV31" s="657"/>
      <c r="CW31" s="657"/>
      <c r="CX31" s="657"/>
      <c r="CY31" s="658"/>
      <c r="CZ31" s="659">
        <v>1</v>
      </c>
      <c r="DA31" s="660"/>
      <c r="DB31" s="660"/>
      <c r="DC31" s="661"/>
      <c r="DD31" s="634">
        <v>306750</v>
      </c>
      <c r="DE31" s="657"/>
      <c r="DF31" s="657"/>
      <c r="DG31" s="657"/>
      <c r="DH31" s="657"/>
      <c r="DI31" s="657"/>
      <c r="DJ31" s="657"/>
      <c r="DK31" s="658"/>
      <c r="DL31" s="634">
        <v>306750</v>
      </c>
      <c r="DM31" s="657"/>
      <c r="DN31" s="657"/>
      <c r="DO31" s="657"/>
      <c r="DP31" s="657"/>
      <c r="DQ31" s="657"/>
      <c r="DR31" s="657"/>
      <c r="DS31" s="657"/>
      <c r="DT31" s="657"/>
      <c r="DU31" s="657"/>
      <c r="DV31" s="658"/>
      <c r="DW31" s="630">
        <v>1.9</v>
      </c>
      <c r="DX31" s="655"/>
      <c r="DY31" s="655"/>
      <c r="DZ31" s="655"/>
      <c r="EA31" s="655"/>
      <c r="EB31" s="655"/>
      <c r="EC31" s="656"/>
    </row>
    <row r="32" spans="2:133" ht="11.25" customHeight="1" x14ac:dyDescent="0.2">
      <c r="B32" s="622" t="s">
        <v>298</v>
      </c>
      <c r="C32" s="623"/>
      <c r="D32" s="623"/>
      <c r="E32" s="623"/>
      <c r="F32" s="623"/>
      <c r="G32" s="623"/>
      <c r="H32" s="623"/>
      <c r="I32" s="623"/>
      <c r="J32" s="623"/>
      <c r="K32" s="623"/>
      <c r="L32" s="623"/>
      <c r="M32" s="623"/>
      <c r="N32" s="623"/>
      <c r="O32" s="623"/>
      <c r="P32" s="623"/>
      <c r="Q32" s="624"/>
      <c r="R32" s="625">
        <v>857518</v>
      </c>
      <c r="S32" s="626"/>
      <c r="T32" s="626"/>
      <c r="U32" s="626"/>
      <c r="V32" s="626"/>
      <c r="W32" s="626"/>
      <c r="X32" s="626"/>
      <c r="Y32" s="627"/>
      <c r="Z32" s="628">
        <v>2.7</v>
      </c>
      <c r="AA32" s="628"/>
      <c r="AB32" s="628"/>
      <c r="AC32" s="628"/>
      <c r="AD32" s="629">
        <v>34</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98.9</v>
      </c>
      <c r="BH32" s="693"/>
      <c r="BI32" s="693"/>
      <c r="BJ32" s="693"/>
      <c r="BK32" s="693"/>
      <c r="BL32" s="693"/>
      <c r="BM32" s="694">
        <v>94.5</v>
      </c>
      <c r="BN32" s="693"/>
      <c r="BO32" s="693"/>
      <c r="BP32" s="693"/>
      <c r="BQ32" s="695"/>
      <c r="BR32" s="692">
        <v>98.7</v>
      </c>
      <c r="BS32" s="693"/>
      <c r="BT32" s="693"/>
      <c r="BU32" s="693"/>
      <c r="BV32" s="693"/>
      <c r="BW32" s="693"/>
      <c r="BX32" s="694">
        <v>94</v>
      </c>
      <c r="BY32" s="693"/>
      <c r="BZ32" s="693"/>
      <c r="CA32" s="693"/>
      <c r="CB32" s="695"/>
      <c r="CD32" s="690"/>
      <c r="CE32" s="691"/>
      <c r="CF32" s="639" t="s">
        <v>300</v>
      </c>
      <c r="CG32" s="640"/>
      <c r="CH32" s="640"/>
      <c r="CI32" s="640"/>
      <c r="CJ32" s="640"/>
      <c r="CK32" s="640"/>
      <c r="CL32" s="640"/>
      <c r="CM32" s="640"/>
      <c r="CN32" s="640"/>
      <c r="CO32" s="640"/>
      <c r="CP32" s="640"/>
      <c r="CQ32" s="641"/>
      <c r="CR32" s="625">
        <v>287</v>
      </c>
      <c r="CS32" s="626"/>
      <c r="CT32" s="626"/>
      <c r="CU32" s="626"/>
      <c r="CV32" s="626"/>
      <c r="CW32" s="626"/>
      <c r="CX32" s="626"/>
      <c r="CY32" s="627"/>
      <c r="CZ32" s="659">
        <v>0</v>
      </c>
      <c r="DA32" s="660"/>
      <c r="DB32" s="660"/>
      <c r="DC32" s="661"/>
      <c r="DD32" s="634">
        <v>287</v>
      </c>
      <c r="DE32" s="626"/>
      <c r="DF32" s="626"/>
      <c r="DG32" s="626"/>
      <c r="DH32" s="626"/>
      <c r="DI32" s="626"/>
      <c r="DJ32" s="626"/>
      <c r="DK32" s="627"/>
      <c r="DL32" s="634">
        <v>287</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2">
      <c r="B33" s="622" t="s">
        <v>301</v>
      </c>
      <c r="C33" s="623"/>
      <c r="D33" s="623"/>
      <c r="E33" s="623"/>
      <c r="F33" s="623"/>
      <c r="G33" s="623"/>
      <c r="H33" s="623"/>
      <c r="I33" s="623"/>
      <c r="J33" s="623"/>
      <c r="K33" s="623"/>
      <c r="L33" s="623"/>
      <c r="M33" s="623"/>
      <c r="N33" s="623"/>
      <c r="O33" s="623"/>
      <c r="P33" s="623"/>
      <c r="Q33" s="624"/>
      <c r="R33" s="625">
        <v>3648621</v>
      </c>
      <c r="S33" s="626"/>
      <c r="T33" s="626"/>
      <c r="U33" s="626"/>
      <c r="V33" s="626"/>
      <c r="W33" s="626"/>
      <c r="X33" s="626"/>
      <c r="Y33" s="627"/>
      <c r="Z33" s="628">
        <v>11.3</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8670247</v>
      </c>
      <c r="CS33" s="657"/>
      <c r="CT33" s="657"/>
      <c r="CU33" s="657"/>
      <c r="CV33" s="657"/>
      <c r="CW33" s="657"/>
      <c r="CX33" s="657"/>
      <c r="CY33" s="658"/>
      <c r="CZ33" s="659">
        <v>27.6</v>
      </c>
      <c r="DA33" s="660"/>
      <c r="DB33" s="660"/>
      <c r="DC33" s="661"/>
      <c r="DD33" s="634">
        <v>6663206</v>
      </c>
      <c r="DE33" s="657"/>
      <c r="DF33" s="657"/>
      <c r="DG33" s="657"/>
      <c r="DH33" s="657"/>
      <c r="DI33" s="657"/>
      <c r="DJ33" s="657"/>
      <c r="DK33" s="658"/>
      <c r="DL33" s="634">
        <v>5224951</v>
      </c>
      <c r="DM33" s="657"/>
      <c r="DN33" s="657"/>
      <c r="DO33" s="657"/>
      <c r="DP33" s="657"/>
      <c r="DQ33" s="657"/>
      <c r="DR33" s="657"/>
      <c r="DS33" s="657"/>
      <c r="DT33" s="657"/>
      <c r="DU33" s="657"/>
      <c r="DV33" s="658"/>
      <c r="DW33" s="630">
        <v>32.5</v>
      </c>
      <c r="DX33" s="655"/>
      <c r="DY33" s="655"/>
      <c r="DZ33" s="655"/>
      <c r="EA33" s="655"/>
      <c r="EB33" s="655"/>
      <c r="EC33" s="656"/>
    </row>
    <row r="34" spans="2:133" ht="11.25" customHeight="1" x14ac:dyDescent="0.2">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3083497</v>
      </c>
      <c r="CS34" s="626"/>
      <c r="CT34" s="626"/>
      <c r="CU34" s="626"/>
      <c r="CV34" s="626"/>
      <c r="CW34" s="626"/>
      <c r="CX34" s="626"/>
      <c r="CY34" s="627"/>
      <c r="CZ34" s="659">
        <v>9.8000000000000007</v>
      </c>
      <c r="DA34" s="660"/>
      <c r="DB34" s="660"/>
      <c r="DC34" s="661"/>
      <c r="DD34" s="634">
        <v>2544759</v>
      </c>
      <c r="DE34" s="626"/>
      <c r="DF34" s="626"/>
      <c r="DG34" s="626"/>
      <c r="DH34" s="626"/>
      <c r="DI34" s="626"/>
      <c r="DJ34" s="626"/>
      <c r="DK34" s="627"/>
      <c r="DL34" s="634">
        <v>2136234</v>
      </c>
      <c r="DM34" s="626"/>
      <c r="DN34" s="626"/>
      <c r="DO34" s="626"/>
      <c r="DP34" s="626"/>
      <c r="DQ34" s="626"/>
      <c r="DR34" s="626"/>
      <c r="DS34" s="626"/>
      <c r="DT34" s="626"/>
      <c r="DU34" s="626"/>
      <c r="DV34" s="627"/>
      <c r="DW34" s="630">
        <v>13.3</v>
      </c>
      <c r="DX34" s="655"/>
      <c r="DY34" s="655"/>
      <c r="DZ34" s="655"/>
      <c r="EA34" s="655"/>
      <c r="EB34" s="655"/>
      <c r="EC34" s="656"/>
    </row>
    <row r="35" spans="2:133" ht="11.25" customHeight="1" x14ac:dyDescent="0.2">
      <c r="B35" s="622" t="s">
        <v>307</v>
      </c>
      <c r="C35" s="623"/>
      <c r="D35" s="623"/>
      <c r="E35" s="623"/>
      <c r="F35" s="623"/>
      <c r="G35" s="623"/>
      <c r="H35" s="623"/>
      <c r="I35" s="623"/>
      <c r="J35" s="623"/>
      <c r="K35" s="623"/>
      <c r="L35" s="623"/>
      <c r="M35" s="623"/>
      <c r="N35" s="623"/>
      <c r="O35" s="623"/>
      <c r="P35" s="623"/>
      <c r="Q35" s="624"/>
      <c r="R35" s="625">
        <v>798221</v>
      </c>
      <c r="S35" s="626"/>
      <c r="T35" s="626"/>
      <c r="U35" s="626"/>
      <c r="V35" s="626"/>
      <c r="W35" s="626"/>
      <c r="X35" s="626"/>
      <c r="Y35" s="627"/>
      <c r="Z35" s="628">
        <v>2.5</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3181147</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195977</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152979</v>
      </c>
      <c r="CS35" s="657"/>
      <c r="CT35" s="657"/>
      <c r="CU35" s="657"/>
      <c r="CV35" s="657"/>
      <c r="CW35" s="657"/>
      <c r="CX35" s="657"/>
      <c r="CY35" s="658"/>
      <c r="CZ35" s="659">
        <v>0.5</v>
      </c>
      <c r="DA35" s="660"/>
      <c r="DB35" s="660"/>
      <c r="DC35" s="661"/>
      <c r="DD35" s="634">
        <v>124911</v>
      </c>
      <c r="DE35" s="657"/>
      <c r="DF35" s="657"/>
      <c r="DG35" s="657"/>
      <c r="DH35" s="657"/>
      <c r="DI35" s="657"/>
      <c r="DJ35" s="657"/>
      <c r="DK35" s="658"/>
      <c r="DL35" s="634">
        <v>114181</v>
      </c>
      <c r="DM35" s="657"/>
      <c r="DN35" s="657"/>
      <c r="DO35" s="657"/>
      <c r="DP35" s="657"/>
      <c r="DQ35" s="657"/>
      <c r="DR35" s="657"/>
      <c r="DS35" s="657"/>
      <c r="DT35" s="657"/>
      <c r="DU35" s="657"/>
      <c r="DV35" s="658"/>
      <c r="DW35" s="630">
        <v>0.7</v>
      </c>
      <c r="DX35" s="655"/>
      <c r="DY35" s="655"/>
      <c r="DZ35" s="655"/>
      <c r="EA35" s="655"/>
      <c r="EB35" s="655"/>
      <c r="EC35" s="656"/>
    </row>
    <row r="36" spans="2:133" ht="11.25" customHeight="1" x14ac:dyDescent="0.2">
      <c r="B36" s="668" t="s">
        <v>311</v>
      </c>
      <c r="C36" s="669"/>
      <c r="D36" s="669"/>
      <c r="E36" s="669"/>
      <c r="F36" s="669"/>
      <c r="G36" s="669"/>
      <c r="H36" s="669"/>
      <c r="I36" s="669"/>
      <c r="J36" s="669"/>
      <c r="K36" s="669"/>
      <c r="L36" s="669"/>
      <c r="M36" s="669"/>
      <c r="N36" s="669"/>
      <c r="O36" s="669"/>
      <c r="P36" s="669"/>
      <c r="Q36" s="670"/>
      <c r="R36" s="697">
        <v>32202834</v>
      </c>
      <c r="S36" s="698"/>
      <c r="T36" s="698"/>
      <c r="U36" s="698"/>
      <c r="V36" s="698"/>
      <c r="W36" s="698"/>
      <c r="X36" s="698"/>
      <c r="Y36" s="699"/>
      <c r="Z36" s="700">
        <v>100</v>
      </c>
      <c r="AA36" s="700"/>
      <c r="AB36" s="700"/>
      <c r="AC36" s="700"/>
      <c r="AD36" s="701">
        <v>15268641</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700000</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45721</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2158596</v>
      </c>
      <c r="CS36" s="626"/>
      <c r="CT36" s="626"/>
      <c r="CU36" s="626"/>
      <c r="CV36" s="626"/>
      <c r="CW36" s="626"/>
      <c r="CX36" s="626"/>
      <c r="CY36" s="627"/>
      <c r="CZ36" s="659">
        <v>6.9</v>
      </c>
      <c r="DA36" s="660"/>
      <c r="DB36" s="660"/>
      <c r="DC36" s="661"/>
      <c r="DD36" s="634">
        <v>1885743</v>
      </c>
      <c r="DE36" s="626"/>
      <c r="DF36" s="626"/>
      <c r="DG36" s="626"/>
      <c r="DH36" s="626"/>
      <c r="DI36" s="626"/>
      <c r="DJ36" s="626"/>
      <c r="DK36" s="627"/>
      <c r="DL36" s="634">
        <v>1254864</v>
      </c>
      <c r="DM36" s="626"/>
      <c r="DN36" s="626"/>
      <c r="DO36" s="626"/>
      <c r="DP36" s="626"/>
      <c r="DQ36" s="626"/>
      <c r="DR36" s="626"/>
      <c r="DS36" s="626"/>
      <c r="DT36" s="626"/>
      <c r="DU36" s="626"/>
      <c r="DV36" s="627"/>
      <c r="DW36" s="630">
        <v>7.8</v>
      </c>
      <c r="DX36" s="655"/>
      <c r="DY36" s="655"/>
      <c r="DZ36" s="655"/>
      <c r="EA36" s="655"/>
      <c r="EB36" s="655"/>
      <c r="EC36" s="656"/>
    </row>
    <row r="37" spans="2:133" ht="11.25" customHeight="1" x14ac:dyDescent="0.2">
      <c r="AQ37" s="704" t="s">
        <v>315</v>
      </c>
      <c r="AR37" s="705"/>
      <c r="AS37" s="705"/>
      <c r="AT37" s="705"/>
      <c r="AU37" s="705"/>
      <c r="AV37" s="705"/>
      <c r="AW37" s="705"/>
      <c r="AX37" s="705"/>
      <c r="AY37" s="706"/>
      <c r="AZ37" s="625">
        <v>153736</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9746</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341975</v>
      </c>
      <c r="CS37" s="657"/>
      <c r="CT37" s="657"/>
      <c r="CU37" s="657"/>
      <c r="CV37" s="657"/>
      <c r="CW37" s="657"/>
      <c r="CX37" s="657"/>
      <c r="CY37" s="658"/>
      <c r="CZ37" s="659">
        <v>1.1000000000000001</v>
      </c>
      <c r="DA37" s="660"/>
      <c r="DB37" s="660"/>
      <c r="DC37" s="661"/>
      <c r="DD37" s="634">
        <v>341975</v>
      </c>
      <c r="DE37" s="657"/>
      <c r="DF37" s="657"/>
      <c r="DG37" s="657"/>
      <c r="DH37" s="657"/>
      <c r="DI37" s="657"/>
      <c r="DJ37" s="657"/>
      <c r="DK37" s="658"/>
      <c r="DL37" s="634">
        <v>311965</v>
      </c>
      <c r="DM37" s="657"/>
      <c r="DN37" s="657"/>
      <c r="DO37" s="657"/>
      <c r="DP37" s="657"/>
      <c r="DQ37" s="657"/>
      <c r="DR37" s="657"/>
      <c r="DS37" s="657"/>
      <c r="DT37" s="657"/>
      <c r="DU37" s="657"/>
      <c r="DV37" s="658"/>
      <c r="DW37" s="630">
        <v>1.9</v>
      </c>
      <c r="DX37" s="655"/>
      <c r="DY37" s="655"/>
      <c r="DZ37" s="655"/>
      <c r="EA37" s="655"/>
      <c r="EB37" s="655"/>
      <c r="EC37" s="656"/>
    </row>
    <row r="38" spans="2:133" ht="11.25" customHeight="1" x14ac:dyDescent="0.2">
      <c r="AQ38" s="704" t="s">
        <v>318</v>
      </c>
      <c r="AR38" s="705"/>
      <c r="AS38" s="705"/>
      <c r="AT38" s="705"/>
      <c r="AU38" s="705"/>
      <c r="AV38" s="705"/>
      <c r="AW38" s="705"/>
      <c r="AX38" s="705"/>
      <c r="AY38" s="706"/>
      <c r="AZ38" s="625">
        <v>31000</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15675</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2382666</v>
      </c>
      <c r="CS38" s="626"/>
      <c r="CT38" s="626"/>
      <c r="CU38" s="626"/>
      <c r="CV38" s="626"/>
      <c r="CW38" s="626"/>
      <c r="CX38" s="626"/>
      <c r="CY38" s="627"/>
      <c r="CZ38" s="659">
        <v>7.6</v>
      </c>
      <c r="DA38" s="660"/>
      <c r="DB38" s="660"/>
      <c r="DC38" s="661"/>
      <c r="DD38" s="634">
        <v>1867180</v>
      </c>
      <c r="DE38" s="626"/>
      <c r="DF38" s="626"/>
      <c r="DG38" s="626"/>
      <c r="DH38" s="626"/>
      <c r="DI38" s="626"/>
      <c r="DJ38" s="626"/>
      <c r="DK38" s="627"/>
      <c r="DL38" s="634">
        <v>1719672</v>
      </c>
      <c r="DM38" s="626"/>
      <c r="DN38" s="626"/>
      <c r="DO38" s="626"/>
      <c r="DP38" s="626"/>
      <c r="DQ38" s="626"/>
      <c r="DR38" s="626"/>
      <c r="DS38" s="626"/>
      <c r="DT38" s="626"/>
      <c r="DU38" s="626"/>
      <c r="DV38" s="627"/>
      <c r="DW38" s="630">
        <v>10.7</v>
      </c>
      <c r="DX38" s="655"/>
      <c r="DY38" s="655"/>
      <c r="DZ38" s="655"/>
      <c r="EA38" s="655"/>
      <c r="EB38" s="655"/>
      <c r="EC38" s="656"/>
    </row>
    <row r="39" spans="2:133" ht="11.25" customHeight="1" x14ac:dyDescent="0.2">
      <c r="AQ39" s="704" t="s">
        <v>321</v>
      </c>
      <c r="AR39" s="705"/>
      <c r="AS39" s="705"/>
      <c r="AT39" s="705"/>
      <c r="AU39" s="705"/>
      <c r="AV39" s="705"/>
      <c r="AW39" s="705"/>
      <c r="AX39" s="705"/>
      <c r="AY39" s="706"/>
      <c r="AZ39" s="625">
        <v>24745</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90</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277807</v>
      </c>
      <c r="CS39" s="657"/>
      <c r="CT39" s="657"/>
      <c r="CU39" s="657"/>
      <c r="CV39" s="657"/>
      <c r="CW39" s="657"/>
      <c r="CX39" s="657"/>
      <c r="CY39" s="658"/>
      <c r="CZ39" s="659">
        <v>0.9</v>
      </c>
      <c r="DA39" s="660"/>
      <c r="DB39" s="660"/>
      <c r="DC39" s="661"/>
      <c r="DD39" s="634">
        <v>111911</v>
      </c>
      <c r="DE39" s="657"/>
      <c r="DF39" s="657"/>
      <c r="DG39" s="657"/>
      <c r="DH39" s="657"/>
      <c r="DI39" s="657"/>
      <c r="DJ39" s="657"/>
      <c r="DK39" s="658"/>
      <c r="DL39" s="634" t="s">
        <v>325</v>
      </c>
      <c r="DM39" s="657"/>
      <c r="DN39" s="657"/>
      <c r="DO39" s="657"/>
      <c r="DP39" s="657"/>
      <c r="DQ39" s="657"/>
      <c r="DR39" s="657"/>
      <c r="DS39" s="657"/>
      <c r="DT39" s="657"/>
      <c r="DU39" s="657"/>
      <c r="DV39" s="658"/>
      <c r="DW39" s="630" t="s">
        <v>325</v>
      </c>
      <c r="DX39" s="655"/>
      <c r="DY39" s="655"/>
      <c r="DZ39" s="655"/>
      <c r="EA39" s="655"/>
      <c r="EB39" s="655"/>
      <c r="EC39" s="656"/>
    </row>
    <row r="40" spans="2:133" ht="11.25" customHeight="1" x14ac:dyDescent="0.2">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638466</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142</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614702</v>
      </c>
      <c r="CS40" s="626"/>
      <c r="CT40" s="626"/>
      <c r="CU40" s="626"/>
      <c r="CV40" s="626"/>
      <c r="CW40" s="626"/>
      <c r="CX40" s="626"/>
      <c r="CY40" s="627"/>
      <c r="CZ40" s="659">
        <v>2</v>
      </c>
      <c r="DA40" s="660"/>
      <c r="DB40" s="660"/>
      <c r="DC40" s="661"/>
      <c r="DD40" s="634">
        <v>128702</v>
      </c>
      <c r="DE40" s="626"/>
      <c r="DF40" s="626"/>
      <c r="DG40" s="626"/>
      <c r="DH40" s="626"/>
      <c r="DI40" s="626"/>
      <c r="DJ40" s="626"/>
      <c r="DK40" s="627"/>
      <c r="DL40" s="634" t="s">
        <v>325</v>
      </c>
      <c r="DM40" s="626"/>
      <c r="DN40" s="626"/>
      <c r="DO40" s="626"/>
      <c r="DP40" s="626"/>
      <c r="DQ40" s="626"/>
      <c r="DR40" s="626"/>
      <c r="DS40" s="626"/>
      <c r="DT40" s="626"/>
      <c r="DU40" s="626"/>
      <c r="DV40" s="627"/>
      <c r="DW40" s="630" t="s">
        <v>325</v>
      </c>
      <c r="DX40" s="655"/>
      <c r="DY40" s="655"/>
      <c r="DZ40" s="655"/>
      <c r="EA40" s="655"/>
      <c r="EB40" s="655"/>
      <c r="EC40" s="656"/>
    </row>
    <row r="41" spans="2:133" ht="11.25" customHeight="1" x14ac:dyDescent="0.2">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1633200</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339</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2">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5873045</v>
      </c>
      <c r="CS42" s="626"/>
      <c r="CT42" s="626"/>
      <c r="CU42" s="626"/>
      <c r="CV42" s="626"/>
      <c r="CW42" s="626"/>
      <c r="CX42" s="626"/>
      <c r="CY42" s="627"/>
      <c r="CZ42" s="659">
        <v>18.7</v>
      </c>
      <c r="DA42" s="708"/>
      <c r="DB42" s="708"/>
      <c r="DC42" s="709"/>
      <c r="DD42" s="634">
        <v>668253</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2">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139379</v>
      </c>
      <c r="CS43" s="657"/>
      <c r="CT43" s="657"/>
      <c r="CU43" s="657"/>
      <c r="CV43" s="657"/>
      <c r="CW43" s="657"/>
      <c r="CX43" s="657"/>
      <c r="CY43" s="658"/>
      <c r="CZ43" s="659">
        <v>0.4</v>
      </c>
      <c r="DA43" s="660"/>
      <c r="DB43" s="660"/>
      <c r="DC43" s="661"/>
      <c r="DD43" s="634">
        <v>139280</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2">
      <c r="B44" s="194" t="s">
        <v>337</v>
      </c>
      <c r="CD44" s="731" t="s">
        <v>289</v>
      </c>
      <c r="CE44" s="732"/>
      <c r="CF44" s="622" t="s">
        <v>338</v>
      </c>
      <c r="CG44" s="623"/>
      <c r="CH44" s="623"/>
      <c r="CI44" s="623"/>
      <c r="CJ44" s="623"/>
      <c r="CK44" s="623"/>
      <c r="CL44" s="623"/>
      <c r="CM44" s="623"/>
      <c r="CN44" s="623"/>
      <c r="CO44" s="623"/>
      <c r="CP44" s="623"/>
      <c r="CQ44" s="624"/>
      <c r="CR44" s="625">
        <v>5165821</v>
      </c>
      <c r="CS44" s="626"/>
      <c r="CT44" s="626"/>
      <c r="CU44" s="626"/>
      <c r="CV44" s="626"/>
      <c r="CW44" s="626"/>
      <c r="CX44" s="626"/>
      <c r="CY44" s="627"/>
      <c r="CZ44" s="659">
        <v>16.399999999999999</v>
      </c>
      <c r="DA44" s="708"/>
      <c r="DB44" s="708"/>
      <c r="DC44" s="709"/>
      <c r="DD44" s="634">
        <v>520474</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2">
      <c r="CD45" s="733"/>
      <c r="CE45" s="734"/>
      <c r="CF45" s="622" t="s">
        <v>339</v>
      </c>
      <c r="CG45" s="623"/>
      <c r="CH45" s="623"/>
      <c r="CI45" s="623"/>
      <c r="CJ45" s="623"/>
      <c r="CK45" s="623"/>
      <c r="CL45" s="623"/>
      <c r="CM45" s="623"/>
      <c r="CN45" s="623"/>
      <c r="CO45" s="623"/>
      <c r="CP45" s="623"/>
      <c r="CQ45" s="624"/>
      <c r="CR45" s="625">
        <v>3019352</v>
      </c>
      <c r="CS45" s="657"/>
      <c r="CT45" s="657"/>
      <c r="CU45" s="657"/>
      <c r="CV45" s="657"/>
      <c r="CW45" s="657"/>
      <c r="CX45" s="657"/>
      <c r="CY45" s="658"/>
      <c r="CZ45" s="659">
        <v>9.6</v>
      </c>
      <c r="DA45" s="660"/>
      <c r="DB45" s="660"/>
      <c r="DC45" s="661"/>
      <c r="DD45" s="634">
        <v>139676</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2">
      <c r="CD46" s="733"/>
      <c r="CE46" s="734"/>
      <c r="CF46" s="622" t="s">
        <v>340</v>
      </c>
      <c r="CG46" s="623"/>
      <c r="CH46" s="623"/>
      <c r="CI46" s="623"/>
      <c r="CJ46" s="623"/>
      <c r="CK46" s="623"/>
      <c r="CL46" s="623"/>
      <c r="CM46" s="623"/>
      <c r="CN46" s="623"/>
      <c r="CO46" s="623"/>
      <c r="CP46" s="623"/>
      <c r="CQ46" s="624"/>
      <c r="CR46" s="625">
        <v>1847023</v>
      </c>
      <c r="CS46" s="626"/>
      <c r="CT46" s="626"/>
      <c r="CU46" s="626"/>
      <c r="CV46" s="626"/>
      <c r="CW46" s="626"/>
      <c r="CX46" s="626"/>
      <c r="CY46" s="627"/>
      <c r="CZ46" s="659">
        <v>5.9</v>
      </c>
      <c r="DA46" s="708"/>
      <c r="DB46" s="708"/>
      <c r="DC46" s="709"/>
      <c r="DD46" s="634">
        <v>333052</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2">
      <c r="CD47" s="733"/>
      <c r="CE47" s="734"/>
      <c r="CF47" s="622" t="s">
        <v>341</v>
      </c>
      <c r="CG47" s="623"/>
      <c r="CH47" s="623"/>
      <c r="CI47" s="623"/>
      <c r="CJ47" s="623"/>
      <c r="CK47" s="623"/>
      <c r="CL47" s="623"/>
      <c r="CM47" s="623"/>
      <c r="CN47" s="623"/>
      <c r="CO47" s="623"/>
      <c r="CP47" s="623"/>
      <c r="CQ47" s="624"/>
      <c r="CR47" s="625">
        <v>707224</v>
      </c>
      <c r="CS47" s="657"/>
      <c r="CT47" s="657"/>
      <c r="CU47" s="657"/>
      <c r="CV47" s="657"/>
      <c r="CW47" s="657"/>
      <c r="CX47" s="657"/>
      <c r="CY47" s="658"/>
      <c r="CZ47" s="659">
        <v>2.2999999999999998</v>
      </c>
      <c r="DA47" s="660"/>
      <c r="DB47" s="660"/>
      <c r="DC47" s="661"/>
      <c r="DD47" s="634">
        <v>147779</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ht="10.8" x14ac:dyDescent="0.2">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2">
      <c r="CD49" s="668" t="s">
        <v>343</v>
      </c>
      <c r="CE49" s="669"/>
      <c r="CF49" s="669"/>
      <c r="CG49" s="669"/>
      <c r="CH49" s="669"/>
      <c r="CI49" s="669"/>
      <c r="CJ49" s="669"/>
      <c r="CK49" s="669"/>
      <c r="CL49" s="669"/>
      <c r="CM49" s="669"/>
      <c r="CN49" s="669"/>
      <c r="CO49" s="669"/>
      <c r="CP49" s="669"/>
      <c r="CQ49" s="670"/>
      <c r="CR49" s="697">
        <v>31421454</v>
      </c>
      <c r="CS49" s="693"/>
      <c r="CT49" s="693"/>
      <c r="CU49" s="693"/>
      <c r="CV49" s="693"/>
      <c r="CW49" s="693"/>
      <c r="CX49" s="693"/>
      <c r="CY49" s="720"/>
      <c r="CZ49" s="721">
        <v>100</v>
      </c>
      <c r="DA49" s="722"/>
      <c r="DB49" s="722"/>
      <c r="DC49" s="723"/>
      <c r="DD49" s="724">
        <v>17390871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t="10.8" hidden="1" x14ac:dyDescent="0.2"/>
    <row r="51" spans="82:133" ht="10.8" hidden="1" x14ac:dyDescent="0.2"/>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80" zoomScaleNormal="80" zoomScaleSheetLayoutView="70" workbookViewId="0"/>
  </sheetViews>
  <sheetFormatPr defaultColWidth="0" defaultRowHeight="13.2" zeroHeight="1" x14ac:dyDescent="0.2"/>
  <cols>
    <col min="1" max="130" width="2.77734375" style="242" customWidth="1"/>
    <col min="131" max="131" width="1.6640625" style="242" customWidth="1"/>
    <col min="132" max="16384" width="9" style="242" hidden="1"/>
  </cols>
  <sheetData>
    <row r="1" spans="1:131" s="200" customFormat="1" ht="11.25" customHeight="1" thickBot="1" x14ac:dyDescent="0.25">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5">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2">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5">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2">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5">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2">
      <c r="A7" s="211">
        <v>1</v>
      </c>
      <c r="B7" s="751" t="s">
        <v>366</v>
      </c>
      <c r="C7" s="752"/>
      <c r="D7" s="752"/>
      <c r="E7" s="752"/>
      <c r="F7" s="752"/>
      <c r="G7" s="752"/>
      <c r="H7" s="752"/>
      <c r="I7" s="752"/>
      <c r="J7" s="752"/>
      <c r="K7" s="752"/>
      <c r="L7" s="752"/>
      <c r="M7" s="752"/>
      <c r="N7" s="752"/>
      <c r="O7" s="752"/>
      <c r="P7" s="753"/>
      <c r="Q7" s="754">
        <v>31484</v>
      </c>
      <c r="R7" s="755"/>
      <c r="S7" s="755"/>
      <c r="T7" s="755"/>
      <c r="U7" s="755"/>
      <c r="V7" s="755">
        <v>30719</v>
      </c>
      <c r="W7" s="755"/>
      <c r="X7" s="755"/>
      <c r="Y7" s="755"/>
      <c r="Z7" s="755"/>
      <c r="AA7" s="755">
        <v>765</v>
      </c>
      <c r="AB7" s="755"/>
      <c r="AC7" s="755"/>
      <c r="AD7" s="755"/>
      <c r="AE7" s="756"/>
      <c r="AF7" s="757">
        <v>400</v>
      </c>
      <c r="AG7" s="758"/>
      <c r="AH7" s="758"/>
      <c r="AI7" s="758"/>
      <c r="AJ7" s="759"/>
      <c r="AK7" s="794">
        <v>880</v>
      </c>
      <c r="AL7" s="795"/>
      <c r="AM7" s="795"/>
      <c r="AN7" s="795"/>
      <c r="AO7" s="795"/>
      <c r="AP7" s="795">
        <v>32678</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553</v>
      </c>
      <c r="BT7" s="799"/>
      <c r="BU7" s="799"/>
      <c r="BV7" s="799"/>
      <c r="BW7" s="799"/>
      <c r="BX7" s="799"/>
      <c r="BY7" s="799"/>
      <c r="BZ7" s="799"/>
      <c r="CA7" s="799"/>
      <c r="CB7" s="799"/>
      <c r="CC7" s="799"/>
      <c r="CD7" s="799"/>
      <c r="CE7" s="799"/>
      <c r="CF7" s="799"/>
      <c r="CG7" s="800"/>
      <c r="CH7" s="791">
        <v>-3</v>
      </c>
      <c r="CI7" s="792"/>
      <c r="CJ7" s="792"/>
      <c r="CK7" s="792"/>
      <c r="CL7" s="793"/>
      <c r="CM7" s="791">
        <v>44</v>
      </c>
      <c r="CN7" s="792"/>
      <c r="CO7" s="792"/>
      <c r="CP7" s="792"/>
      <c r="CQ7" s="793"/>
      <c r="CR7" s="791">
        <v>30</v>
      </c>
      <c r="CS7" s="792"/>
      <c r="CT7" s="792"/>
      <c r="CU7" s="792"/>
      <c r="CV7" s="793"/>
      <c r="CW7" s="791" t="s">
        <v>559</v>
      </c>
      <c r="CX7" s="792"/>
      <c r="CY7" s="792"/>
      <c r="CZ7" s="792"/>
      <c r="DA7" s="793"/>
      <c r="DB7" s="791" t="s">
        <v>563</v>
      </c>
      <c r="DC7" s="792"/>
      <c r="DD7" s="792"/>
      <c r="DE7" s="792"/>
      <c r="DF7" s="793"/>
      <c r="DG7" s="791" t="s">
        <v>559</v>
      </c>
      <c r="DH7" s="792"/>
      <c r="DI7" s="792"/>
      <c r="DJ7" s="792"/>
      <c r="DK7" s="793"/>
      <c r="DL7" s="791" t="s">
        <v>559</v>
      </c>
      <c r="DM7" s="792"/>
      <c r="DN7" s="792"/>
      <c r="DO7" s="792"/>
      <c r="DP7" s="793"/>
      <c r="DQ7" s="791" t="s">
        <v>552</v>
      </c>
      <c r="DR7" s="792"/>
      <c r="DS7" s="792"/>
      <c r="DT7" s="792"/>
      <c r="DU7" s="793"/>
      <c r="DV7" s="772"/>
      <c r="DW7" s="773"/>
      <c r="DX7" s="773"/>
      <c r="DY7" s="773"/>
      <c r="DZ7" s="774"/>
      <c r="EA7" s="207"/>
    </row>
    <row r="8" spans="1:131" s="208" customFormat="1" ht="26.25" customHeight="1" x14ac:dyDescent="0.2">
      <c r="A8" s="214">
        <v>2</v>
      </c>
      <c r="B8" s="775" t="s">
        <v>367</v>
      </c>
      <c r="C8" s="776"/>
      <c r="D8" s="776"/>
      <c r="E8" s="776"/>
      <c r="F8" s="776"/>
      <c r="G8" s="776"/>
      <c r="H8" s="776"/>
      <c r="I8" s="776"/>
      <c r="J8" s="776"/>
      <c r="K8" s="776"/>
      <c r="L8" s="776"/>
      <c r="M8" s="776"/>
      <c r="N8" s="776"/>
      <c r="O8" s="776"/>
      <c r="P8" s="777"/>
      <c r="Q8" s="778">
        <v>315</v>
      </c>
      <c r="R8" s="779"/>
      <c r="S8" s="779"/>
      <c r="T8" s="779"/>
      <c r="U8" s="779"/>
      <c r="V8" s="779">
        <v>312</v>
      </c>
      <c r="W8" s="779"/>
      <c r="X8" s="779"/>
      <c r="Y8" s="779"/>
      <c r="Z8" s="779"/>
      <c r="AA8" s="779">
        <v>2</v>
      </c>
      <c r="AB8" s="779"/>
      <c r="AC8" s="779"/>
      <c r="AD8" s="779"/>
      <c r="AE8" s="780"/>
      <c r="AF8" s="781">
        <v>2</v>
      </c>
      <c r="AG8" s="782"/>
      <c r="AH8" s="782"/>
      <c r="AI8" s="782"/>
      <c r="AJ8" s="783"/>
      <c r="AK8" s="784">
        <v>9</v>
      </c>
      <c r="AL8" s="785"/>
      <c r="AM8" s="785"/>
      <c r="AN8" s="785"/>
      <c r="AO8" s="785"/>
      <c r="AP8" s="785">
        <v>990</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554</v>
      </c>
      <c r="BT8" s="789"/>
      <c r="BU8" s="789"/>
      <c r="BV8" s="789"/>
      <c r="BW8" s="789"/>
      <c r="BX8" s="789"/>
      <c r="BY8" s="789"/>
      <c r="BZ8" s="789"/>
      <c r="CA8" s="789"/>
      <c r="CB8" s="789"/>
      <c r="CC8" s="789"/>
      <c r="CD8" s="789"/>
      <c r="CE8" s="789"/>
      <c r="CF8" s="789"/>
      <c r="CG8" s="790"/>
      <c r="CH8" s="801">
        <v>-4</v>
      </c>
      <c r="CI8" s="802"/>
      <c r="CJ8" s="802"/>
      <c r="CK8" s="802"/>
      <c r="CL8" s="803"/>
      <c r="CM8" s="801">
        <v>-35</v>
      </c>
      <c r="CN8" s="802"/>
      <c r="CO8" s="802"/>
      <c r="CP8" s="802"/>
      <c r="CQ8" s="803"/>
      <c r="CR8" s="801">
        <v>46</v>
      </c>
      <c r="CS8" s="802"/>
      <c r="CT8" s="802"/>
      <c r="CU8" s="802"/>
      <c r="CV8" s="803"/>
      <c r="CW8" s="801" t="s">
        <v>559</v>
      </c>
      <c r="CX8" s="802"/>
      <c r="CY8" s="802"/>
      <c r="CZ8" s="802"/>
      <c r="DA8" s="803"/>
      <c r="DB8" s="801">
        <v>25</v>
      </c>
      <c r="DC8" s="802"/>
      <c r="DD8" s="802"/>
      <c r="DE8" s="802"/>
      <c r="DF8" s="803"/>
      <c r="DG8" s="801" t="s">
        <v>559</v>
      </c>
      <c r="DH8" s="802"/>
      <c r="DI8" s="802"/>
      <c r="DJ8" s="802"/>
      <c r="DK8" s="803"/>
      <c r="DL8" s="801" t="s">
        <v>552</v>
      </c>
      <c r="DM8" s="802"/>
      <c r="DN8" s="802"/>
      <c r="DO8" s="802"/>
      <c r="DP8" s="803"/>
      <c r="DQ8" s="801" t="s">
        <v>552</v>
      </c>
      <c r="DR8" s="802"/>
      <c r="DS8" s="802"/>
      <c r="DT8" s="802"/>
      <c r="DU8" s="803"/>
      <c r="DV8" s="804"/>
      <c r="DW8" s="805"/>
      <c r="DX8" s="805"/>
      <c r="DY8" s="805"/>
      <c r="DZ8" s="806"/>
      <c r="EA8" s="207"/>
    </row>
    <row r="9" spans="1:131" s="208" customFormat="1" ht="26.25" customHeight="1" x14ac:dyDescent="0.2">
      <c r="A9" s="214">
        <v>3</v>
      </c>
      <c r="B9" s="775" t="s">
        <v>368</v>
      </c>
      <c r="C9" s="776"/>
      <c r="D9" s="776"/>
      <c r="E9" s="776"/>
      <c r="F9" s="776"/>
      <c r="G9" s="776"/>
      <c r="H9" s="776"/>
      <c r="I9" s="776"/>
      <c r="J9" s="776"/>
      <c r="K9" s="776"/>
      <c r="L9" s="776"/>
      <c r="M9" s="776"/>
      <c r="N9" s="776"/>
      <c r="O9" s="776"/>
      <c r="P9" s="777"/>
      <c r="Q9" s="778">
        <v>59</v>
      </c>
      <c r="R9" s="779"/>
      <c r="S9" s="779"/>
      <c r="T9" s="779"/>
      <c r="U9" s="779"/>
      <c r="V9" s="779">
        <v>50</v>
      </c>
      <c r="W9" s="779"/>
      <c r="X9" s="779"/>
      <c r="Y9" s="779"/>
      <c r="Z9" s="779"/>
      <c r="AA9" s="779">
        <v>9</v>
      </c>
      <c r="AB9" s="779"/>
      <c r="AC9" s="779"/>
      <c r="AD9" s="779"/>
      <c r="AE9" s="780"/>
      <c r="AF9" s="781">
        <v>8</v>
      </c>
      <c r="AG9" s="782"/>
      <c r="AH9" s="782"/>
      <c r="AI9" s="782"/>
      <c r="AJ9" s="783"/>
      <c r="AK9" s="784" t="s">
        <v>552</v>
      </c>
      <c r="AL9" s="785"/>
      <c r="AM9" s="785"/>
      <c r="AN9" s="785"/>
      <c r="AO9" s="785"/>
      <c r="AP9" s="785" t="s">
        <v>545</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t="s">
        <v>557</v>
      </c>
      <c r="BS9" s="788" t="s">
        <v>555</v>
      </c>
      <c r="BT9" s="789"/>
      <c r="BU9" s="789"/>
      <c r="BV9" s="789"/>
      <c r="BW9" s="789"/>
      <c r="BX9" s="789"/>
      <c r="BY9" s="789"/>
      <c r="BZ9" s="789"/>
      <c r="CA9" s="789"/>
      <c r="CB9" s="789"/>
      <c r="CC9" s="789"/>
      <c r="CD9" s="789"/>
      <c r="CE9" s="789"/>
      <c r="CF9" s="789"/>
      <c r="CG9" s="790"/>
      <c r="CH9" s="801">
        <v>-2</v>
      </c>
      <c r="CI9" s="802"/>
      <c r="CJ9" s="802"/>
      <c r="CK9" s="802"/>
      <c r="CL9" s="803"/>
      <c r="CM9" s="801">
        <v>307</v>
      </c>
      <c r="CN9" s="802"/>
      <c r="CO9" s="802"/>
      <c r="CP9" s="802"/>
      <c r="CQ9" s="803"/>
      <c r="CR9" s="801">
        <v>281</v>
      </c>
      <c r="CS9" s="802"/>
      <c r="CT9" s="802"/>
      <c r="CU9" s="802"/>
      <c r="CV9" s="803"/>
      <c r="CW9" s="801">
        <v>9</v>
      </c>
      <c r="CX9" s="802"/>
      <c r="CY9" s="802"/>
      <c r="CZ9" s="802"/>
      <c r="DA9" s="803"/>
      <c r="DB9" s="801" t="s">
        <v>566</v>
      </c>
      <c r="DC9" s="802"/>
      <c r="DD9" s="802"/>
      <c r="DE9" s="802"/>
      <c r="DF9" s="803"/>
      <c r="DG9" s="801" t="s">
        <v>559</v>
      </c>
      <c r="DH9" s="802"/>
      <c r="DI9" s="802"/>
      <c r="DJ9" s="802"/>
      <c r="DK9" s="803"/>
      <c r="DL9" s="801">
        <v>159</v>
      </c>
      <c r="DM9" s="802"/>
      <c r="DN9" s="802"/>
      <c r="DO9" s="802"/>
      <c r="DP9" s="803"/>
      <c r="DQ9" s="801">
        <v>48</v>
      </c>
      <c r="DR9" s="802"/>
      <c r="DS9" s="802"/>
      <c r="DT9" s="802"/>
      <c r="DU9" s="803"/>
      <c r="DV9" s="804"/>
      <c r="DW9" s="805"/>
      <c r="DX9" s="805"/>
      <c r="DY9" s="805"/>
      <c r="DZ9" s="806"/>
      <c r="EA9" s="207"/>
    </row>
    <row r="10" spans="1:131" s="208" customFormat="1" ht="26.25" customHeight="1" x14ac:dyDescent="0.2">
      <c r="A10" s="214">
        <v>4</v>
      </c>
      <c r="B10" s="775" t="s">
        <v>369</v>
      </c>
      <c r="C10" s="776"/>
      <c r="D10" s="776"/>
      <c r="E10" s="776"/>
      <c r="F10" s="776"/>
      <c r="G10" s="776"/>
      <c r="H10" s="776"/>
      <c r="I10" s="776"/>
      <c r="J10" s="776"/>
      <c r="K10" s="776"/>
      <c r="L10" s="776"/>
      <c r="M10" s="776"/>
      <c r="N10" s="776"/>
      <c r="O10" s="776"/>
      <c r="P10" s="777"/>
      <c r="Q10" s="778">
        <v>360</v>
      </c>
      <c r="R10" s="779"/>
      <c r="S10" s="779"/>
      <c r="T10" s="779"/>
      <c r="U10" s="779"/>
      <c r="V10" s="779">
        <v>360</v>
      </c>
      <c r="W10" s="779"/>
      <c r="X10" s="779"/>
      <c r="Y10" s="779"/>
      <c r="Z10" s="779"/>
      <c r="AA10" s="779" t="s">
        <v>545</v>
      </c>
      <c r="AB10" s="779"/>
      <c r="AC10" s="779"/>
      <c r="AD10" s="779"/>
      <c r="AE10" s="780"/>
      <c r="AF10" s="781" t="s">
        <v>112</v>
      </c>
      <c r="AG10" s="782"/>
      <c r="AH10" s="782"/>
      <c r="AI10" s="782"/>
      <c r="AJ10" s="783"/>
      <c r="AK10" s="784" t="s">
        <v>552</v>
      </c>
      <c r="AL10" s="785"/>
      <c r="AM10" s="785"/>
      <c r="AN10" s="785"/>
      <c r="AO10" s="785"/>
      <c r="AP10" s="785">
        <v>268</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556</v>
      </c>
      <c r="BT10" s="789"/>
      <c r="BU10" s="789"/>
      <c r="BV10" s="789"/>
      <c r="BW10" s="789"/>
      <c r="BX10" s="789"/>
      <c r="BY10" s="789"/>
      <c r="BZ10" s="789"/>
      <c r="CA10" s="789"/>
      <c r="CB10" s="789"/>
      <c r="CC10" s="789"/>
      <c r="CD10" s="789"/>
      <c r="CE10" s="789"/>
      <c r="CF10" s="789"/>
      <c r="CG10" s="790"/>
      <c r="CH10" s="801">
        <v>2</v>
      </c>
      <c r="CI10" s="802"/>
      <c r="CJ10" s="802"/>
      <c r="CK10" s="802"/>
      <c r="CL10" s="803"/>
      <c r="CM10" s="801">
        <v>33</v>
      </c>
      <c r="CN10" s="802"/>
      <c r="CO10" s="802"/>
      <c r="CP10" s="802"/>
      <c r="CQ10" s="803"/>
      <c r="CR10" s="801">
        <v>30</v>
      </c>
      <c r="CS10" s="802"/>
      <c r="CT10" s="802"/>
      <c r="CU10" s="802"/>
      <c r="CV10" s="803"/>
      <c r="CW10" s="801" t="s">
        <v>559</v>
      </c>
      <c r="CX10" s="802"/>
      <c r="CY10" s="802"/>
      <c r="CZ10" s="802"/>
      <c r="DA10" s="803"/>
      <c r="DB10" s="801" t="s">
        <v>561</v>
      </c>
      <c r="DC10" s="802"/>
      <c r="DD10" s="802"/>
      <c r="DE10" s="802"/>
      <c r="DF10" s="803"/>
      <c r="DG10" s="801" t="s">
        <v>559</v>
      </c>
      <c r="DH10" s="802"/>
      <c r="DI10" s="802"/>
      <c r="DJ10" s="802"/>
      <c r="DK10" s="803"/>
      <c r="DL10" s="801" t="s">
        <v>552</v>
      </c>
      <c r="DM10" s="802"/>
      <c r="DN10" s="802"/>
      <c r="DO10" s="802"/>
      <c r="DP10" s="803"/>
      <c r="DQ10" s="801" t="s">
        <v>552</v>
      </c>
      <c r="DR10" s="802"/>
      <c r="DS10" s="802"/>
      <c r="DT10" s="802"/>
      <c r="DU10" s="803"/>
      <c r="DV10" s="804"/>
      <c r="DW10" s="805"/>
      <c r="DX10" s="805"/>
      <c r="DY10" s="805"/>
      <c r="DZ10" s="806"/>
      <c r="EA10" s="207"/>
    </row>
    <row r="11" spans="1:131" s="208" customFormat="1" ht="26.25" customHeight="1" x14ac:dyDescent="0.2">
      <c r="A11" s="214">
        <v>5</v>
      </c>
      <c r="B11" s="775" t="s">
        <v>370</v>
      </c>
      <c r="C11" s="776"/>
      <c r="D11" s="776"/>
      <c r="E11" s="776"/>
      <c r="F11" s="776"/>
      <c r="G11" s="776"/>
      <c r="H11" s="776"/>
      <c r="I11" s="776"/>
      <c r="J11" s="776"/>
      <c r="K11" s="776"/>
      <c r="L11" s="776"/>
      <c r="M11" s="776"/>
      <c r="N11" s="776"/>
      <c r="O11" s="776"/>
      <c r="P11" s="777"/>
      <c r="Q11" s="778">
        <v>14</v>
      </c>
      <c r="R11" s="779"/>
      <c r="S11" s="779"/>
      <c r="T11" s="779"/>
      <c r="U11" s="779"/>
      <c r="V11" s="779">
        <v>9</v>
      </c>
      <c r="W11" s="779"/>
      <c r="X11" s="779"/>
      <c r="Y11" s="779"/>
      <c r="Z11" s="779"/>
      <c r="AA11" s="779">
        <v>5</v>
      </c>
      <c r="AB11" s="779"/>
      <c r="AC11" s="779"/>
      <c r="AD11" s="779"/>
      <c r="AE11" s="780"/>
      <c r="AF11" s="781">
        <v>5</v>
      </c>
      <c r="AG11" s="782"/>
      <c r="AH11" s="782"/>
      <c r="AI11" s="782"/>
      <c r="AJ11" s="783"/>
      <c r="AK11" s="784" t="s">
        <v>552</v>
      </c>
      <c r="AL11" s="785"/>
      <c r="AM11" s="785"/>
      <c r="AN11" s="785"/>
      <c r="AO11" s="785"/>
      <c r="AP11" s="785" t="s">
        <v>545</v>
      </c>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558</v>
      </c>
      <c r="BT11" s="789"/>
      <c r="BU11" s="789"/>
      <c r="BV11" s="789"/>
      <c r="BW11" s="789"/>
      <c r="BX11" s="789"/>
      <c r="BY11" s="789"/>
      <c r="BZ11" s="789"/>
      <c r="CA11" s="789"/>
      <c r="CB11" s="789"/>
      <c r="CC11" s="789"/>
      <c r="CD11" s="789"/>
      <c r="CE11" s="789"/>
      <c r="CF11" s="789"/>
      <c r="CG11" s="790"/>
      <c r="CH11" s="801">
        <v>-12</v>
      </c>
      <c r="CI11" s="802"/>
      <c r="CJ11" s="802"/>
      <c r="CK11" s="802"/>
      <c r="CL11" s="803"/>
      <c r="CM11" s="801">
        <v>8988</v>
      </c>
      <c r="CN11" s="802"/>
      <c r="CO11" s="802"/>
      <c r="CP11" s="802"/>
      <c r="CQ11" s="803"/>
      <c r="CR11" s="801">
        <v>0</v>
      </c>
      <c r="CS11" s="802"/>
      <c r="CT11" s="802"/>
      <c r="CU11" s="802"/>
      <c r="CV11" s="803"/>
      <c r="CW11" s="801" t="s">
        <v>564</v>
      </c>
      <c r="CX11" s="802"/>
      <c r="CY11" s="802"/>
      <c r="CZ11" s="802"/>
      <c r="DA11" s="803"/>
      <c r="DB11" s="801">
        <v>57</v>
      </c>
      <c r="DC11" s="802"/>
      <c r="DD11" s="802"/>
      <c r="DE11" s="802"/>
      <c r="DF11" s="803"/>
      <c r="DG11" s="801" t="s">
        <v>564</v>
      </c>
      <c r="DH11" s="802"/>
      <c r="DI11" s="802"/>
      <c r="DJ11" s="802"/>
      <c r="DK11" s="803"/>
      <c r="DL11" s="801" t="s">
        <v>564</v>
      </c>
      <c r="DM11" s="802"/>
      <c r="DN11" s="802"/>
      <c r="DO11" s="802"/>
      <c r="DP11" s="803"/>
      <c r="DQ11" s="801" t="s">
        <v>564</v>
      </c>
      <c r="DR11" s="802"/>
      <c r="DS11" s="802"/>
      <c r="DT11" s="802"/>
      <c r="DU11" s="803"/>
      <c r="DV11" s="804"/>
      <c r="DW11" s="805"/>
      <c r="DX11" s="805"/>
      <c r="DY11" s="805"/>
      <c r="DZ11" s="806"/>
      <c r="EA11" s="207"/>
    </row>
    <row r="12" spans="1:131" s="208" customFormat="1" ht="26.25" customHeight="1" x14ac:dyDescent="0.2">
      <c r="A12" s="214">
        <v>6</v>
      </c>
      <c r="B12" s="775" t="s">
        <v>371</v>
      </c>
      <c r="C12" s="776"/>
      <c r="D12" s="776"/>
      <c r="E12" s="776"/>
      <c r="F12" s="776"/>
      <c r="G12" s="776"/>
      <c r="H12" s="776"/>
      <c r="I12" s="776"/>
      <c r="J12" s="776"/>
      <c r="K12" s="776"/>
      <c r="L12" s="776"/>
      <c r="M12" s="776"/>
      <c r="N12" s="776"/>
      <c r="O12" s="776"/>
      <c r="P12" s="777"/>
      <c r="Q12" s="778">
        <v>2</v>
      </c>
      <c r="R12" s="779"/>
      <c r="S12" s="779"/>
      <c r="T12" s="779"/>
      <c r="U12" s="779"/>
      <c r="V12" s="779">
        <v>2</v>
      </c>
      <c r="W12" s="779"/>
      <c r="X12" s="779"/>
      <c r="Y12" s="779"/>
      <c r="Z12" s="779"/>
      <c r="AA12" s="779">
        <v>0</v>
      </c>
      <c r="AB12" s="779"/>
      <c r="AC12" s="779"/>
      <c r="AD12" s="779"/>
      <c r="AE12" s="780"/>
      <c r="AF12" s="781">
        <v>0</v>
      </c>
      <c r="AG12" s="782"/>
      <c r="AH12" s="782"/>
      <c r="AI12" s="782"/>
      <c r="AJ12" s="783"/>
      <c r="AK12" s="784">
        <v>1</v>
      </c>
      <c r="AL12" s="785"/>
      <c r="AM12" s="785"/>
      <c r="AN12" s="785"/>
      <c r="AO12" s="785"/>
      <c r="AP12" s="785" t="s">
        <v>545</v>
      </c>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t="s">
        <v>569</v>
      </c>
      <c r="BS12" s="788" t="s">
        <v>568</v>
      </c>
      <c r="BT12" s="789"/>
      <c r="BU12" s="789"/>
      <c r="BV12" s="789"/>
      <c r="BW12" s="789"/>
      <c r="BX12" s="789"/>
      <c r="BY12" s="789"/>
      <c r="BZ12" s="789"/>
      <c r="CA12" s="789"/>
      <c r="CB12" s="789"/>
      <c r="CC12" s="789"/>
      <c r="CD12" s="789"/>
      <c r="CE12" s="789"/>
      <c r="CF12" s="789"/>
      <c r="CG12" s="790"/>
      <c r="CH12" s="801">
        <v>30</v>
      </c>
      <c r="CI12" s="802"/>
      <c r="CJ12" s="802"/>
      <c r="CK12" s="802"/>
      <c r="CL12" s="803"/>
      <c r="CM12" s="801">
        <v>983</v>
      </c>
      <c r="CN12" s="802"/>
      <c r="CO12" s="802"/>
      <c r="CP12" s="802"/>
      <c r="CQ12" s="803"/>
      <c r="CR12" s="801">
        <v>72</v>
      </c>
      <c r="CS12" s="802"/>
      <c r="CT12" s="802"/>
      <c r="CU12" s="802"/>
      <c r="CV12" s="803"/>
      <c r="CW12" s="801" t="s">
        <v>567</v>
      </c>
      <c r="CX12" s="802"/>
      <c r="CY12" s="802"/>
      <c r="CZ12" s="802"/>
      <c r="DA12" s="803"/>
      <c r="DB12" s="801">
        <v>35</v>
      </c>
      <c r="DC12" s="802"/>
      <c r="DD12" s="802"/>
      <c r="DE12" s="802"/>
      <c r="DF12" s="803"/>
      <c r="DG12" s="801" t="s">
        <v>567</v>
      </c>
      <c r="DH12" s="802"/>
      <c r="DI12" s="802"/>
      <c r="DJ12" s="802"/>
      <c r="DK12" s="803"/>
      <c r="DL12" s="801" t="s">
        <v>567</v>
      </c>
      <c r="DM12" s="802"/>
      <c r="DN12" s="802"/>
      <c r="DO12" s="802"/>
      <c r="DP12" s="803"/>
      <c r="DQ12" s="801">
        <v>4</v>
      </c>
      <c r="DR12" s="802"/>
      <c r="DS12" s="802"/>
      <c r="DT12" s="802"/>
      <c r="DU12" s="803"/>
      <c r="DV12" s="804"/>
      <c r="DW12" s="805"/>
      <c r="DX12" s="805"/>
      <c r="DY12" s="805"/>
      <c r="DZ12" s="806"/>
      <c r="EA12" s="207"/>
    </row>
    <row r="13" spans="1:131" s="208" customFormat="1" ht="26.25" customHeight="1" x14ac:dyDescent="0.2">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2">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2">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2">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2">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2">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2">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2">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5">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2">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372</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5">
      <c r="A23" s="217" t="s">
        <v>373</v>
      </c>
      <c r="B23" s="810" t="s">
        <v>374</v>
      </c>
      <c r="C23" s="811"/>
      <c r="D23" s="811"/>
      <c r="E23" s="811"/>
      <c r="F23" s="811"/>
      <c r="G23" s="811"/>
      <c r="H23" s="811"/>
      <c r="I23" s="811"/>
      <c r="J23" s="811"/>
      <c r="K23" s="811"/>
      <c r="L23" s="811"/>
      <c r="M23" s="811"/>
      <c r="N23" s="811"/>
      <c r="O23" s="811"/>
      <c r="P23" s="812"/>
      <c r="Q23" s="813">
        <v>32203</v>
      </c>
      <c r="R23" s="814"/>
      <c r="S23" s="814"/>
      <c r="T23" s="814"/>
      <c r="U23" s="814"/>
      <c r="V23" s="814">
        <v>31421</v>
      </c>
      <c r="W23" s="814"/>
      <c r="X23" s="814"/>
      <c r="Y23" s="814"/>
      <c r="Z23" s="814"/>
      <c r="AA23" s="814">
        <v>781</v>
      </c>
      <c r="AB23" s="814"/>
      <c r="AC23" s="814"/>
      <c r="AD23" s="814"/>
      <c r="AE23" s="815"/>
      <c r="AF23" s="816">
        <v>415</v>
      </c>
      <c r="AG23" s="814"/>
      <c r="AH23" s="814"/>
      <c r="AI23" s="814"/>
      <c r="AJ23" s="817"/>
      <c r="AK23" s="818"/>
      <c r="AL23" s="819"/>
      <c r="AM23" s="819"/>
      <c r="AN23" s="819"/>
      <c r="AO23" s="819"/>
      <c r="AP23" s="814">
        <v>33936</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2">
      <c r="A24" s="828" t="s">
        <v>375</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5">
      <c r="A25" s="769" t="s">
        <v>376</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2">
      <c r="A26" s="760" t="s">
        <v>349</v>
      </c>
      <c r="B26" s="761"/>
      <c r="C26" s="761"/>
      <c r="D26" s="761"/>
      <c r="E26" s="761"/>
      <c r="F26" s="761"/>
      <c r="G26" s="761"/>
      <c r="H26" s="761"/>
      <c r="I26" s="761"/>
      <c r="J26" s="761"/>
      <c r="K26" s="761"/>
      <c r="L26" s="761"/>
      <c r="M26" s="761"/>
      <c r="N26" s="761"/>
      <c r="O26" s="761"/>
      <c r="P26" s="762"/>
      <c r="Q26" s="737" t="s">
        <v>377</v>
      </c>
      <c r="R26" s="738"/>
      <c r="S26" s="738"/>
      <c r="T26" s="738"/>
      <c r="U26" s="739"/>
      <c r="V26" s="737" t="s">
        <v>378</v>
      </c>
      <c r="W26" s="738"/>
      <c r="X26" s="738"/>
      <c r="Y26" s="738"/>
      <c r="Z26" s="739"/>
      <c r="AA26" s="737" t="s">
        <v>379</v>
      </c>
      <c r="AB26" s="738"/>
      <c r="AC26" s="738"/>
      <c r="AD26" s="738"/>
      <c r="AE26" s="738"/>
      <c r="AF26" s="832" t="s">
        <v>380</v>
      </c>
      <c r="AG26" s="833"/>
      <c r="AH26" s="833"/>
      <c r="AI26" s="833"/>
      <c r="AJ26" s="834"/>
      <c r="AK26" s="738" t="s">
        <v>381</v>
      </c>
      <c r="AL26" s="738"/>
      <c r="AM26" s="738"/>
      <c r="AN26" s="738"/>
      <c r="AO26" s="739"/>
      <c r="AP26" s="737" t="s">
        <v>382</v>
      </c>
      <c r="AQ26" s="738"/>
      <c r="AR26" s="738"/>
      <c r="AS26" s="738"/>
      <c r="AT26" s="739"/>
      <c r="AU26" s="737" t="s">
        <v>383</v>
      </c>
      <c r="AV26" s="738"/>
      <c r="AW26" s="738"/>
      <c r="AX26" s="738"/>
      <c r="AY26" s="739"/>
      <c r="AZ26" s="737" t="s">
        <v>384</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5">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2">
      <c r="A28" s="219">
        <v>1</v>
      </c>
      <c r="B28" s="751" t="s">
        <v>385</v>
      </c>
      <c r="C28" s="752"/>
      <c r="D28" s="752"/>
      <c r="E28" s="752"/>
      <c r="F28" s="752"/>
      <c r="G28" s="752"/>
      <c r="H28" s="752"/>
      <c r="I28" s="752"/>
      <c r="J28" s="752"/>
      <c r="K28" s="752"/>
      <c r="L28" s="752"/>
      <c r="M28" s="752"/>
      <c r="N28" s="752"/>
      <c r="O28" s="752"/>
      <c r="P28" s="753"/>
      <c r="Q28" s="842">
        <v>8916</v>
      </c>
      <c r="R28" s="843"/>
      <c r="S28" s="843"/>
      <c r="T28" s="843"/>
      <c r="U28" s="843"/>
      <c r="V28" s="843">
        <v>8720</v>
      </c>
      <c r="W28" s="843"/>
      <c r="X28" s="843"/>
      <c r="Y28" s="843"/>
      <c r="Z28" s="843"/>
      <c r="AA28" s="843">
        <v>196</v>
      </c>
      <c r="AB28" s="843"/>
      <c r="AC28" s="843"/>
      <c r="AD28" s="843"/>
      <c r="AE28" s="844"/>
      <c r="AF28" s="845">
        <v>196</v>
      </c>
      <c r="AG28" s="843"/>
      <c r="AH28" s="843"/>
      <c r="AI28" s="843"/>
      <c r="AJ28" s="846"/>
      <c r="AK28" s="847">
        <v>638</v>
      </c>
      <c r="AL28" s="838"/>
      <c r="AM28" s="838"/>
      <c r="AN28" s="838"/>
      <c r="AO28" s="838"/>
      <c r="AP28" s="838" t="s">
        <v>565</v>
      </c>
      <c r="AQ28" s="838"/>
      <c r="AR28" s="838"/>
      <c r="AS28" s="838"/>
      <c r="AT28" s="838"/>
      <c r="AU28" s="838" t="s">
        <v>545</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2">
      <c r="A29" s="219">
        <v>2</v>
      </c>
      <c r="B29" s="775" t="s">
        <v>386</v>
      </c>
      <c r="C29" s="776"/>
      <c r="D29" s="776"/>
      <c r="E29" s="776"/>
      <c r="F29" s="776"/>
      <c r="G29" s="776"/>
      <c r="H29" s="776"/>
      <c r="I29" s="776"/>
      <c r="J29" s="776"/>
      <c r="K29" s="776"/>
      <c r="L29" s="776"/>
      <c r="M29" s="776"/>
      <c r="N29" s="776"/>
      <c r="O29" s="776"/>
      <c r="P29" s="777"/>
      <c r="Q29" s="778">
        <v>5107</v>
      </c>
      <c r="R29" s="779"/>
      <c r="S29" s="779"/>
      <c r="T29" s="779"/>
      <c r="U29" s="779"/>
      <c r="V29" s="779">
        <v>5025</v>
      </c>
      <c r="W29" s="779"/>
      <c r="X29" s="779"/>
      <c r="Y29" s="779"/>
      <c r="Z29" s="779"/>
      <c r="AA29" s="779">
        <v>82</v>
      </c>
      <c r="AB29" s="779"/>
      <c r="AC29" s="779"/>
      <c r="AD29" s="779"/>
      <c r="AE29" s="780"/>
      <c r="AF29" s="781">
        <v>82</v>
      </c>
      <c r="AG29" s="782"/>
      <c r="AH29" s="782"/>
      <c r="AI29" s="782"/>
      <c r="AJ29" s="783"/>
      <c r="AK29" s="850">
        <v>753</v>
      </c>
      <c r="AL29" s="851"/>
      <c r="AM29" s="851"/>
      <c r="AN29" s="851"/>
      <c r="AO29" s="851"/>
      <c r="AP29" s="851" t="s">
        <v>566</v>
      </c>
      <c r="AQ29" s="851"/>
      <c r="AR29" s="851"/>
      <c r="AS29" s="851"/>
      <c r="AT29" s="851"/>
      <c r="AU29" s="851" t="s">
        <v>545</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2">
      <c r="A30" s="219">
        <v>3</v>
      </c>
      <c r="B30" s="775" t="s">
        <v>387</v>
      </c>
      <c r="C30" s="776"/>
      <c r="D30" s="776"/>
      <c r="E30" s="776"/>
      <c r="F30" s="776"/>
      <c r="G30" s="776"/>
      <c r="H30" s="776"/>
      <c r="I30" s="776"/>
      <c r="J30" s="776"/>
      <c r="K30" s="776"/>
      <c r="L30" s="776"/>
      <c r="M30" s="776"/>
      <c r="N30" s="776"/>
      <c r="O30" s="776"/>
      <c r="P30" s="777"/>
      <c r="Q30" s="778">
        <v>35</v>
      </c>
      <c r="R30" s="779"/>
      <c r="S30" s="779"/>
      <c r="T30" s="779"/>
      <c r="U30" s="779"/>
      <c r="V30" s="779">
        <v>35</v>
      </c>
      <c r="W30" s="779"/>
      <c r="X30" s="779"/>
      <c r="Y30" s="779"/>
      <c r="Z30" s="779"/>
      <c r="AA30" s="779" t="s">
        <v>545</v>
      </c>
      <c r="AB30" s="779"/>
      <c r="AC30" s="779"/>
      <c r="AD30" s="779"/>
      <c r="AE30" s="780"/>
      <c r="AF30" s="781" t="s">
        <v>112</v>
      </c>
      <c r="AG30" s="782"/>
      <c r="AH30" s="782"/>
      <c r="AI30" s="782"/>
      <c r="AJ30" s="783"/>
      <c r="AK30" s="850">
        <v>16</v>
      </c>
      <c r="AL30" s="851"/>
      <c r="AM30" s="851"/>
      <c r="AN30" s="851"/>
      <c r="AO30" s="851"/>
      <c r="AP30" s="851" t="s">
        <v>566</v>
      </c>
      <c r="AQ30" s="851"/>
      <c r="AR30" s="851"/>
      <c r="AS30" s="851"/>
      <c r="AT30" s="851"/>
      <c r="AU30" s="851" t="s">
        <v>545</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2">
      <c r="A31" s="219">
        <v>4</v>
      </c>
      <c r="B31" s="775" t="s">
        <v>388</v>
      </c>
      <c r="C31" s="776"/>
      <c r="D31" s="776"/>
      <c r="E31" s="776"/>
      <c r="F31" s="776"/>
      <c r="G31" s="776"/>
      <c r="H31" s="776"/>
      <c r="I31" s="776"/>
      <c r="J31" s="776"/>
      <c r="K31" s="776"/>
      <c r="L31" s="776"/>
      <c r="M31" s="776"/>
      <c r="N31" s="776"/>
      <c r="O31" s="776"/>
      <c r="P31" s="777"/>
      <c r="Q31" s="778">
        <v>671</v>
      </c>
      <c r="R31" s="779"/>
      <c r="S31" s="779"/>
      <c r="T31" s="779"/>
      <c r="U31" s="779"/>
      <c r="V31" s="779">
        <v>664</v>
      </c>
      <c r="W31" s="779"/>
      <c r="X31" s="779"/>
      <c r="Y31" s="779"/>
      <c r="Z31" s="779"/>
      <c r="AA31" s="779">
        <v>7</v>
      </c>
      <c r="AB31" s="779"/>
      <c r="AC31" s="779"/>
      <c r="AD31" s="779"/>
      <c r="AE31" s="780"/>
      <c r="AF31" s="781">
        <v>7</v>
      </c>
      <c r="AG31" s="782"/>
      <c r="AH31" s="782"/>
      <c r="AI31" s="782"/>
      <c r="AJ31" s="783"/>
      <c r="AK31" s="850">
        <v>248</v>
      </c>
      <c r="AL31" s="851"/>
      <c r="AM31" s="851"/>
      <c r="AN31" s="851"/>
      <c r="AO31" s="851"/>
      <c r="AP31" s="851" t="s">
        <v>566</v>
      </c>
      <c r="AQ31" s="851"/>
      <c r="AR31" s="851"/>
      <c r="AS31" s="851"/>
      <c r="AT31" s="851"/>
      <c r="AU31" s="851" t="s">
        <v>545</v>
      </c>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2">
      <c r="A32" s="219">
        <v>5</v>
      </c>
      <c r="B32" s="775" t="s">
        <v>389</v>
      </c>
      <c r="C32" s="776"/>
      <c r="D32" s="776"/>
      <c r="E32" s="776"/>
      <c r="F32" s="776"/>
      <c r="G32" s="776"/>
      <c r="H32" s="776"/>
      <c r="I32" s="776"/>
      <c r="J32" s="776"/>
      <c r="K32" s="776"/>
      <c r="L32" s="776"/>
      <c r="M32" s="776"/>
      <c r="N32" s="776"/>
      <c r="O32" s="776"/>
      <c r="P32" s="777"/>
      <c r="Q32" s="778">
        <v>1125</v>
      </c>
      <c r="R32" s="779"/>
      <c r="S32" s="779"/>
      <c r="T32" s="779"/>
      <c r="U32" s="779"/>
      <c r="V32" s="779">
        <v>938</v>
      </c>
      <c r="W32" s="779"/>
      <c r="X32" s="779"/>
      <c r="Y32" s="779"/>
      <c r="Z32" s="779"/>
      <c r="AA32" s="779">
        <v>187</v>
      </c>
      <c r="AB32" s="779"/>
      <c r="AC32" s="779"/>
      <c r="AD32" s="779"/>
      <c r="AE32" s="780"/>
      <c r="AF32" s="781">
        <v>1383</v>
      </c>
      <c r="AG32" s="782"/>
      <c r="AH32" s="782"/>
      <c r="AI32" s="782"/>
      <c r="AJ32" s="783"/>
      <c r="AK32" s="850">
        <v>25</v>
      </c>
      <c r="AL32" s="851"/>
      <c r="AM32" s="851"/>
      <c r="AN32" s="851"/>
      <c r="AO32" s="851"/>
      <c r="AP32" s="851">
        <v>3750</v>
      </c>
      <c r="AQ32" s="851"/>
      <c r="AR32" s="851"/>
      <c r="AS32" s="851"/>
      <c r="AT32" s="851"/>
      <c r="AU32" s="851">
        <v>97</v>
      </c>
      <c r="AV32" s="851"/>
      <c r="AW32" s="851"/>
      <c r="AX32" s="851"/>
      <c r="AY32" s="851"/>
      <c r="AZ32" s="852" t="s">
        <v>545</v>
      </c>
      <c r="BA32" s="852"/>
      <c r="BB32" s="852"/>
      <c r="BC32" s="852"/>
      <c r="BD32" s="852"/>
      <c r="BE32" s="848" t="s">
        <v>390</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2">
      <c r="A33" s="219">
        <v>6</v>
      </c>
      <c r="B33" s="775" t="s">
        <v>391</v>
      </c>
      <c r="C33" s="776"/>
      <c r="D33" s="776"/>
      <c r="E33" s="776"/>
      <c r="F33" s="776"/>
      <c r="G33" s="776"/>
      <c r="H33" s="776"/>
      <c r="I33" s="776"/>
      <c r="J33" s="776"/>
      <c r="K33" s="776"/>
      <c r="L33" s="776"/>
      <c r="M33" s="776"/>
      <c r="N33" s="776"/>
      <c r="O33" s="776"/>
      <c r="P33" s="777"/>
      <c r="Q33" s="778">
        <v>1357</v>
      </c>
      <c r="R33" s="779"/>
      <c r="S33" s="779"/>
      <c r="T33" s="779"/>
      <c r="U33" s="779"/>
      <c r="V33" s="779">
        <v>1223</v>
      </c>
      <c r="W33" s="779"/>
      <c r="X33" s="779"/>
      <c r="Y33" s="779"/>
      <c r="Z33" s="779"/>
      <c r="AA33" s="779">
        <v>134</v>
      </c>
      <c r="AB33" s="779"/>
      <c r="AC33" s="779"/>
      <c r="AD33" s="779"/>
      <c r="AE33" s="780"/>
      <c r="AF33" s="781">
        <v>259</v>
      </c>
      <c r="AG33" s="782"/>
      <c r="AH33" s="782"/>
      <c r="AI33" s="782"/>
      <c r="AJ33" s="783"/>
      <c r="AK33" s="850">
        <v>620</v>
      </c>
      <c r="AL33" s="851"/>
      <c r="AM33" s="851"/>
      <c r="AN33" s="851"/>
      <c r="AO33" s="851"/>
      <c r="AP33" s="851">
        <v>10639</v>
      </c>
      <c r="AQ33" s="851"/>
      <c r="AR33" s="851"/>
      <c r="AS33" s="851"/>
      <c r="AT33" s="851"/>
      <c r="AU33" s="851">
        <v>8075</v>
      </c>
      <c r="AV33" s="851"/>
      <c r="AW33" s="851"/>
      <c r="AX33" s="851"/>
      <c r="AY33" s="851"/>
      <c r="AZ33" s="852" t="s">
        <v>545</v>
      </c>
      <c r="BA33" s="852"/>
      <c r="BB33" s="852"/>
      <c r="BC33" s="852"/>
      <c r="BD33" s="852"/>
      <c r="BE33" s="848" t="s">
        <v>390</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2">
      <c r="A34" s="219">
        <v>7</v>
      </c>
      <c r="B34" s="775" t="s">
        <v>392</v>
      </c>
      <c r="C34" s="776"/>
      <c r="D34" s="776"/>
      <c r="E34" s="776"/>
      <c r="F34" s="776"/>
      <c r="G34" s="776"/>
      <c r="H34" s="776"/>
      <c r="I34" s="776"/>
      <c r="J34" s="776"/>
      <c r="K34" s="776"/>
      <c r="L34" s="776"/>
      <c r="M34" s="776"/>
      <c r="N34" s="776"/>
      <c r="O34" s="776"/>
      <c r="P34" s="777"/>
      <c r="Q34" s="778">
        <v>245</v>
      </c>
      <c r="R34" s="779"/>
      <c r="S34" s="779"/>
      <c r="T34" s="779"/>
      <c r="U34" s="779"/>
      <c r="V34" s="779">
        <v>271</v>
      </c>
      <c r="W34" s="779"/>
      <c r="X34" s="779"/>
      <c r="Y34" s="779"/>
      <c r="Z34" s="779"/>
      <c r="AA34" s="779">
        <v>-26</v>
      </c>
      <c r="AB34" s="779"/>
      <c r="AC34" s="779"/>
      <c r="AD34" s="779"/>
      <c r="AE34" s="780"/>
      <c r="AF34" s="781">
        <v>63</v>
      </c>
      <c r="AG34" s="782"/>
      <c r="AH34" s="782"/>
      <c r="AI34" s="782"/>
      <c r="AJ34" s="783"/>
      <c r="AK34" s="850">
        <v>154</v>
      </c>
      <c r="AL34" s="851"/>
      <c r="AM34" s="851"/>
      <c r="AN34" s="851"/>
      <c r="AO34" s="851"/>
      <c r="AP34" s="851" t="s">
        <v>552</v>
      </c>
      <c r="AQ34" s="851"/>
      <c r="AR34" s="851"/>
      <c r="AS34" s="851"/>
      <c r="AT34" s="851"/>
      <c r="AU34" s="851" t="s">
        <v>545</v>
      </c>
      <c r="AV34" s="851"/>
      <c r="AW34" s="851"/>
      <c r="AX34" s="851"/>
      <c r="AY34" s="851"/>
      <c r="AZ34" s="852" t="s">
        <v>545</v>
      </c>
      <c r="BA34" s="852"/>
      <c r="BB34" s="852"/>
      <c r="BC34" s="852"/>
      <c r="BD34" s="852"/>
      <c r="BE34" s="848" t="s">
        <v>390</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2">
      <c r="A35" s="219">
        <v>8</v>
      </c>
      <c r="B35" s="775" t="s">
        <v>393</v>
      </c>
      <c r="C35" s="776"/>
      <c r="D35" s="776"/>
      <c r="E35" s="776"/>
      <c r="F35" s="776"/>
      <c r="G35" s="776"/>
      <c r="H35" s="776"/>
      <c r="I35" s="776"/>
      <c r="J35" s="776"/>
      <c r="K35" s="776"/>
      <c r="L35" s="776"/>
      <c r="M35" s="776"/>
      <c r="N35" s="776"/>
      <c r="O35" s="776"/>
      <c r="P35" s="777"/>
      <c r="Q35" s="778">
        <v>97</v>
      </c>
      <c r="R35" s="779"/>
      <c r="S35" s="779"/>
      <c r="T35" s="779"/>
      <c r="U35" s="779"/>
      <c r="V35" s="779">
        <v>95</v>
      </c>
      <c r="W35" s="779"/>
      <c r="X35" s="779"/>
      <c r="Y35" s="779"/>
      <c r="Z35" s="779"/>
      <c r="AA35" s="779">
        <v>2</v>
      </c>
      <c r="AB35" s="779"/>
      <c r="AC35" s="779"/>
      <c r="AD35" s="779"/>
      <c r="AE35" s="780"/>
      <c r="AF35" s="781">
        <v>2</v>
      </c>
      <c r="AG35" s="782"/>
      <c r="AH35" s="782"/>
      <c r="AI35" s="782"/>
      <c r="AJ35" s="783"/>
      <c r="AK35" s="850">
        <v>31</v>
      </c>
      <c r="AL35" s="851"/>
      <c r="AM35" s="851"/>
      <c r="AN35" s="851"/>
      <c r="AO35" s="851"/>
      <c r="AP35" s="851">
        <v>393</v>
      </c>
      <c r="AQ35" s="851"/>
      <c r="AR35" s="851"/>
      <c r="AS35" s="851"/>
      <c r="AT35" s="851"/>
      <c r="AU35" s="851">
        <v>216</v>
      </c>
      <c r="AV35" s="851"/>
      <c r="AW35" s="851"/>
      <c r="AX35" s="851"/>
      <c r="AY35" s="851"/>
      <c r="AZ35" s="852" t="s">
        <v>545</v>
      </c>
      <c r="BA35" s="852"/>
      <c r="BB35" s="852"/>
      <c r="BC35" s="852"/>
      <c r="BD35" s="852"/>
      <c r="BE35" s="848" t="s">
        <v>394</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2">
      <c r="A36" s="219">
        <v>9</v>
      </c>
      <c r="B36" s="775" t="s">
        <v>395</v>
      </c>
      <c r="C36" s="776"/>
      <c r="D36" s="776"/>
      <c r="E36" s="776"/>
      <c r="F36" s="776"/>
      <c r="G36" s="776"/>
      <c r="H36" s="776"/>
      <c r="I36" s="776"/>
      <c r="J36" s="776"/>
      <c r="K36" s="776"/>
      <c r="L36" s="776"/>
      <c r="M36" s="776"/>
      <c r="N36" s="776"/>
      <c r="O36" s="776"/>
      <c r="P36" s="777"/>
      <c r="Q36" s="778">
        <v>139</v>
      </c>
      <c r="R36" s="779"/>
      <c r="S36" s="779"/>
      <c r="T36" s="779"/>
      <c r="U36" s="779"/>
      <c r="V36" s="779">
        <v>137</v>
      </c>
      <c r="W36" s="779"/>
      <c r="X36" s="779"/>
      <c r="Y36" s="779"/>
      <c r="Z36" s="779"/>
      <c r="AA36" s="779">
        <v>2</v>
      </c>
      <c r="AB36" s="779"/>
      <c r="AC36" s="779"/>
      <c r="AD36" s="779"/>
      <c r="AE36" s="780"/>
      <c r="AF36" s="781">
        <v>2</v>
      </c>
      <c r="AG36" s="782"/>
      <c r="AH36" s="782"/>
      <c r="AI36" s="782"/>
      <c r="AJ36" s="783"/>
      <c r="AK36" s="850">
        <v>80</v>
      </c>
      <c r="AL36" s="851"/>
      <c r="AM36" s="851"/>
      <c r="AN36" s="851"/>
      <c r="AO36" s="851"/>
      <c r="AP36" s="851">
        <v>1157</v>
      </c>
      <c r="AQ36" s="851"/>
      <c r="AR36" s="851"/>
      <c r="AS36" s="851"/>
      <c r="AT36" s="851"/>
      <c r="AU36" s="851">
        <v>1028</v>
      </c>
      <c r="AV36" s="851"/>
      <c r="AW36" s="851"/>
      <c r="AX36" s="851"/>
      <c r="AY36" s="851"/>
      <c r="AZ36" s="852" t="s">
        <v>545</v>
      </c>
      <c r="BA36" s="852"/>
      <c r="BB36" s="852"/>
      <c r="BC36" s="852"/>
      <c r="BD36" s="852"/>
      <c r="BE36" s="848" t="s">
        <v>394</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2">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2">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2">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2">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2">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2">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2">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2">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2">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2">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2">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2">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2">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2">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2">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2">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2">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2">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2">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2">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2">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2">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2">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2">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5">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2">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396</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5">
      <c r="A63" s="217" t="s">
        <v>373</v>
      </c>
      <c r="B63" s="810" t="s">
        <v>397</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1993</v>
      </c>
      <c r="AG63" s="862"/>
      <c r="AH63" s="862"/>
      <c r="AI63" s="862"/>
      <c r="AJ63" s="863"/>
      <c r="AK63" s="864"/>
      <c r="AL63" s="859"/>
      <c r="AM63" s="859"/>
      <c r="AN63" s="859"/>
      <c r="AO63" s="859"/>
      <c r="AP63" s="862">
        <v>15938</v>
      </c>
      <c r="AQ63" s="862"/>
      <c r="AR63" s="862"/>
      <c r="AS63" s="862"/>
      <c r="AT63" s="862"/>
      <c r="AU63" s="862">
        <v>9416</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2">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5">
      <c r="A65" s="205" t="s">
        <v>398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2">
      <c r="A66" s="760" t="s">
        <v>399</v>
      </c>
      <c r="B66" s="761"/>
      <c r="C66" s="761"/>
      <c r="D66" s="761"/>
      <c r="E66" s="761"/>
      <c r="F66" s="761"/>
      <c r="G66" s="761"/>
      <c r="H66" s="761"/>
      <c r="I66" s="761"/>
      <c r="J66" s="761"/>
      <c r="K66" s="761"/>
      <c r="L66" s="761"/>
      <c r="M66" s="761"/>
      <c r="N66" s="761"/>
      <c r="O66" s="761"/>
      <c r="P66" s="762"/>
      <c r="Q66" s="737" t="s">
        <v>377</v>
      </c>
      <c r="R66" s="738"/>
      <c r="S66" s="738"/>
      <c r="T66" s="738"/>
      <c r="U66" s="739"/>
      <c r="V66" s="737" t="s">
        <v>378</v>
      </c>
      <c r="W66" s="738"/>
      <c r="X66" s="738"/>
      <c r="Y66" s="738"/>
      <c r="Z66" s="739"/>
      <c r="AA66" s="737" t="s">
        <v>379</v>
      </c>
      <c r="AB66" s="738"/>
      <c r="AC66" s="738"/>
      <c r="AD66" s="738"/>
      <c r="AE66" s="739"/>
      <c r="AF66" s="872" t="s">
        <v>380</v>
      </c>
      <c r="AG66" s="833"/>
      <c r="AH66" s="833"/>
      <c r="AI66" s="833"/>
      <c r="AJ66" s="873"/>
      <c r="AK66" s="737" t="s">
        <v>381</v>
      </c>
      <c r="AL66" s="761"/>
      <c r="AM66" s="761"/>
      <c r="AN66" s="761"/>
      <c r="AO66" s="762"/>
      <c r="AP66" s="737" t="s">
        <v>382</v>
      </c>
      <c r="AQ66" s="738"/>
      <c r="AR66" s="738"/>
      <c r="AS66" s="738"/>
      <c r="AT66" s="739"/>
      <c r="AU66" s="737" t="s">
        <v>400</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5">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2">
      <c r="A68" s="211">
        <v>1</v>
      </c>
      <c r="B68" s="889" t="s">
        <v>546</v>
      </c>
      <c r="C68" s="890"/>
      <c r="D68" s="890"/>
      <c r="E68" s="890"/>
      <c r="F68" s="890"/>
      <c r="G68" s="890"/>
      <c r="H68" s="890"/>
      <c r="I68" s="890"/>
      <c r="J68" s="890"/>
      <c r="K68" s="890"/>
      <c r="L68" s="890"/>
      <c r="M68" s="890"/>
      <c r="N68" s="890"/>
      <c r="O68" s="890"/>
      <c r="P68" s="891"/>
      <c r="Q68" s="892">
        <v>591</v>
      </c>
      <c r="R68" s="886"/>
      <c r="S68" s="886"/>
      <c r="T68" s="886"/>
      <c r="U68" s="886"/>
      <c r="V68" s="886">
        <v>558</v>
      </c>
      <c r="W68" s="886"/>
      <c r="X68" s="886"/>
      <c r="Y68" s="886"/>
      <c r="Z68" s="886"/>
      <c r="AA68" s="886">
        <v>33</v>
      </c>
      <c r="AB68" s="886"/>
      <c r="AC68" s="886"/>
      <c r="AD68" s="886"/>
      <c r="AE68" s="886"/>
      <c r="AF68" s="886">
        <v>33</v>
      </c>
      <c r="AG68" s="886"/>
      <c r="AH68" s="886"/>
      <c r="AI68" s="886"/>
      <c r="AJ68" s="886"/>
      <c r="AK68" s="886" t="s">
        <v>560</v>
      </c>
      <c r="AL68" s="886"/>
      <c r="AM68" s="886"/>
      <c r="AN68" s="886"/>
      <c r="AO68" s="886"/>
      <c r="AP68" s="886">
        <v>651</v>
      </c>
      <c r="AQ68" s="886"/>
      <c r="AR68" s="886"/>
      <c r="AS68" s="886"/>
      <c r="AT68" s="886"/>
      <c r="AU68" s="886">
        <v>392</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2">
      <c r="A69" s="214">
        <v>2</v>
      </c>
      <c r="B69" s="893" t="s">
        <v>547</v>
      </c>
      <c r="C69" s="894"/>
      <c r="D69" s="894"/>
      <c r="E69" s="894"/>
      <c r="F69" s="894"/>
      <c r="G69" s="894"/>
      <c r="H69" s="894"/>
      <c r="I69" s="894"/>
      <c r="J69" s="894"/>
      <c r="K69" s="894"/>
      <c r="L69" s="894"/>
      <c r="M69" s="894"/>
      <c r="N69" s="894"/>
      <c r="O69" s="894"/>
      <c r="P69" s="895"/>
      <c r="Q69" s="896">
        <v>3</v>
      </c>
      <c r="R69" s="851"/>
      <c r="S69" s="851"/>
      <c r="T69" s="851"/>
      <c r="U69" s="851"/>
      <c r="V69" s="851">
        <v>3</v>
      </c>
      <c r="W69" s="851"/>
      <c r="X69" s="851"/>
      <c r="Y69" s="851"/>
      <c r="Z69" s="851"/>
      <c r="AA69" s="851">
        <v>0</v>
      </c>
      <c r="AB69" s="851"/>
      <c r="AC69" s="851"/>
      <c r="AD69" s="851"/>
      <c r="AE69" s="851"/>
      <c r="AF69" s="851">
        <v>0</v>
      </c>
      <c r="AG69" s="851"/>
      <c r="AH69" s="851"/>
      <c r="AI69" s="851"/>
      <c r="AJ69" s="851"/>
      <c r="AK69" s="851" t="s">
        <v>561</v>
      </c>
      <c r="AL69" s="851"/>
      <c r="AM69" s="851"/>
      <c r="AN69" s="851"/>
      <c r="AO69" s="851"/>
      <c r="AP69" s="851" t="s">
        <v>561</v>
      </c>
      <c r="AQ69" s="851"/>
      <c r="AR69" s="851"/>
      <c r="AS69" s="851"/>
      <c r="AT69" s="851"/>
      <c r="AU69" s="851" t="s">
        <v>561</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2">
      <c r="A70" s="214">
        <v>3</v>
      </c>
      <c r="B70" s="893" t="s">
        <v>549</v>
      </c>
      <c r="C70" s="894"/>
      <c r="D70" s="894"/>
      <c r="E70" s="894"/>
      <c r="F70" s="894"/>
      <c r="G70" s="894"/>
      <c r="H70" s="894"/>
      <c r="I70" s="894"/>
      <c r="J70" s="894"/>
      <c r="K70" s="894"/>
      <c r="L70" s="894"/>
      <c r="M70" s="894"/>
      <c r="N70" s="894"/>
      <c r="O70" s="894"/>
      <c r="P70" s="895"/>
      <c r="Q70" s="896">
        <v>31</v>
      </c>
      <c r="R70" s="851"/>
      <c r="S70" s="851"/>
      <c r="T70" s="851"/>
      <c r="U70" s="851"/>
      <c r="V70" s="851">
        <v>28</v>
      </c>
      <c r="W70" s="851"/>
      <c r="X70" s="851"/>
      <c r="Y70" s="851"/>
      <c r="Z70" s="851"/>
      <c r="AA70" s="851">
        <v>4</v>
      </c>
      <c r="AB70" s="851"/>
      <c r="AC70" s="851"/>
      <c r="AD70" s="851"/>
      <c r="AE70" s="851"/>
      <c r="AF70" s="851">
        <v>4</v>
      </c>
      <c r="AG70" s="851"/>
      <c r="AH70" s="851"/>
      <c r="AI70" s="851"/>
      <c r="AJ70" s="851"/>
      <c r="AK70" s="851">
        <v>23</v>
      </c>
      <c r="AL70" s="851"/>
      <c r="AM70" s="851"/>
      <c r="AN70" s="851"/>
      <c r="AO70" s="851"/>
      <c r="AP70" s="851" t="s">
        <v>561</v>
      </c>
      <c r="AQ70" s="851"/>
      <c r="AR70" s="851"/>
      <c r="AS70" s="851"/>
      <c r="AT70" s="851"/>
      <c r="AU70" s="851" t="s">
        <v>562</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2">
      <c r="A71" s="214">
        <v>4</v>
      </c>
      <c r="B71" s="893" t="s">
        <v>548</v>
      </c>
      <c r="C71" s="894"/>
      <c r="D71" s="894"/>
      <c r="E71" s="894"/>
      <c r="F71" s="894"/>
      <c r="G71" s="894"/>
      <c r="H71" s="894"/>
      <c r="I71" s="894"/>
      <c r="J71" s="894"/>
      <c r="K71" s="894"/>
      <c r="L71" s="894"/>
      <c r="M71" s="894"/>
      <c r="N71" s="894"/>
      <c r="O71" s="894"/>
      <c r="P71" s="895"/>
      <c r="Q71" s="896">
        <v>202</v>
      </c>
      <c r="R71" s="851"/>
      <c r="S71" s="851"/>
      <c r="T71" s="851"/>
      <c r="U71" s="851"/>
      <c r="V71" s="851">
        <v>195</v>
      </c>
      <c r="W71" s="851"/>
      <c r="X71" s="851"/>
      <c r="Y71" s="851"/>
      <c r="Z71" s="851"/>
      <c r="AA71" s="851">
        <v>7</v>
      </c>
      <c r="AB71" s="851"/>
      <c r="AC71" s="851"/>
      <c r="AD71" s="851"/>
      <c r="AE71" s="851"/>
      <c r="AF71" s="851">
        <v>7</v>
      </c>
      <c r="AG71" s="851"/>
      <c r="AH71" s="851"/>
      <c r="AI71" s="851"/>
      <c r="AJ71" s="851"/>
      <c r="AK71" s="851">
        <v>5</v>
      </c>
      <c r="AL71" s="851"/>
      <c r="AM71" s="851"/>
      <c r="AN71" s="851"/>
      <c r="AO71" s="851"/>
      <c r="AP71" s="851" t="s">
        <v>564</v>
      </c>
      <c r="AQ71" s="851"/>
      <c r="AR71" s="851"/>
      <c r="AS71" s="851"/>
      <c r="AT71" s="851"/>
      <c r="AU71" s="851" t="s">
        <v>564</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2">
      <c r="A72" s="214">
        <v>5</v>
      </c>
      <c r="B72" s="893" t="s">
        <v>550</v>
      </c>
      <c r="C72" s="894"/>
      <c r="D72" s="894"/>
      <c r="E72" s="894"/>
      <c r="F72" s="894"/>
      <c r="G72" s="894"/>
      <c r="H72" s="894"/>
      <c r="I72" s="894"/>
      <c r="J72" s="894"/>
      <c r="K72" s="894"/>
      <c r="L72" s="894"/>
      <c r="M72" s="894"/>
      <c r="N72" s="894"/>
      <c r="O72" s="894"/>
      <c r="P72" s="895"/>
      <c r="Q72" s="896">
        <v>157349</v>
      </c>
      <c r="R72" s="851"/>
      <c r="S72" s="851"/>
      <c r="T72" s="851"/>
      <c r="U72" s="851"/>
      <c r="V72" s="851">
        <v>150615</v>
      </c>
      <c r="W72" s="851"/>
      <c r="X72" s="851"/>
      <c r="Y72" s="851"/>
      <c r="Z72" s="851"/>
      <c r="AA72" s="851">
        <v>6733</v>
      </c>
      <c r="AB72" s="851"/>
      <c r="AC72" s="851"/>
      <c r="AD72" s="851"/>
      <c r="AE72" s="851"/>
      <c r="AF72" s="851">
        <v>6733</v>
      </c>
      <c r="AG72" s="851"/>
      <c r="AH72" s="851"/>
      <c r="AI72" s="851"/>
      <c r="AJ72" s="851"/>
      <c r="AK72" s="851">
        <v>1066</v>
      </c>
      <c r="AL72" s="851"/>
      <c r="AM72" s="851"/>
      <c r="AN72" s="851"/>
      <c r="AO72" s="851"/>
      <c r="AP72" s="851" t="s">
        <v>564</v>
      </c>
      <c r="AQ72" s="851"/>
      <c r="AR72" s="851"/>
      <c r="AS72" s="851"/>
      <c r="AT72" s="851"/>
      <c r="AU72" s="851" t="s">
        <v>564</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2">
      <c r="A73" s="214">
        <v>6</v>
      </c>
      <c r="B73" s="893" t="s">
        <v>551</v>
      </c>
      <c r="C73" s="894"/>
      <c r="D73" s="894"/>
      <c r="E73" s="894"/>
      <c r="F73" s="894"/>
      <c r="G73" s="894"/>
      <c r="H73" s="894"/>
      <c r="I73" s="894"/>
      <c r="J73" s="894"/>
      <c r="K73" s="894"/>
      <c r="L73" s="894"/>
      <c r="M73" s="894"/>
      <c r="N73" s="894"/>
      <c r="O73" s="894"/>
      <c r="P73" s="895"/>
      <c r="Q73" s="896">
        <v>27</v>
      </c>
      <c r="R73" s="851"/>
      <c r="S73" s="851"/>
      <c r="T73" s="851"/>
      <c r="U73" s="851"/>
      <c r="V73" s="851">
        <v>24</v>
      </c>
      <c r="W73" s="851"/>
      <c r="X73" s="851"/>
      <c r="Y73" s="851"/>
      <c r="Z73" s="851"/>
      <c r="AA73" s="851">
        <v>2</v>
      </c>
      <c r="AB73" s="851"/>
      <c r="AC73" s="851"/>
      <c r="AD73" s="851"/>
      <c r="AE73" s="851"/>
      <c r="AF73" s="851">
        <v>2</v>
      </c>
      <c r="AG73" s="851"/>
      <c r="AH73" s="851"/>
      <c r="AI73" s="851"/>
      <c r="AJ73" s="851"/>
      <c r="AK73" s="851" t="s">
        <v>564</v>
      </c>
      <c r="AL73" s="851"/>
      <c r="AM73" s="851"/>
      <c r="AN73" s="851"/>
      <c r="AO73" s="851"/>
      <c r="AP73" s="851" t="s">
        <v>564</v>
      </c>
      <c r="AQ73" s="851"/>
      <c r="AR73" s="851"/>
      <c r="AS73" s="851"/>
      <c r="AT73" s="851"/>
      <c r="AU73" s="851" t="s">
        <v>564</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2">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2">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2">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2">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2">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2">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2">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2">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2">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2">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2">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2">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2">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2">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5">
      <c r="A88" s="217" t="s">
        <v>373</v>
      </c>
      <c r="B88" s="810" t="s">
        <v>401</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6779</v>
      </c>
      <c r="AG88" s="862"/>
      <c r="AH88" s="862"/>
      <c r="AI88" s="862"/>
      <c r="AJ88" s="862"/>
      <c r="AK88" s="859"/>
      <c r="AL88" s="859"/>
      <c r="AM88" s="859"/>
      <c r="AN88" s="859"/>
      <c r="AO88" s="859"/>
      <c r="AP88" s="862">
        <v>651</v>
      </c>
      <c r="AQ88" s="862"/>
      <c r="AR88" s="862"/>
      <c r="AS88" s="862"/>
      <c r="AT88" s="862"/>
      <c r="AU88" s="862">
        <v>392</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2">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2">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2">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2">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2">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2">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2">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2">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2">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2">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2">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2">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2">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5">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373</v>
      </c>
      <c r="BR102" s="810" t="s">
        <v>402</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387</v>
      </c>
      <c r="CS102" s="870"/>
      <c r="CT102" s="870"/>
      <c r="CU102" s="870"/>
      <c r="CV102" s="913"/>
      <c r="CW102" s="912">
        <v>9</v>
      </c>
      <c r="CX102" s="870"/>
      <c r="CY102" s="870"/>
      <c r="CZ102" s="870"/>
      <c r="DA102" s="913"/>
      <c r="DB102" s="912">
        <v>83</v>
      </c>
      <c r="DC102" s="870"/>
      <c r="DD102" s="870"/>
      <c r="DE102" s="870"/>
      <c r="DF102" s="913"/>
      <c r="DG102" s="912" t="s">
        <v>566</v>
      </c>
      <c r="DH102" s="870"/>
      <c r="DI102" s="870"/>
      <c r="DJ102" s="870"/>
      <c r="DK102" s="913"/>
      <c r="DL102" s="912">
        <v>159</v>
      </c>
      <c r="DM102" s="870"/>
      <c r="DN102" s="870"/>
      <c r="DO102" s="870"/>
      <c r="DP102" s="913"/>
      <c r="DQ102" s="912">
        <v>48</v>
      </c>
      <c r="DR102" s="870"/>
      <c r="DS102" s="870"/>
      <c r="DT102" s="870"/>
      <c r="DU102" s="913"/>
      <c r="DV102" s="936"/>
      <c r="DW102" s="937"/>
      <c r="DX102" s="937"/>
      <c r="DY102" s="937"/>
      <c r="DZ102" s="938"/>
      <c r="EA102" s="199"/>
    </row>
    <row r="103" spans="1:131" s="200" customFormat="1" ht="26.25" customHeight="1" x14ac:dyDescent="0.2">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2">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2">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5">
      <c r="A107" s="228" t="s">
        <v>405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2">
      <c r="A108" s="941" t="s">
        <v>407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2">
      <c r="A109" s="934" t="s">
        <v>409</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410</v>
      </c>
      <c r="AB109" s="915"/>
      <c r="AC109" s="915"/>
      <c r="AD109" s="915"/>
      <c r="AE109" s="916"/>
      <c r="AF109" s="914" t="s">
        <v>288</v>
      </c>
      <c r="AG109" s="915"/>
      <c r="AH109" s="915"/>
      <c r="AI109" s="915"/>
      <c r="AJ109" s="916"/>
      <c r="AK109" s="914" t="s">
        <v>287</v>
      </c>
      <c r="AL109" s="915"/>
      <c r="AM109" s="915"/>
      <c r="AN109" s="915"/>
      <c r="AO109" s="916"/>
      <c r="AP109" s="914" t="s">
        <v>411</v>
      </c>
      <c r="AQ109" s="915"/>
      <c r="AR109" s="915"/>
      <c r="AS109" s="915"/>
      <c r="AT109" s="917"/>
      <c r="AU109" s="934" t="s">
        <v>409</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410</v>
      </c>
      <c r="BR109" s="915"/>
      <c r="BS109" s="915"/>
      <c r="BT109" s="915"/>
      <c r="BU109" s="916"/>
      <c r="BV109" s="914" t="s">
        <v>288</v>
      </c>
      <c r="BW109" s="915"/>
      <c r="BX109" s="915"/>
      <c r="BY109" s="915"/>
      <c r="BZ109" s="916"/>
      <c r="CA109" s="914" t="s">
        <v>287</v>
      </c>
      <c r="CB109" s="915"/>
      <c r="CC109" s="915"/>
      <c r="CD109" s="915"/>
      <c r="CE109" s="916"/>
      <c r="CF109" s="935" t="s">
        <v>411</v>
      </c>
      <c r="CG109" s="935"/>
      <c r="CH109" s="935"/>
      <c r="CI109" s="935"/>
      <c r="CJ109" s="935"/>
      <c r="CK109" s="914" t="s">
        <v>412</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410</v>
      </c>
      <c r="DH109" s="915"/>
      <c r="DI109" s="915"/>
      <c r="DJ109" s="915"/>
      <c r="DK109" s="916"/>
      <c r="DL109" s="914" t="s">
        <v>288</v>
      </c>
      <c r="DM109" s="915"/>
      <c r="DN109" s="915"/>
      <c r="DO109" s="915"/>
      <c r="DP109" s="916"/>
      <c r="DQ109" s="914" t="s">
        <v>287</v>
      </c>
      <c r="DR109" s="915"/>
      <c r="DS109" s="915"/>
      <c r="DT109" s="915"/>
      <c r="DU109" s="916"/>
      <c r="DV109" s="914" t="s">
        <v>411</v>
      </c>
      <c r="DW109" s="915"/>
      <c r="DX109" s="915"/>
      <c r="DY109" s="915"/>
      <c r="DZ109" s="917"/>
    </row>
    <row r="110" spans="1:131" s="199" customFormat="1" ht="26.25" customHeight="1" x14ac:dyDescent="0.2">
      <c r="A110" s="918" t="s">
        <v>413</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3836158</v>
      </c>
      <c r="AB110" s="922"/>
      <c r="AC110" s="922"/>
      <c r="AD110" s="922"/>
      <c r="AE110" s="923"/>
      <c r="AF110" s="924">
        <v>3898967</v>
      </c>
      <c r="AG110" s="922"/>
      <c r="AH110" s="922"/>
      <c r="AI110" s="922"/>
      <c r="AJ110" s="923"/>
      <c r="AK110" s="924">
        <v>3914899</v>
      </c>
      <c r="AL110" s="922"/>
      <c r="AM110" s="922"/>
      <c r="AN110" s="922"/>
      <c r="AO110" s="923"/>
      <c r="AP110" s="925">
        <v>29.9</v>
      </c>
      <c r="AQ110" s="926"/>
      <c r="AR110" s="926"/>
      <c r="AS110" s="926"/>
      <c r="AT110" s="927"/>
      <c r="AU110" s="928" t="s">
        <v>61</v>
      </c>
      <c r="AV110" s="929"/>
      <c r="AW110" s="929"/>
      <c r="AX110" s="929"/>
      <c r="AY110" s="929"/>
      <c r="AZ110" s="970" t="s">
        <v>414</v>
      </c>
      <c r="BA110" s="919"/>
      <c r="BB110" s="919"/>
      <c r="BC110" s="919"/>
      <c r="BD110" s="919"/>
      <c r="BE110" s="919"/>
      <c r="BF110" s="919"/>
      <c r="BG110" s="919"/>
      <c r="BH110" s="919"/>
      <c r="BI110" s="919"/>
      <c r="BJ110" s="919"/>
      <c r="BK110" s="919"/>
      <c r="BL110" s="919"/>
      <c r="BM110" s="919"/>
      <c r="BN110" s="919"/>
      <c r="BO110" s="919"/>
      <c r="BP110" s="920"/>
      <c r="BQ110" s="956">
        <v>34517481</v>
      </c>
      <c r="BR110" s="957"/>
      <c r="BS110" s="957"/>
      <c r="BT110" s="957"/>
      <c r="BU110" s="957"/>
      <c r="BV110" s="957">
        <v>33873760</v>
      </c>
      <c r="BW110" s="957"/>
      <c r="BX110" s="957"/>
      <c r="BY110" s="957"/>
      <c r="BZ110" s="957"/>
      <c r="CA110" s="957">
        <v>33936011</v>
      </c>
      <c r="CB110" s="957"/>
      <c r="CC110" s="957"/>
      <c r="CD110" s="957"/>
      <c r="CE110" s="957"/>
      <c r="CF110" s="971">
        <v>259.5</v>
      </c>
      <c r="CG110" s="972"/>
      <c r="CH110" s="972"/>
      <c r="CI110" s="972"/>
      <c r="CJ110" s="972"/>
      <c r="CK110" s="973" t="s">
        <v>415</v>
      </c>
      <c r="CL110" s="974"/>
      <c r="CM110" s="953" t="s">
        <v>416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2">
      <c r="A111" s="960" t="s">
        <v>417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418</v>
      </c>
      <c r="BA111" s="980"/>
      <c r="BB111" s="980"/>
      <c r="BC111" s="980"/>
      <c r="BD111" s="980"/>
      <c r="BE111" s="980"/>
      <c r="BF111" s="980"/>
      <c r="BG111" s="980"/>
      <c r="BH111" s="980"/>
      <c r="BI111" s="980"/>
      <c r="BJ111" s="980"/>
      <c r="BK111" s="980"/>
      <c r="BL111" s="980"/>
      <c r="BM111" s="980"/>
      <c r="BN111" s="980"/>
      <c r="BO111" s="980"/>
      <c r="BP111" s="981"/>
      <c r="BQ111" s="949" t="s">
        <v>112</v>
      </c>
      <c r="BR111" s="950"/>
      <c r="BS111" s="950"/>
      <c r="BT111" s="950"/>
      <c r="BU111" s="950"/>
      <c r="BV111" s="950" t="s">
        <v>112</v>
      </c>
      <c r="BW111" s="950"/>
      <c r="BX111" s="950"/>
      <c r="BY111" s="950"/>
      <c r="BZ111" s="950"/>
      <c r="CA111" s="950" t="s">
        <v>112</v>
      </c>
      <c r="CB111" s="950"/>
      <c r="CC111" s="950"/>
      <c r="CD111" s="950"/>
      <c r="CE111" s="950"/>
      <c r="CF111" s="944" t="s">
        <v>112</v>
      </c>
      <c r="CG111" s="945"/>
      <c r="CH111" s="945"/>
      <c r="CI111" s="945"/>
      <c r="CJ111" s="945"/>
      <c r="CK111" s="975"/>
      <c r="CL111" s="976"/>
      <c r="CM111" s="946" t="s">
        <v>419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2">
      <c r="A112" s="982" t="s">
        <v>420</v>
      </c>
      <c r="B112" s="983"/>
      <c r="C112" s="980" t="s">
        <v>421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422</v>
      </c>
      <c r="BA112" s="980"/>
      <c r="BB112" s="980"/>
      <c r="BC112" s="980"/>
      <c r="BD112" s="980"/>
      <c r="BE112" s="980"/>
      <c r="BF112" s="980"/>
      <c r="BG112" s="980"/>
      <c r="BH112" s="980"/>
      <c r="BI112" s="980"/>
      <c r="BJ112" s="980"/>
      <c r="BK112" s="980"/>
      <c r="BL112" s="980"/>
      <c r="BM112" s="980"/>
      <c r="BN112" s="980"/>
      <c r="BO112" s="980"/>
      <c r="BP112" s="981"/>
      <c r="BQ112" s="949">
        <v>10240257</v>
      </c>
      <c r="BR112" s="950"/>
      <c r="BS112" s="950"/>
      <c r="BT112" s="950"/>
      <c r="BU112" s="950"/>
      <c r="BV112" s="950">
        <v>10110673</v>
      </c>
      <c r="BW112" s="950"/>
      <c r="BX112" s="950"/>
      <c r="BY112" s="950"/>
      <c r="BZ112" s="950"/>
      <c r="CA112" s="950">
        <v>9416288</v>
      </c>
      <c r="CB112" s="950"/>
      <c r="CC112" s="950"/>
      <c r="CD112" s="950"/>
      <c r="CE112" s="950"/>
      <c r="CF112" s="944">
        <v>72</v>
      </c>
      <c r="CG112" s="945"/>
      <c r="CH112" s="945"/>
      <c r="CI112" s="945"/>
      <c r="CJ112" s="945"/>
      <c r="CK112" s="975"/>
      <c r="CL112" s="976"/>
      <c r="CM112" s="946" t="s">
        <v>423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2">
      <c r="A113" s="984"/>
      <c r="B113" s="985"/>
      <c r="C113" s="980" t="s">
        <v>424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700488</v>
      </c>
      <c r="AB113" s="964"/>
      <c r="AC113" s="964"/>
      <c r="AD113" s="964"/>
      <c r="AE113" s="965"/>
      <c r="AF113" s="966">
        <v>729647</v>
      </c>
      <c r="AG113" s="964"/>
      <c r="AH113" s="964"/>
      <c r="AI113" s="964"/>
      <c r="AJ113" s="965"/>
      <c r="AK113" s="966">
        <v>610504</v>
      </c>
      <c r="AL113" s="964"/>
      <c r="AM113" s="964"/>
      <c r="AN113" s="964"/>
      <c r="AO113" s="965"/>
      <c r="AP113" s="967">
        <v>4.7</v>
      </c>
      <c r="AQ113" s="968"/>
      <c r="AR113" s="968"/>
      <c r="AS113" s="968"/>
      <c r="AT113" s="969"/>
      <c r="AU113" s="930"/>
      <c r="AV113" s="931"/>
      <c r="AW113" s="931"/>
      <c r="AX113" s="931"/>
      <c r="AY113" s="931"/>
      <c r="AZ113" s="979" t="s">
        <v>425</v>
      </c>
      <c r="BA113" s="980"/>
      <c r="BB113" s="980"/>
      <c r="BC113" s="980"/>
      <c r="BD113" s="980"/>
      <c r="BE113" s="980"/>
      <c r="BF113" s="980"/>
      <c r="BG113" s="980"/>
      <c r="BH113" s="980"/>
      <c r="BI113" s="980"/>
      <c r="BJ113" s="980"/>
      <c r="BK113" s="980"/>
      <c r="BL113" s="980"/>
      <c r="BM113" s="980"/>
      <c r="BN113" s="980"/>
      <c r="BO113" s="980"/>
      <c r="BP113" s="981"/>
      <c r="BQ113" s="949">
        <v>521351</v>
      </c>
      <c r="BR113" s="950"/>
      <c r="BS113" s="950"/>
      <c r="BT113" s="950"/>
      <c r="BU113" s="950"/>
      <c r="BV113" s="950">
        <v>459752</v>
      </c>
      <c r="BW113" s="950"/>
      <c r="BX113" s="950"/>
      <c r="BY113" s="950"/>
      <c r="BZ113" s="950"/>
      <c r="CA113" s="950">
        <v>391798</v>
      </c>
      <c r="CB113" s="950"/>
      <c r="CC113" s="950"/>
      <c r="CD113" s="950"/>
      <c r="CE113" s="950"/>
      <c r="CF113" s="944">
        <v>3</v>
      </c>
      <c r="CG113" s="945"/>
      <c r="CH113" s="945"/>
      <c r="CI113" s="945"/>
      <c r="CJ113" s="945"/>
      <c r="CK113" s="975"/>
      <c r="CL113" s="976"/>
      <c r="CM113" s="946" t="s">
        <v>426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2">
      <c r="A114" s="984"/>
      <c r="B114" s="985"/>
      <c r="C114" s="980" t="s">
        <v>427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33325</v>
      </c>
      <c r="AB114" s="989"/>
      <c r="AC114" s="989"/>
      <c r="AD114" s="989"/>
      <c r="AE114" s="990"/>
      <c r="AF114" s="991">
        <v>92815</v>
      </c>
      <c r="AG114" s="989"/>
      <c r="AH114" s="989"/>
      <c r="AI114" s="989"/>
      <c r="AJ114" s="990"/>
      <c r="AK114" s="991">
        <v>109523</v>
      </c>
      <c r="AL114" s="989"/>
      <c r="AM114" s="989"/>
      <c r="AN114" s="989"/>
      <c r="AO114" s="990"/>
      <c r="AP114" s="992">
        <v>0.8</v>
      </c>
      <c r="AQ114" s="993"/>
      <c r="AR114" s="993"/>
      <c r="AS114" s="993"/>
      <c r="AT114" s="994"/>
      <c r="AU114" s="930"/>
      <c r="AV114" s="931"/>
      <c r="AW114" s="931"/>
      <c r="AX114" s="931"/>
      <c r="AY114" s="931"/>
      <c r="AZ114" s="979" t="s">
        <v>428</v>
      </c>
      <c r="BA114" s="980"/>
      <c r="BB114" s="980"/>
      <c r="BC114" s="980"/>
      <c r="BD114" s="980"/>
      <c r="BE114" s="980"/>
      <c r="BF114" s="980"/>
      <c r="BG114" s="980"/>
      <c r="BH114" s="980"/>
      <c r="BI114" s="980"/>
      <c r="BJ114" s="980"/>
      <c r="BK114" s="980"/>
      <c r="BL114" s="980"/>
      <c r="BM114" s="980"/>
      <c r="BN114" s="980"/>
      <c r="BO114" s="980"/>
      <c r="BP114" s="981"/>
      <c r="BQ114" s="949">
        <v>5495704</v>
      </c>
      <c r="BR114" s="950"/>
      <c r="BS114" s="950"/>
      <c r="BT114" s="950"/>
      <c r="BU114" s="950"/>
      <c r="BV114" s="950">
        <v>5305833</v>
      </c>
      <c r="BW114" s="950"/>
      <c r="BX114" s="950"/>
      <c r="BY114" s="950"/>
      <c r="BZ114" s="950"/>
      <c r="CA114" s="950">
        <v>5283681</v>
      </c>
      <c r="CB114" s="950"/>
      <c r="CC114" s="950"/>
      <c r="CD114" s="950"/>
      <c r="CE114" s="950"/>
      <c r="CF114" s="944">
        <v>40.4</v>
      </c>
      <c r="CG114" s="945"/>
      <c r="CH114" s="945"/>
      <c r="CI114" s="945"/>
      <c r="CJ114" s="945"/>
      <c r="CK114" s="975"/>
      <c r="CL114" s="976"/>
      <c r="CM114" s="946" t="s">
        <v>429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2">
      <c r="A115" s="984"/>
      <c r="B115" s="985"/>
      <c r="C115" s="980" t="s">
        <v>430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112</v>
      </c>
      <c r="AB115" s="964"/>
      <c r="AC115" s="964"/>
      <c r="AD115" s="964"/>
      <c r="AE115" s="965"/>
      <c r="AF115" s="966" t="s">
        <v>112</v>
      </c>
      <c r="AG115" s="964"/>
      <c r="AH115" s="964"/>
      <c r="AI115" s="964"/>
      <c r="AJ115" s="965"/>
      <c r="AK115" s="966" t="s">
        <v>112</v>
      </c>
      <c r="AL115" s="964"/>
      <c r="AM115" s="964"/>
      <c r="AN115" s="964"/>
      <c r="AO115" s="965"/>
      <c r="AP115" s="967" t="s">
        <v>112</v>
      </c>
      <c r="AQ115" s="968"/>
      <c r="AR115" s="968"/>
      <c r="AS115" s="968"/>
      <c r="AT115" s="969"/>
      <c r="AU115" s="930"/>
      <c r="AV115" s="931"/>
      <c r="AW115" s="931"/>
      <c r="AX115" s="931"/>
      <c r="AY115" s="931"/>
      <c r="AZ115" s="979" t="s">
        <v>431</v>
      </c>
      <c r="BA115" s="980"/>
      <c r="BB115" s="980"/>
      <c r="BC115" s="980"/>
      <c r="BD115" s="980"/>
      <c r="BE115" s="980"/>
      <c r="BF115" s="980"/>
      <c r="BG115" s="980"/>
      <c r="BH115" s="980"/>
      <c r="BI115" s="980"/>
      <c r="BJ115" s="980"/>
      <c r="BK115" s="980"/>
      <c r="BL115" s="980"/>
      <c r="BM115" s="980"/>
      <c r="BN115" s="980"/>
      <c r="BO115" s="980"/>
      <c r="BP115" s="981"/>
      <c r="BQ115" s="949">
        <v>52723</v>
      </c>
      <c r="BR115" s="950"/>
      <c r="BS115" s="950"/>
      <c r="BT115" s="950"/>
      <c r="BU115" s="950"/>
      <c r="BV115" s="950">
        <v>50174</v>
      </c>
      <c r="BW115" s="950"/>
      <c r="BX115" s="950"/>
      <c r="BY115" s="950"/>
      <c r="BZ115" s="950"/>
      <c r="CA115" s="950">
        <v>51083</v>
      </c>
      <c r="CB115" s="950"/>
      <c r="CC115" s="950"/>
      <c r="CD115" s="950"/>
      <c r="CE115" s="950"/>
      <c r="CF115" s="944">
        <v>0.4</v>
      </c>
      <c r="CG115" s="945"/>
      <c r="CH115" s="945"/>
      <c r="CI115" s="945"/>
      <c r="CJ115" s="945"/>
      <c r="CK115" s="975"/>
      <c r="CL115" s="976"/>
      <c r="CM115" s="979" t="s">
        <v>432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2">
      <c r="A116" s="986"/>
      <c r="B116" s="987"/>
      <c r="C116" s="995" t="s">
        <v>433</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434</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435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x14ac:dyDescent="0.2">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436</v>
      </c>
      <c r="Z117" s="916"/>
      <c r="AA117" s="1006">
        <v>4569971</v>
      </c>
      <c r="AB117" s="1007"/>
      <c r="AC117" s="1007"/>
      <c r="AD117" s="1007"/>
      <c r="AE117" s="1008"/>
      <c r="AF117" s="1009">
        <v>4721429</v>
      </c>
      <c r="AG117" s="1007"/>
      <c r="AH117" s="1007"/>
      <c r="AI117" s="1007"/>
      <c r="AJ117" s="1008"/>
      <c r="AK117" s="1009">
        <v>4634926</v>
      </c>
      <c r="AL117" s="1007"/>
      <c r="AM117" s="1007"/>
      <c r="AN117" s="1007"/>
      <c r="AO117" s="1008"/>
      <c r="AP117" s="1010"/>
      <c r="AQ117" s="1011"/>
      <c r="AR117" s="1011"/>
      <c r="AS117" s="1011"/>
      <c r="AT117" s="1012"/>
      <c r="AU117" s="930"/>
      <c r="AV117" s="931"/>
      <c r="AW117" s="931"/>
      <c r="AX117" s="931"/>
      <c r="AY117" s="931"/>
      <c r="AZ117" s="997" t="s">
        <v>437</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2">
      <c r="A118" s="934" t="s">
        <v>412</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410</v>
      </c>
      <c r="AB118" s="915"/>
      <c r="AC118" s="915"/>
      <c r="AD118" s="915"/>
      <c r="AE118" s="916"/>
      <c r="AF118" s="914" t="s">
        <v>288</v>
      </c>
      <c r="AG118" s="915"/>
      <c r="AH118" s="915"/>
      <c r="AI118" s="915"/>
      <c r="AJ118" s="916"/>
      <c r="AK118" s="914" t="s">
        <v>287</v>
      </c>
      <c r="AL118" s="915"/>
      <c r="AM118" s="915"/>
      <c r="AN118" s="915"/>
      <c r="AO118" s="916"/>
      <c r="AP118" s="1001" t="s">
        <v>411</v>
      </c>
      <c r="AQ118" s="1002"/>
      <c r="AR118" s="1002"/>
      <c r="AS118" s="1002"/>
      <c r="AT118" s="1003"/>
      <c r="AU118" s="930"/>
      <c r="AV118" s="931"/>
      <c r="AW118" s="931"/>
      <c r="AX118" s="931"/>
      <c r="AY118" s="931"/>
      <c r="AZ118" s="1004" t="s">
        <v>439</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440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2">
      <c r="A119" s="1088" t="s">
        <v>415</v>
      </c>
      <c r="B119" s="974"/>
      <c r="C119" s="953" t="s">
        <v>416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441</v>
      </c>
      <c r="BP119" s="1036"/>
      <c r="BQ119" s="1027">
        <v>50827516</v>
      </c>
      <c r="BR119" s="1028"/>
      <c r="BS119" s="1028"/>
      <c r="BT119" s="1028"/>
      <c r="BU119" s="1028"/>
      <c r="BV119" s="1028">
        <v>49800192</v>
      </c>
      <c r="BW119" s="1028"/>
      <c r="BX119" s="1028"/>
      <c r="BY119" s="1028"/>
      <c r="BZ119" s="1028"/>
      <c r="CA119" s="1028">
        <v>49078861</v>
      </c>
      <c r="CB119" s="1028"/>
      <c r="CC119" s="1028"/>
      <c r="CD119" s="1028"/>
      <c r="CE119" s="1028"/>
      <c r="CF119" s="1029"/>
      <c r="CG119" s="1030"/>
      <c r="CH119" s="1030"/>
      <c r="CI119" s="1030"/>
      <c r="CJ119" s="1031"/>
      <c r="CK119" s="977"/>
      <c r="CL119" s="978"/>
      <c r="CM119" s="1032" t="s">
        <v>442</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x14ac:dyDescent="0.2">
      <c r="A120" s="1089"/>
      <c r="B120" s="976"/>
      <c r="C120" s="946" t="s">
        <v>419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443</v>
      </c>
      <c r="AV120" s="1020"/>
      <c r="AW120" s="1020"/>
      <c r="AX120" s="1020"/>
      <c r="AY120" s="1021"/>
      <c r="AZ120" s="970" t="s">
        <v>444</v>
      </c>
      <c r="BA120" s="919"/>
      <c r="BB120" s="919"/>
      <c r="BC120" s="919"/>
      <c r="BD120" s="919"/>
      <c r="BE120" s="919"/>
      <c r="BF120" s="919"/>
      <c r="BG120" s="919"/>
      <c r="BH120" s="919"/>
      <c r="BI120" s="919"/>
      <c r="BJ120" s="919"/>
      <c r="BK120" s="919"/>
      <c r="BL120" s="919"/>
      <c r="BM120" s="919"/>
      <c r="BN120" s="919"/>
      <c r="BO120" s="919"/>
      <c r="BP120" s="920"/>
      <c r="BQ120" s="956">
        <v>9619519</v>
      </c>
      <c r="BR120" s="957"/>
      <c r="BS120" s="957"/>
      <c r="BT120" s="957"/>
      <c r="BU120" s="957"/>
      <c r="BV120" s="957">
        <v>9933007</v>
      </c>
      <c r="BW120" s="957"/>
      <c r="BX120" s="957"/>
      <c r="BY120" s="957"/>
      <c r="BZ120" s="957"/>
      <c r="CA120" s="957">
        <v>9720470</v>
      </c>
      <c r="CB120" s="957"/>
      <c r="CC120" s="957"/>
      <c r="CD120" s="957"/>
      <c r="CE120" s="957"/>
      <c r="CF120" s="971">
        <v>74.3</v>
      </c>
      <c r="CG120" s="972"/>
      <c r="CH120" s="972"/>
      <c r="CI120" s="972"/>
      <c r="CJ120" s="972"/>
      <c r="CK120" s="1037" t="s">
        <v>445</v>
      </c>
      <c r="CL120" s="1038"/>
      <c r="CM120" s="1038"/>
      <c r="CN120" s="1038"/>
      <c r="CO120" s="1039"/>
      <c r="CP120" s="1045" t="s">
        <v>391</v>
      </c>
      <c r="CQ120" s="1046"/>
      <c r="CR120" s="1046"/>
      <c r="CS120" s="1046"/>
      <c r="CT120" s="1046"/>
      <c r="CU120" s="1046"/>
      <c r="CV120" s="1046"/>
      <c r="CW120" s="1046"/>
      <c r="CX120" s="1046"/>
      <c r="CY120" s="1046"/>
      <c r="CZ120" s="1046"/>
      <c r="DA120" s="1046"/>
      <c r="DB120" s="1046"/>
      <c r="DC120" s="1046"/>
      <c r="DD120" s="1046"/>
      <c r="DE120" s="1046"/>
      <c r="DF120" s="1047"/>
      <c r="DG120" s="956">
        <v>8849387</v>
      </c>
      <c r="DH120" s="957"/>
      <c r="DI120" s="957"/>
      <c r="DJ120" s="957"/>
      <c r="DK120" s="957"/>
      <c r="DL120" s="957">
        <v>8726471</v>
      </c>
      <c r="DM120" s="957"/>
      <c r="DN120" s="957"/>
      <c r="DO120" s="957"/>
      <c r="DP120" s="957"/>
      <c r="DQ120" s="957">
        <v>8074940</v>
      </c>
      <c r="DR120" s="957"/>
      <c r="DS120" s="957"/>
      <c r="DT120" s="957"/>
      <c r="DU120" s="957"/>
      <c r="DV120" s="958">
        <v>61.7</v>
      </c>
      <c r="DW120" s="958"/>
      <c r="DX120" s="958"/>
      <c r="DY120" s="958"/>
      <c r="DZ120" s="959"/>
    </row>
    <row r="121" spans="1:130" s="199" customFormat="1" ht="26.25" customHeight="1" x14ac:dyDescent="0.2">
      <c r="A121" s="1089"/>
      <c r="B121" s="976"/>
      <c r="C121" s="997" t="s">
        <v>446</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447</v>
      </c>
      <c r="BA121" s="980"/>
      <c r="BB121" s="980"/>
      <c r="BC121" s="980"/>
      <c r="BD121" s="980"/>
      <c r="BE121" s="980"/>
      <c r="BF121" s="980"/>
      <c r="BG121" s="980"/>
      <c r="BH121" s="980"/>
      <c r="BI121" s="980"/>
      <c r="BJ121" s="980"/>
      <c r="BK121" s="980"/>
      <c r="BL121" s="980"/>
      <c r="BM121" s="980"/>
      <c r="BN121" s="980"/>
      <c r="BO121" s="980"/>
      <c r="BP121" s="981"/>
      <c r="BQ121" s="949">
        <v>2090763</v>
      </c>
      <c r="BR121" s="950"/>
      <c r="BS121" s="950"/>
      <c r="BT121" s="950"/>
      <c r="BU121" s="950"/>
      <c r="BV121" s="950">
        <v>1782185</v>
      </c>
      <c r="BW121" s="950"/>
      <c r="BX121" s="950"/>
      <c r="BY121" s="950"/>
      <c r="BZ121" s="950"/>
      <c r="CA121" s="950">
        <v>1266871</v>
      </c>
      <c r="CB121" s="950"/>
      <c r="CC121" s="950"/>
      <c r="CD121" s="950"/>
      <c r="CE121" s="950"/>
      <c r="CF121" s="944">
        <v>9.6999999999999993</v>
      </c>
      <c r="CG121" s="945"/>
      <c r="CH121" s="945"/>
      <c r="CI121" s="945"/>
      <c r="CJ121" s="945"/>
      <c r="CK121" s="1040"/>
      <c r="CL121" s="1041"/>
      <c r="CM121" s="1041"/>
      <c r="CN121" s="1041"/>
      <c r="CO121" s="1042"/>
      <c r="CP121" s="1050" t="s">
        <v>395</v>
      </c>
      <c r="CQ121" s="1051"/>
      <c r="CR121" s="1051"/>
      <c r="CS121" s="1051"/>
      <c r="CT121" s="1051"/>
      <c r="CU121" s="1051"/>
      <c r="CV121" s="1051"/>
      <c r="CW121" s="1051"/>
      <c r="CX121" s="1051"/>
      <c r="CY121" s="1051"/>
      <c r="CZ121" s="1051"/>
      <c r="DA121" s="1051"/>
      <c r="DB121" s="1051"/>
      <c r="DC121" s="1051"/>
      <c r="DD121" s="1051"/>
      <c r="DE121" s="1051"/>
      <c r="DF121" s="1052"/>
      <c r="DG121" s="949">
        <v>1104932</v>
      </c>
      <c r="DH121" s="950"/>
      <c r="DI121" s="950"/>
      <c r="DJ121" s="950"/>
      <c r="DK121" s="950"/>
      <c r="DL121" s="950">
        <v>1064066</v>
      </c>
      <c r="DM121" s="950"/>
      <c r="DN121" s="950"/>
      <c r="DO121" s="950"/>
      <c r="DP121" s="950"/>
      <c r="DQ121" s="950">
        <v>1028267</v>
      </c>
      <c r="DR121" s="950"/>
      <c r="DS121" s="950"/>
      <c r="DT121" s="950"/>
      <c r="DU121" s="950"/>
      <c r="DV121" s="951">
        <v>7.9</v>
      </c>
      <c r="DW121" s="951"/>
      <c r="DX121" s="951"/>
      <c r="DY121" s="951"/>
      <c r="DZ121" s="952"/>
    </row>
    <row r="122" spans="1:130" s="199" customFormat="1" ht="26.25" customHeight="1" x14ac:dyDescent="0.2">
      <c r="A122" s="1089"/>
      <c r="B122" s="976"/>
      <c r="C122" s="946" t="s">
        <v>429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448</v>
      </c>
      <c r="BA122" s="995"/>
      <c r="BB122" s="995"/>
      <c r="BC122" s="995"/>
      <c r="BD122" s="995"/>
      <c r="BE122" s="995"/>
      <c r="BF122" s="995"/>
      <c r="BG122" s="995"/>
      <c r="BH122" s="995"/>
      <c r="BI122" s="995"/>
      <c r="BJ122" s="995"/>
      <c r="BK122" s="995"/>
      <c r="BL122" s="995"/>
      <c r="BM122" s="995"/>
      <c r="BN122" s="995"/>
      <c r="BO122" s="995"/>
      <c r="BP122" s="996"/>
      <c r="BQ122" s="1027">
        <v>27759638</v>
      </c>
      <c r="BR122" s="1028"/>
      <c r="BS122" s="1028"/>
      <c r="BT122" s="1028"/>
      <c r="BU122" s="1028"/>
      <c r="BV122" s="1028">
        <v>27747149</v>
      </c>
      <c r="BW122" s="1028"/>
      <c r="BX122" s="1028"/>
      <c r="BY122" s="1028"/>
      <c r="BZ122" s="1028"/>
      <c r="CA122" s="1028">
        <v>27725264</v>
      </c>
      <c r="CB122" s="1028"/>
      <c r="CC122" s="1028"/>
      <c r="CD122" s="1028"/>
      <c r="CE122" s="1028"/>
      <c r="CF122" s="1048">
        <v>212</v>
      </c>
      <c r="CG122" s="1049"/>
      <c r="CH122" s="1049"/>
      <c r="CI122" s="1049"/>
      <c r="CJ122" s="1049"/>
      <c r="CK122" s="1040"/>
      <c r="CL122" s="1041"/>
      <c r="CM122" s="1041"/>
      <c r="CN122" s="1041"/>
      <c r="CO122" s="1042"/>
      <c r="CP122" s="1050" t="s">
        <v>393</v>
      </c>
      <c r="CQ122" s="1051"/>
      <c r="CR122" s="1051"/>
      <c r="CS122" s="1051"/>
      <c r="CT122" s="1051"/>
      <c r="CU122" s="1051"/>
      <c r="CV122" s="1051"/>
      <c r="CW122" s="1051"/>
      <c r="CX122" s="1051"/>
      <c r="CY122" s="1051"/>
      <c r="CZ122" s="1051"/>
      <c r="DA122" s="1051"/>
      <c r="DB122" s="1051"/>
      <c r="DC122" s="1051"/>
      <c r="DD122" s="1051"/>
      <c r="DE122" s="1051"/>
      <c r="DF122" s="1052"/>
      <c r="DG122" s="949">
        <v>224676</v>
      </c>
      <c r="DH122" s="950"/>
      <c r="DI122" s="950"/>
      <c r="DJ122" s="950"/>
      <c r="DK122" s="950"/>
      <c r="DL122" s="950">
        <v>236291</v>
      </c>
      <c r="DM122" s="950"/>
      <c r="DN122" s="950"/>
      <c r="DO122" s="950"/>
      <c r="DP122" s="950"/>
      <c r="DQ122" s="950">
        <v>215592</v>
      </c>
      <c r="DR122" s="950"/>
      <c r="DS122" s="950"/>
      <c r="DT122" s="950"/>
      <c r="DU122" s="950"/>
      <c r="DV122" s="951">
        <v>1.6</v>
      </c>
      <c r="DW122" s="951"/>
      <c r="DX122" s="951"/>
      <c r="DY122" s="951"/>
      <c r="DZ122" s="952"/>
    </row>
    <row r="123" spans="1:130" s="199" customFormat="1" ht="26.25" customHeight="1" x14ac:dyDescent="0.2">
      <c r="A123" s="1089"/>
      <c r="B123" s="976"/>
      <c r="C123" s="946" t="s">
        <v>435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449</v>
      </c>
      <c r="BP123" s="1036"/>
      <c r="BQ123" s="1095">
        <v>39469920</v>
      </c>
      <c r="BR123" s="1096"/>
      <c r="BS123" s="1096"/>
      <c r="BT123" s="1096"/>
      <c r="BU123" s="1096"/>
      <c r="BV123" s="1096">
        <v>39462341</v>
      </c>
      <c r="BW123" s="1096"/>
      <c r="BX123" s="1096"/>
      <c r="BY123" s="1096"/>
      <c r="BZ123" s="1096"/>
      <c r="CA123" s="1096">
        <v>38712605</v>
      </c>
      <c r="CB123" s="1096"/>
      <c r="CC123" s="1096"/>
      <c r="CD123" s="1096"/>
      <c r="CE123" s="1096"/>
      <c r="CF123" s="1029"/>
      <c r="CG123" s="1030"/>
      <c r="CH123" s="1030"/>
      <c r="CI123" s="1030"/>
      <c r="CJ123" s="1031"/>
      <c r="CK123" s="1040"/>
      <c r="CL123" s="1041"/>
      <c r="CM123" s="1041"/>
      <c r="CN123" s="1041"/>
      <c r="CO123" s="1042"/>
      <c r="CP123" s="1050" t="s">
        <v>389</v>
      </c>
      <c r="CQ123" s="1051"/>
      <c r="CR123" s="1051"/>
      <c r="CS123" s="1051"/>
      <c r="CT123" s="1051"/>
      <c r="CU123" s="1051"/>
      <c r="CV123" s="1051"/>
      <c r="CW123" s="1051"/>
      <c r="CX123" s="1051"/>
      <c r="CY123" s="1051"/>
      <c r="CZ123" s="1051"/>
      <c r="DA123" s="1051"/>
      <c r="DB123" s="1051"/>
      <c r="DC123" s="1051"/>
      <c r="DD123" s="1051"/>
      <c r="DE123" s="1051"/>
      <c r="DF123" s="1052"/>
      <c r="DG123" s="988">
        <v>59131</v>
      </c>
      <c r="DH123" s="989"/>
      <c r="DI123" s="989"/>
      <c r="DJ123" s="989"/>
      <c r="DK123" s="990"/>
      <c r="DL123" s="991">
        <v>83845</v>
      </c>
      <c r="DM123" s="989"/>
      <c r="DN123" s="989"/>
      <c r="DO123" s="989"/>
      <c r="DP123" s="990"/>
      <c r="DQ123" s="991">
        <v>97489</v>
      </c>
      <c r="DR123" s="989"/>
      <c r="DS123" s="989"/>
      <c r="DT123" s="989"/>
      <c r="DU123" s="990"/>
      <c r="DV123" s="992">
        <v>0.7</v>
      </c>
      <c r="DW123" s="993"/>
      <c r="DX123" s="993"/>
      <c r="DY123" s="993"/>
      <c r="DZ123" s="994"/>
    </row>
    <row r="124" spans="1:130" s="199" customFormat="1" ht="26.25" customHeight="1" thickBot="1" x14ac:dyDescent="0.25">
      <c r="A124" s="1089"/>
      <c r="B124" s="976"/>
      <c r="C124" s="946" t="s">
        <v>438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450</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89.1</v>
      </c>
      <c r="BR124" s="1058"/>
      <c r="BS124" s="1058"/>
      <c r="BT124" s="1058"/>
      <c r="BU124" s="1058"/>
      <c r="BV124" s="1058">
        <v>79.099999999999994</v>
      </c>
      <c r="BW124" s="1058"/>
      <c r="BX124" s="1058"/>
      <c r="BY124" s="1058"/>
      <c r="BZ124" s="1058"/>
      <c r="CA124" s="1058">
        <v>79.2</v>
      </c>
      <c r="CB124" s="1058"/>
      <c r="CC124" s="1058"/>
      <c r="CD124" s="1058"/>
      <c r="CE124" s="1058"/>
      <c r="CF124" s="1059"/>
      <c r="CG124" s="1060"/>
      <c r="CH124" s="1060"/>
      <c r="CI124" s="1060"/>
      <c r="CJ124" s="1061"/>
      <c r="CK124" s="1043"/>
      <c r="CL124" s="1043"/>
      <c r="CM124" s="1043"/>
      <c r="CN124" s="1043"/>
      <c r="CO124" s="1044"/>
      <c r="CP124" s="1050" t="s">
        <v>451</v>
      </c>
      <c r="CQ124" s="1051"/>
      <c r="CR124" s="1051"/>
      <c r="CS124" s="1051"/>
      <c r="CT124" s="1051"/>
      <c r="CU124" s="1051"/>
      <c r="CV124" s="1051"/>
      <c r="CW124" s="1051"/>
      <c r="CX124" s="1051"/>
      <c r="CY124" s="1051"/>
      <c r="CZ124" s="1051"/>
      <c r="DA124" s="1051"/>
      <c r="DB124" s="1051"/>
      <c r="DC124" s="1051"/>
      <c r="DD124" s="1051"/>
      <c r="DE124" s="1051"/>
      <c r="DF124" s="1052"/>
      <c r="DG124" s="1035">
        <v>2131</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2">
      <c r="A125" s="1089"/>
      <c r="B125" s="976"/>
      <c r="C125" s="946" t="s">
        <v>440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452</v>
      </c>
      <c r="CL125" s="1038"/>
      <c r="CM125" s="1038"/>
      <c r="CN125" s="1038"/>
      <c r="CO125" s="1039"/>
      <c r="CP125" s="970" t="s">
        <v>453</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5">
      <c r="A126" s="1089"/>
      <c r="B126" s="976"/>
      <c r="C126" s="946" t="s">
        <v>442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454</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2">
      <c r="A127" s="1090"/>
      <c r="B127" s="978"/>
      <c r="C127" s="1032" t="s">
        <v>455</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456</v>
      </c>
      <c r="AY127" s="1063"/>
      <c r="AZ127" s="1063"/>
      <c r="BA127" s="1063"/>
      <c r="BB127" s="1063"/>
      <c r="BC127" s="1063"/>
      <c r="BD127" s="1063"/>
      <c r="BE127" s="1064"/>
      <c r="BF127" s="1065" t="s">
        <v>457</v>
      </c>
      <c r="BG127" s="1063"/>
      <c r="BH127" s="1063"/>
      <c r="BI127" s="1063"/>
      <c r="BJ127" s="1063"/>
      <c r="BK127" s="1063"/>
      <c r="BL127" s="1064"/>
      <c r="BM127" s="1065" t="s">
        <v>458</v>
      </c>
      <c r="BN127" s="1063"/>
      <c r="BO127" s="1063"/>
      <c r="BP127" s="1063"/>
      <c r="BQ127" s="1063"/>
      <c r="BR127" s="1063"/>
      <c r="BS127" s="1064"/>
      <c r="BT127" s="1065" t="s">
        <v>459</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460</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5">
      <c r="A128" s="1073" t="s">
        <v>461</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462</v>
      </c>
      <c r="X128" s="1075"/>
      <c r="Y128" s="1075"/>
      <c r="Z128" s="1076"/>
      <c r="AA128" s="1077">
        <v>450221</v>
      </c>
      <c r="AB128" s="1078"/>
      <c r="AC128" s="1078"/>
      <c r="AD128" s="1078"/>
      <c r="AE128" s="1079"/>
      <c r="AF128" s="1080">
        <v>579405</v>
      </c>
      <c r="AG128" s="1078"/>
      <c r="AH128" s="1078"/>
      <c r="AI128" s="1078"/>
      <c r="AJ128" s="1079"/>
      <c r="AK128" s="1080">
        <v>543090</v>
      </c>
      <c r="AL128" s="1078"/>
      <c r="AM128" s="1078"/>
      <c r="AN128" s="1078"/>
      <c r="AO128" s="1079"/>
      <c r="AP128" s="1081"/>
      <c r="AQ128" s="1082"/>
      <c r="AR128" s="1082"/>
      <c r="AS128" s="1082"/>
      <c r="AT128" s="1083"/>
      <c r="AU128" s="235"/>
      <c r="AV128" s="235"/>
      <c r="AW128" s="235"/>
      <c r="AX128" s="918" t="s">
        <v>463</v>
      </c>
      <c r="AY128" s="919"/>
      <c r="AZ128" s="919"/>
      <c r="BA128" s="919"/>
      <c r="BB128" s="919"/>
      <c r="BC128" s="919"/>
      <c r="BD128" s="919"/>
      <c r="BE128" s="920"/>
      <c r="BF128" s="1084" t="s">
        <v>112</v>
      </c>
      <c r="BG128" s="1085"/>
      <c r="BH128" s="1085"/>
      <c r="BI128" s="1085"/>
      <c r="BJ128" s="1085"/>
      <c r="BK128" s="1085"/>
      <c r="BL128" s="1086"/>
      <c r="BM128" s="1084">
        <v>12.73</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464</v>
      </c>
      <c r="CQ128" s="1067"/>
      <c r="CR128" s="1067"/>
      <c r="CS128" s="1067"/>
      <c r="CT128" s="1067"/>
      <c r="CU128" s="1067"/>
      <c r="CV128" s="1067"/>
      <c r="CW128" s="1067"/>
      <c r="CX128" s="1067"/>
      <c r="CY128" s="1067"/>
      <c r="CZ128" s="1067"/>
      <c r="DA128" s="1067"/>
      <c r="DB128" s="1067"/>
      <c r="DC128" s="1067"/>
      <c r="DD128" s="1067"/>
      <c r="DE128" s="1067"/>
      <c r="DF128" s="1068"/>
      <c r="DG128" s="1069">
        <v>52723</v>
      </c>
      <c r="DH128" s="1070"/>
      <c r="DI128" s="1070"/>
      <c r="DJ128" s="1070"/>
      <c r="DK128" s="1070"/>
      <c r="DL128" s="1070">
        <v>50174</v>
      </c>
      <c r="DM128" s="1070"/>
      <c r="DN128" s="1070"/>
      <c r="DO128" s="1070"/>
      <c r="DP128" s="1070"/>
      <c r="DQ128" s="1070">
        <v>51083</v>
      </c>
      <c r="DR128" s="1070"/>
      <c r="DS128" s="1070"/>
      <c r="DT128" s="1070"/>
      <c r="DU128" s="1070"/>
      <c r="DV128" s="1071">
        <v>0.4</v>
      </c>
      <c r="DW128" s="1071"/>
      <c r="DX128" s="1071"/>
      <c r="DY128" s="1071"/>
      <c r="DZ128" s="1072"/>
    </row>
    <row r="129" spans="1:131" s="199" customFormat="1" ht="26.25" customHeight="1" x14ac:dyDescent="0.2">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465</v>
      </c>
      <c r="X129" s="1104"/>
      <c r="Y129" s="1104"/>
      <c r="Z129" s="1105"/>
      <c r="AA129" s="988">
        <v>15350573</v>
      </c>
      <c r="AB129" s="989"/>
      <c r="AC129" s="989"/>
      <c r="AD129" s="989"/>
      <c r="AE129" s="990"/>
      <c r="AF129" s="991">
        <v>15690929</v>
      </c>
      <c r="AG129" s="989"/>
      <c r="AH129" s="989"/>
      <c r="AI129" s="989"/>
      <c r="AJ129" s="990"/>
      <c r="AK129" s="991">
        <v>15676301</v>
      </c>
      <c r="AL129" s="989"/>
      <c r="AM129" s="989"/>
      <c r="AN129" s="989"/>
      <c r="AO129" s="990"/>
      <c r="AP129" s="1106"/>
      <c r="AQ129" s="1107"/>
      <c r="AR129" s="1107"/>
      <c r="AS129" s="1107"/>
      <c r="AT129" s="1108"/>
      <c r="AU129" s="237"/>
      <c r="AV129" s="237"/>
      <c r="AW129" s="237"/>
      <c r="AX129" s="1097" t="s">
        <v>466</v>
      </c>
      <c r="AY129" s="980"/>
      <c r="AZ129" s="980"/>
      <c r="BA129" s="980"/>
      <c r="BB129" s="980"/>
      <c r="BC129" s="980"/>
      <c r="BD129" s="980"/>
      <c r="BE129" s="981"/>
      <c r="BF129" s="1098" t="s">
        <v>112</v>
      </c>
      <c r="BG129" s="1099"/>
      <c r="BH129" s="1099"/>
      <c r="BI129" s="1099"/>
      <c r="BJ129" s="1099"/>
      <c r="BK129" s="1099"/>
      <c r="BL129" s="1100"/>
      <c r="BM129" s="1098">
        <v>17.73</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2">
      <c r="A130" s="960" t="s">
        <v>467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468</v>
      </c>
      <c r="X130" s="1104"/>
      <c r="Y130" s="1104"/>
      <c r="Z130" s="1105"/>
      <c r="AA130" s="988">
        <v>2603742</v>
      </c>
      <c r="AB130" s="989"/>
      <c r="AC130" s="989"/>
      <c r="AD130" s="989"/>
      <c r="AE130" s="990"/>
      <c r="AF130" s="991">
        <v>2625603</v>
      </c>
      <c r="AG130" s="989"/>
      <c r="AH130" s="989"/>
      <c r="AI130" s="989"/>
      <c r="AJ130" s="990"/>
      <c r="AK130" s="991">
        <v>2596541</v>
      </c>
      <c r="AL130" s="989"/>
      <c r="AM130" s="989"/>
      <c r="AN130" s="989"/>
      <c r="AO130" s="990"/>
      <c r="AP130" s="1106"/>
      <c r="AQ130" s="1107"/>
      <c r="AR130" s="1107"/>
      <c r="AS130" s="1107"/>
      <c r="AT130" s="1108"/>
      <c r="AU130" s="237"/>
      <c r="AV130" s="237"/>
      <c r="AW130" s="237"/>
      <c r="AX130" s="1097" t="s">
        <v>469</v>
      </c>
      <c r="AY130" s="980"/>
      <c r="AZ130" s="980"/>
      <c r="BA130" s="980"/>
      <c r="BB130" s="980"/>
      <c r="BC130" s="980"/>
      <c r="BD130" s="980"/>
      <c r="BE130" s="981"/>
      <c r="BF130" s="1134">
        <v>11.6</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5">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470</v>
      </c>
      <c r="X131" s="1142"/>
      <c r="Y131" s="1142"/>
      <c r="Z131" s="1143"/>
      <c r="AA131" s="1035">
        <v>12746831</v>
      </c>
      <c r="AB131" s="1014"/>
      <c r="AC131" s="1014"/>
      <c r="AD131" s="1014"/>
      <c r="AE131" s="1015"/>
      <c r="AF131" s="1013">
        <v>13065326</v>
      </c>
      <c r="AG131" s="1014"/>
      <c r="AH131" s="1014"/>
      <c r="AI131" s="1014"/>
      <c r="AJ131" s="1015"/>
      <c r="AK131" s="1013">
        <v>13079760</v>
      </c>
      <c r="AL131" s="1014"/>
      <c r="AM131" s="1014"/>
      <c r="AN131" s="1014"/>
      <c r="AO131" s="1015"/>
      <c r="AP131" s="1144"/>
      <c r="AQ131" s="1145"/>
      <c r="AR131" s="1145"/>
      <c r="AS131" s="1145"/>
      <c r="AT131" s="1146"/>
      <c r="AU131" s="237"/>
      <c r="AV131" s="237"/>
      <c r="AW131" s="237"/>
      <c r="AX131" s="1116" t="s">
        <v>471</v>
      </c>
      <c r="AY131" s="1067"/>
      <c r="AZ131" s="1067"/>
      <c r="BA131" s="1067"/>
      <c r="BB131" s="1067"/>
      <c r="BC131" s="1067"/>
      <c r="BD131" s="1067"/>
      <c r="BE131" s="1068"/>
      <c r="BF131" s="1117">
        <v>79.2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2">
      <c r="A132" s="1123" t="s">
        <v>472</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473</v>
      </c>
      <c r="W132" s="1127"/>
      <c r="X132" s="1127"/>
      <c r="Y132" s="1127"/>
      <c r="Z132" s="1128"/>
      <c r="AA132" s="1129">
        <v>11.89321487</v>
      </c>
      <c r="AB132" s="1130"/>
      <c r="AC132" s="1130"/>
      <c r="AD132" s="1130"/>
      <c r="AE132" s="1131"/>
      <c r="AF132" s="1132">
        <v>11.6064536</v>
      </c>
      <c r="AG132" s="1130"/>
      <c r="AH132" s="1130"/>
      <c r="AI132" s="1130"/>
      <c r="AJ132" s="1131"/>
      <c r="AK132" s="1132">
        <v>11.43212872</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5">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474</v>
      </c>
      <c r="W133" s="1110"/>
      <c r="X133" s="1110"/>
      <c r="Y133" s="1110"/>
      <c r="Z133" s="1111"/>
      <c r="AA133" s="1112">
        <v>12.7</v>
      </c>
      <c r="AB133" s="1113"/>
      <c r="AC133" s="1113"/>
      <c r="AD133" s="1113"/>
      <c r="AE133" s="1114"/>
      <c r="AF133" s="1112">
        <v>12</v>
      </c>
      <c r="AG133" s="1113"/>
      <c r="AH133" s="1113"/>
      <c r="AI133" s="1113"/>
      <c r="AJ133" s="1114"/>
      <c r="AK133" s="1112">
        <v>11.6</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2">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4" hidden="1" x14ac:dyDescent="0.2">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2"/>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2"/>
  <cols>
    <col min="1" max="36" width="9" style="244" customWidth="1"/>
    <col min="37" max="16384" width="9" style="243" hidden="1"/>
  </cols>
  <sheetData>
    <row r="1" spans="2:36"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ht="13.2" x14ac:dyDescent="0.2"/>
    <row r="3" spans="2:36" ht="13.2" x14ac:dyDescent="0.2"/>
    <row r="4" spans="2:36" ht="13.2" x14ac:dyDescent="0.2"/>
    <row r="5" spans="2:36" ht="13.2" x14ac:dyDescent="0.2"/>
    <row r="6" spans="2:36" ht="13.2" x14ac:dyDescent="0.2"/>
    <row r="7" spans="2:36" ht="13.2" x14ac:dyDescent="0.2"/>
    <row r="8" spans="2:36" ht="13.2" x14ac:dyDescent="0.2"/>
    <row r="9" spans="2:36" ht="13.2" x14ac:dyDescent="0.2"/>
    <row r="10" spans="2:36" ht="13.2" x14ac:dyDescent="0.2"/>
    <row r="11" spans="2:36" ht="13.2" x14ac:dyDescent="0.2"/>
    <row r="12" spans="2:36" ht="13.2" x14ac:dyDescent="0.2"/>
    <row r="13" spans="2:36" ht="13.2" x14ac:dyDescent="0.2"/>
    <row r="14" spans="2:36" ht="13.2" x14ac:dyDescent="0.2"/>
    <row r="15" spans="2:36" ht="13.2" x14ac:dyDescent="0.2"/>
    <row r="16" spans="2:36" ht="13.2" x14ac:dyDescent="0.2">
      <c r="AJ16" s="243"/>
    </row>
    <row r="17" spans="34:36" ht="13.2" x14ac:dyDescent="0.2">
      <c r="AJ17" s="243"/>
    </row>
    <row r="18" spans="34:36" ht="13.2" x14ac:dyDescent="0.2"/>
    <row r="19" spans="34:36" ht="13.2" x14ac:dyDescent="0.2"/>
    <row r="20" spans="34:36" ht="13.2" x14ac:dyDescent="0.2">
      <c r="AI20" s="243"/>
      <c r="AJ20" s="243"/>
    </row>
    <row r="21" spans="34:36" ht="13.2" x14ac:dyDescent="0.2">
      <c r="AJ21" s="243"/>
    </row>
    <row r="22" spans="34:36" ht="13.2" x14ac:dyDescent="0.2"/>
    <row r="23" spans="34:36" ht="13.2" x14ac:dyDescent="0.2">
      <c r="AI23" s="243"/>
      <c r="AJ23" s="243"/>
    </row>
    <row r="24" spans="34:36" ht="13.2" x14ac:dyDescent="0.2">
      <c r="AJ24" s="243"/>
    </row>
    <row r="25" spans="34:36" ht="13.2" x14ac:dyDescent="0.2">
      <c r="AJ25" s="243"/>
    </row>
    <row r="26" spans="34:36" ht="13.2" x14ac:dyDescent="0.2">
      <c r="AI26" s="243"/>
      <c r="AJ26" s="243"/>
    </row>
    <row r="27" spans="34:36" ht="13.2" x14ac:dyDescent="0.2"/>
    <row r="28" spans="34:36" ht="13.2" x14ac:dyDescent="0.2">
      <c r="AI28" s="243"/>
      <c r="AJ28" s="243"/>
    </row>
    <row r="29" spans="34:36" ht="13.2" x14ac:dyDescent="0.2">
      <c r="AJ29" s="243"/>
    </row>
    <row r="30" spans="34:36" ht="13.2" x14ac:dyDescent="0.2"/>
    <row r="31" spans="34:36" ht="13.2" x14ac:dyDescent="0.2">
      <c r="AH31" s="243"/>
      <c r="AI31" s="243"/>
      <c r="AJ31" s="243"/>
    </row>
    <row r="32" spans="34:36" ht="13.2" x14ac:dyDescent="0.2"/>
    <row r="33" spans="28:36" ht="13.2" x14ac:dyDescent="0.2">
      <c r="AI33" s="243"/>
      <c r="AJ33" s="243"/>
    </row>
    <row r="34" spans="28:36" ht="13.2" x14ac:dyDescent="0.2">
      <c r="AF34" s="243"/>
    </row>
    <row r="35" spans="28:36" ht="13.2" x14ac:dyDescent="0.2">
      <c r="AB35" s="243"/>
      <c r="AC35" s="243"/>
      <c r="AD35" s="243"/>
      <c r="AF35" s="243"/>
      <c r="AG35" s="243"/>
      <c r="AH35" s="243"/>
      <c r="AI35" s="243"/>
      <c r="AJ35" s="243"/>
    </row>
    <row r="36" spans="28:36" ht="13.2" x14ac:dyDescent="0.2"/>
    <row r="37" spans="28:36" ht="13.2" x14ac:dyDescent="0.2">
      <c r="AE37" s="243"/>
      <c r="AJ37" s="243"/>
    </row>
    <row r="38" spans="28:36" ht="13.2" x14ac:dyDescent="0.2">
      <c r="AB38" s="243"/>
      <c r="AC38" s="243"/>
      <c r="AD38" s="243"/>
      <c r="AE38" s="243"/>
      <c r="AG38" s="243"/>
      <c r="AH38" s="243"/>
      <c r="AI38" s="243"/>
      <c r="AJ38" s="243"/>
    </row>
    <row r="39" spans="28:36" ht="13.2" x14ac:dyDescent="0.2"/>
    <row r="40" spans="28:36" ht="13.2" x14ac:dyDescent="0.2"/>
    <row r="41" spans="28:36" ht="13.2" x14ac:dyDescent="0.2"/>
    <row r="42" spans="28:36" ht="13.2" x14ac:dyDescent="0.2"/>
    <row r="43" spans="28:36" ht="13.2" x14ac:dyDescent="0.2"/>
    <row r="44" spans="28:36" ht="13.2" x14ac:dyDescent="0.2"/>
    <row r="45" spans="28:36" ht="13.2" x14ac:dyDescent="0.2"/>
    <row r="46" spans="28:36" ht="13.2" x14ac:dyDescent="0.2"/>
    <row r="47" spans="28:36" ht="13.2" x14ac:dyDescent="0.2"/>
    <row r="48" spans="28:36" ht="13.2" x14ac:dyDescent="0.2"/>
    <row r="49" spans="22:36" ht="13.2" x14ac:dyDescent="0.2">
      <c r="AG49" s="243"/>
      <c r="AH49" s="243"/>
      <c r="AI49" s="243"/>
      <c r="AJ49" s="243"/>
    </row>
    <row r="50" spans="22:36" ht="13.2" x14ac:dyDescent="0.2"/>
    <row r="51" spans="22:36" ht="13.2" x14ac:dyDescent="0.2"/>
    <row r="52" spans="22:36" ht="13.2" x14ac:dyDescent="0.2"/>
    <row r="53" spans="22:36" ht="13.2" x14ac:dyDescent="0.2"/>
    <row r="54" spans="22:36" ht="13.2" x14ac:dyDescent="0.2"/>
    <row r="55" spans="22:36" ht="13.2" x14ac:dyDescent="0.2"/>
    <row r="56" spans="22:36" ht="13.2" x14ac:dyDescent="0.2"/>
    <row r="57" spans="22:36" ht="13.2" x14ac:dyDescent="0.2"/>
    <row r="58" spans="22:36" ht="13.2" x14ac:dyDescent="0.2"/>
    <row r="59" spans="22:36" ht="13.2" x14ac:dyDescent="0.2"/>
    <row r="60" spans="22:36" ht="13.2" x14ac:dyDescent="0.2"/>
    <row r="61" spans="22:36" ht="13.2" x14ac:dyDescent="0.2"/>
    <row r="62" spans="22:36" ht="13.2" x14ac:dyDescent="0.2"/>
    <row r="63" spans="22:36" ht="13.2" x14ac:dyDescent="0.2">
      <c r="W63" s="243"/>
      <c r="AA63" s="243"/>
    </row>
    <row r="64" spans="22:36" ht="13.2" x14ac:dyDescent="0.2">
      <c r="V64" s="243"/>
    </row>
    <row r="65" spans="15:36" ht="13.2" x14ac:dyDescent="0.2">
      <c r="X65" s="243"/>
      <c r="Z65" s="243"/>
      <c r="AC65" s="243"/>
    </row>
    <row r="66" spans="15:36" ht="13.2" x14ac:dyDescent="0.2">
      <c r="Q66" s="243"/>
      <c r="S66" s="243"/>
      <c r="U66" s="243"/>
      <c r="AF66" s="243"/>
    </row>
    <row r="67" spans="15:36" ht="13.2" x14ac:dyDescent="0.2">
      <c r="O67" s="243"/>
      <c r="P67" s="243"/>
      <c r="R67" s="243"/>
      <c r="T67" s="243"/>
      <c r="Y67" s="243"/>
      <c r="AB67" s="243"/>
      <c r="AD67" s="243"/>
      <c r="AE67" s="243"/>
      <c r="AG67" s="243"/>
      <c r="AH67" s="243"/>
      <c r="AI67" s="243"/>
      <c r="AJ67" s="243"/>
    </row>
    <row r="68" spans="15:36" ht="13.2" x14ac:dyDescent="0.2"/>
    <row r="69" spans="15:36" ht="13.2" x14ac:dyDescent="0.2"/>
    <row r="70" spans="15:36" ht="13.2" x14ac:dyDescent="0.2"/>
    <row r="71" spans="15:36" ht="13.2" x14ac:dyDescent="0.2"/>
    <row r="72" spans="15:36" ht="13.2" x14ac:dyDescent="0.2">
      <c r="AJ72" s="243"/>
    </row>
    <row r="73" spans="15:36" ht="13.2" x14ac:dyDescent="0.2">
      <c r="AJ73" s="243"/>
    </row>
    <row r="74" spans="15:36" ht="13.2" x14ac:dyDescent="0.2"/>
    <row r="75" spans="15:36" ht="13.2" x14ac:dyDescent="0.2"/>
    <row r="76" spans="15:36" ht="13.2" x14ac:dyDescent="0.2"/>
    <row r="77" spans="15:36" ht="13.2" x14ac:dyDescent="0.2"/>
    <row r="78" spans="15:36" ht="13.2" x14ac:dyDescent="0.2"/>
    <row r="79" spans="15:36" ht="13.2" x14ac:dyDescent="0.2"/>
    <row r="80" spans="15:36" ht="13.2" x14ac:dyDescent="0.2"/>
    <row r="81" spans="27:27" ht="13.2" x14ac:dyDescent="0.2"/>
    <row r="82" spans="27:27" ht="13.2" x14ac:dyDescent="0.2"/>
    <row r="83" spans="27:27" ht="13.2" x14ac:dyDescent="0.2"/>
    <row r="84" spans="27:27" ht="13.2" x14ac:dyDescent="0.2"/>
    <row r="85" spans="27:27" ht="13.2" x14ac:dyDescent="0.2"/>
    <row r="86" spans="27:27" ht="13.2" x14ac:dyDescent="0.2"/>
    <row r="87" spans="27:27" ht="13.2" x14ac:dyDescent="0.2"/>
    <row r="88" spans="27:27" ht="13.2" x14ac:dyDescent="0.2"/>
    <row r="89" spans="27:27" ht="13.2" x14ac:dyDescent="0.2"/>
    <row r="90" spans="27:27" ht="13.2" x14ac:dyDescent="0.2"/>
    <row r="91" spans="27:27" ht="13.2" x14ac:dyDescent="0.2"/>
    <row r="92" spans="27:27" ht="13.2" x14ac:dyDescent="0.2"/>
    <row r="93" spans="27:27" ht="13.2" x14ac:dyDescent="0.2"/>
    <row r="94" spans="27:27" ht="13.2" x14ac:dyDescent="0.2"/>
    <row r="95" spans="27:27" ht="13.2" x14ac:dyDescent="0.2"/>
    <row r="96" spans="27:27" ht="13.2" x14ac:dyDescent="0.2">
      <c r="AA96" s="243"/>
    </row>
    <row r="97" spans="24:36" ht="13.2" x14ac:dyDescent="0.2">
      <c r="AA97" s="243"/>
    </row>
    <row r="98" spans="24:36" ht="13.2" hidden="1" x14ac:dyDescent="0.2">
      <c r="AA98" s="243"/>
    </row>
    <row r="99" spans="24:36" ht="13.2" hidden="1" x14ac:dyDescent="0.2">
      <c r="AA99" s="243"/>
    </row>
    <row r="100" spans="24:36" ht="13.2" hidden="1" x14ac:dyDescent="0.2"/>
    <row r="101" spans="24:36" ht="12" hidden="1" customHeight="1" x14ac:dyDescent="0.2">
      <c r="X101" s="243"/>
      <c r="Y101" s="243"/>
      <c r="Z101" s="243"/>
      <c r="AC101" s="243"/>
    </row>
    <row r="102" spans="24:36" ht="1.5" hidden="1" customHeight="1" x14ac:dyDescent="0.2">
      <c r="AC102" s="243"/>
      <c r="AF102" s="243"/>
    </row>
    <row r="103" spans="24:36" ht="13.2" hidden="1" x14ac:dyDescent="0.2">
      <c r="AB103" s="243"/>
      <c r="AD103" s="243"/>
      <c r="AE103" s="243"/>
      <c r="AF103" s="243"/>
      <c r="AG103" s="243"/>
      <c r="AH103" s="243"/>
      <c r="AI103" s="243"/>
      <c r="AJ103" s="243"/>
    </row>
    <row r="104" spans="24:36" ht="13.2" hidden="1" x14ac:dyDescent="0.2">
      <c r="AD104" s="243"/>
      <c r="AE104" s="243"/>
      <c r="AG104" s="243"/>
      <c r="AH104" s="243"/>
      <c r="AI104" s="243"/>
      <c r="AJ104" s="243"/>
    </row>
    <row r="105" spans="24:36" ht="12.75" hidden="1" customHeight="1" x14ac:dyDescent="0.2"/>
    <row r="106" spans="24:36" ht="13.2" hidden="1" x14ac:dyDescent="0.2"/>
    <row r="107" spans="24:36" ht="13.2" hidden="1" x14ac:dyDescent="0.2"/>
    <row r="108" spans="24:36" ht="13.2" hidden="1" x14ac:dyDescent="0.2"/>
    <row r="109" spans="24:36" ht="13.2" hidden="1" x14ac:dyDescent="0.2"/>
    <row r="110" spans="24:36" ht="13.2" hidden="1" x14ac:dyDescent="0.2"/>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102"/>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5" width="9" style="244" customWidth="1"/>
    <col min="16" max="16" width="9.109375" style="244" bestFit="1" customWidth="1"/>
    <col min="17" max="34" width="9" style="244" customWidth="1"/>
    <col min="35" max="16384" width="9" style="243" hidden="1"/>
  </cols>
  <sheetData>
    <row r="1" spans="2:34"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row r="3" spans="2:34" ht="13.2" x14ac:dyDescent="0.2"/>
    <row r="4" spans="2:34" ht="13.2" x14ac:dyDescent="0.2">
      <c r="R4" s="243"/>
      <c r="S4" s="243"/>
      <c r="T4" s="243"/>
      <c r="U4" s="243"/>
      <c r="V4" s="243"/>
      <c r="W4" s="243"/>
      <c r="X4" s="243"/>
      <c r="Y4" s="243"/>
      <c r="Z4" s="243"/>
      <c r="AA4" s="243"/>
      <c r="AB4" s="243"/>
      <c r="AC4" s="243"/>
      <c r="AD4" s="243"/>
      <c r="AE4" s="243"/>
      <c r="AF4" s="243"/>
      <c r="AG4" s="243"/>
      <c r="AH4" s="243"/>
    </row>
    <row r="5" spans="2:34" ht="13.2" x14ac:dyDescent="0.2">
      <c r="R5" s="243"/>
      <c r="S5" s="243"/>
      <c r="T5" s="243"/>
      <c r="U5" s="243"/>
      <c r="V5" s="243"/>
      <c r="W5" s="243"/>
      <c r="X5" s="243"/>
      <c r="Y5" s="243"/>
      <c r="Z5" s="243"/>
      <c r="AA5" s="243"/>
      <c r="AB5" s="243"/>
      <c r="AC5" s="243"/>
      <c r="AD5" s="243"/>
      <c r="AE5" s="243"/>
      <c r="AF5" s="243"/>
      <c r="AG5" s="243"/>
      <c r="AH5" s="243"/>
    </row>
    <row r="6" spans="2:34" ht="13.2" x14ac:dyDescent="0.2"/>
    <row r="7" spans="2:34" ht="13.2" x14ac:dyDescent="0.2"/>
    <row r="8" spans="2:34" ht="13.2" x14ac:dyDescent="0.2"/>
    <row r="9" spans="2:34" ht="13.2" x14ac:dyDescent="0.2"/>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9:34" ht="13.2" x14ac:dyDescent="0.2"/>
    <row r="18" spans="9:34" ht="13.2" x14ac:dyDescent="0.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ht="13.2" x14ac:dyDescent="0.2"/>
    <row r="20" spans="9:34" ht="13.2" x14ac:dyDescent="0.2"/>
    <row r="21" spans="9:34" ht="13.2" x14ac:dyDescent="0.2">
      <c r="AH21" s="243"/>
    </row>
    <row r="22" spans="9:34" ht="13.2" x14ac:dyDescent="0.2">
      <c r="AE22" s="243"/>
      <c r="AF22" s="243"/>
      <c r="AG22" s="243"/>
      <c r="AH22" s="243"/>
    </row>
    <row r="23" spans="9:34" ht="13.2" x14ac:dyDescent="0.2">
      <c r="U23" s="243"/>
      <c r="V23" s="243"/>
      <c r="W23" s="243"/>
      <c r="X23" s="243"/>
      <c r="Y23" s="243"/>
      <c r="Z23" s="243"/>
      <c r="AA23" s="243"/>
      <c r="AB23" s="243"/>
      <c r="AC23" s="243"/>
      <c r="AD23" s="243"/>
      <c r="AE23" s="243"/>
      <c r="AF23" s="243"/>
      <c r="AG23" s="243"/>
      <c r="AH23" s="243"/>
    </row>
    <row r="24" spans="9:34" ht="13.2" x14ac:dyDescent="0.2"/>
    <row r="25" spans="9:34" ht="13.2" x14ac:dyDescent="0.2"/>
    <row r="26" spans="9:34" ht="13.2" x14ac:dyDescent="0.2"/>
    <row r="27" spans="9:34" ht="13.2" x14ac:dyDescent="0.2"/>
    <row r="28" spans="9:34" ht="13.2" x14ac:dyDescent="0.2"/>
    <row r="29" spans="9:34" ht="13.2" x14ac:dyDescent="0.2"/>
    <row r="30" spans="9:34" ht="13.2" x14ac:dyDescent="0.2"/>
    <row r="31" spans="9:34" ht="13.2" x14ac:dyDescent="0.2"/>
    <row r="32" spans="9:34" ht="13.2" x14ac:dyDescent="0.2"/>
    <row r="33" spans="15:34" ht="13.2" x14ac:dyDescent="0.2"/>
    <row r="34" spans="15:34" ht="13.2" x14ac:dyDescent="0.2"/>
    <row r="35" spans="15:34" ht="13.2" x14ac:dyDescent="0.2">
      <c r="V35" s="243"/>
      <c r="W35" s="243"/>
      <c r="X35" s="243"/>
      <c r="Y35" s="243"/>
      <c r="Z35" s="243"/>
      <c r="AA35" s="243"/>
      <c r="AB35" s="243"/>
      <c r="AC35" s="243"/>
      <c r="AD35" s="243"/>
      <c r="AE35" s="243"/>
      <c r="AF35" s="243"/>
      <c r="AG35" s="243"/>
      <c r="AH35" s="243"/>
    </row>
    <row r="36" spans="15:34" ht="13.2" x14ac:dyDescent="0.2"/>
    <row r="37" spans="15:34" ht="13.2" x14ac:dyDescent="0.2">
      <c r="AH37" s="243"/>
    </row>
    <row r="38" spans="15:34" ht="13.2" x14ac:dyDescent="0.2">
      <c r="AE38" s="243"/>
      <c r="AF38" s="243"/>
      <c r="AG38" s="243"/>
      <c r="AH38" s="243"/>
    </row>
    <row r="39" spans="15:34" ht="13.2" x14ac:dyDescent="0.2"/>
    <row r="40" spans="15:34" ht="13.2" x14ac:dyDescent="0.2"/>
    <row r="41" spans="15:34" ht="13.2" x14ac:dyDescent="0.2"/>
    <row r="42" spans="15:34" ht="13.2" x14ac:dyDescent="0.2"/>
    <row r="43" spans="15:34" ht="13.2" x14ac:dyDescent="0.2">
      <c r="O43" s="243"/>
      <c r="P43" s="243"/>
      <c r="Q43" s="243"/>
      <c r="R43" s="243"/>
      <c r="S43" s="243"/>
      <c r="T43" s="243"/>
      <c r="U43" s="243"/>
      <c r="V43" s="243"/>
      <c r="W43" s="243"/>
      <c r="X43" s="243"/>
      <c r="Y43" s="243"/>
      <c r="Z43" s="243"/>
      <c r="AA43" s="243"/>
      <c r="AB43" s="243"/>
      <c r="AC43" s="243"/>
      <c r="AD43" s="243"/>
      <c r="AE43" s="243"/>
      <c r="AF43" s="243"/>
      <c r="AG43" s="243"/>
      <c r="AH43" s="243"/>
    </row>
    <row r="44" spans="15:34" ht="13.2" x14ac:dyDescent="0.2">
      <c r="AH44" s="243"/>
    </row>
    <row r="45" spans="15:34" ht="13.2" x14ac:dyDescent="0.2"/>
    <row r="46" spans="15:34" ht="13.2" x14ac:dyDescent="0.2">
      <c r="W46" s="243"/>
      <c r="X46" s="243"/>
      <c r="Y46" s="243"/>
      <c r="Z46" s="243"/>
      <c r="AA46" s="243"/>
      <c r="AB46" s="243"/>
      <c r="AC46" s="243"/>
      <c r="AD46" s="243"/>
      <c r="AE46" s="243"/>
      <c r="AF46" s="243"/>
      <c r="AG46" s="243"/>
      <c r="AH46" s="243"/>
    </row>
    <row r="47" spans="15:34" ht="13.2" x14ac:dyDescent="0.2"/>
    <row r="48" spans="15:34" ht="13.2" x14ac:dyDescent="0.2"/>
    <row r="49" spans="22:34" ht="13.2" x14ac:dyDescent="0.2"/>
    <row r="50" spans="22:34" ht="13.2" x14ac:dyDescent="0.2">
      <c r="V50" s="243"/>
      <c r="W50" s="243"/>
      <c r="X50" s="243"/>
      <c r="Y50" s="243"/>
      <c r="Z50" s="243"/>
      <c r="AA50" s="243"/>
      <c r="AB50" s="243"/>
      <c r="AC50" s="243"/>
      <c r="AD50" s="243"/>
      <c r="AE50" s="243"/>
      <c r="AF50" s="243"/>
      <c r="AG50" s="243"/>
      <c r="AH50" s="243"/>
    </row>
    <row r="51" spans="22:34" ht="13.2" x14ac:dyDescent="0.2"/>
    <row r="52" spans="22:34" ht="13.2" x14ac:dyDescent="0.2"/>
    <row r="53" spans="22:34" ht="13.2" x14ac:dyDescent="0.2">
      <c r="AH53" s="243"/>
    </row>
    <row r="54" spans="22:34" ht="13.2" x14ac:dyDescent="0.2"/>
    <row r="55" spans="22:34" ht="13.2" x14ac:dyDescent="0.2"/>
    <row r="56" spans="22:34" ht="13.2" x14ac:dyDescent="0.2"/>
    <row r="57" spans="22:34" ht="13.2" x14ac:dyDescent="0.2"/>
    <row r="58" spans="22:34" ht="13.2" x14ac:dyDescent="0.2"/>
    <row r="59" spans="22:34" ht="13.2" x14ac:dyDescent="0.2"/>
    <row r="60" spans="22:34" ht="13.2" x14ac:dyDescent="0.2"/>
    <row r="61" spans="22:34" ht="13.2" x14ac:dyDescent="0.2"/>
    <row r="62" spans="22:34" ht="13.2" x14ac:dyDescent="0.2"/>
    <row r="63" spans="22:34" ht="13.2" x14ac:dyDescent="0.2"/>
    <row r="64" spans="22:34" ht="13.2" x14ac:dyDescent="0.2"/>
    <row r="65" spans="25:34" ht="13.2" x14ac:dyDescent="0.2"/>
    <row r="66" spans="25:34" ht="13.2" x14ac:dyDescent="0.2"/>
    <row r="67" spans="25:34" ht="13.2" x14ac:dyDescent="0.2">
      <c r="Y67" s="243"/>
      <c r="Z67" s="243"/>
      <c r="AA67" s="243"/>
      <c r="AB67" s="243"/>
      <c r="AC67" s="243"/>
      <c r="AD67" s="243"/>
      <c r="AE67" s="243"/>
      <c r="AF67" s="243"/>
      <c r="AG67" s="243"/>
      <c r="AH67" s="243"/>
    </row>
    <row r="68" spans="25:34" ht="13.2" x14ac:dyDescent="0.2"/>
    <row r="69" spans="25:34" ht="13.2" x14ac:dyDescent="0.2"/>
    <row r="70" spans="25:34" ht="13.2" x14ac:dyDescent="0.2"/>
    <row r="71" spans="25:34" ht="13.2" x14ac:dyDescent="0.2"/>
    <row r="72" spans="25:34" ht="13.2" x14ac:dyDescent="0.2"/>
    <row r="73" spans="25:34" ht="13.2" x14ac:dyDescent="0.2"/>
    <row r="74" spans="25:34" ht="13.2" x14ac:dyDescent="0.2"/>
    <row r="75" spans="25:34" ht="13.2" x14ac:dyDescent="0.2"/>
    <row r="76" spans="25:34" ht="13.2" x14ac:dyDescent="0.2"/>
    <row r="77" spans="25:34" ht="13.2" x14ac:dyDescent="0.2"/>
    <row r="78" spans="25:34" ht="13.2" x14ac:dyDescent="0.2"/>
    <row r="79" spans="25:34" ht="13.2" x14ac:dyDescent="0.2"/>
    <row r="80" spans="25:34"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851F"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74"/>
  <sheetViews>
    <sheetView showGridLines="0" view="pageBreakPreview" zoomScale="80" zoomScaleSheetLayoutView="80" workbookViewId="0"/>
  </sheetViews>
  <sheetFormatPr defaultColWidth="0" defaultRowHeight="13.5" customHeight="1" zeroHeight="1" x14ac:dyDescent="0.2"/>
  <cols>
    <col min="1" max="6" width="14.88671875" style="245" customWidth="1"/>
    <col min="7" max="8" width="15.88671875" style="245" customWidth="1"/>
    <col min="9" max="14" width="16.109375" style="245" customWidth="1"/>
    <col min="15" max="15" width="6.109375" style="252" customWidth="1"/>
    <col min="16" max="16" width="3" style="250" customWidth="1"/>
    <col min="17" max="17" width="19.109375" style="245" hidden="1" customWidth="1"/>
    <col min="18" max="22" width="12.6640625" style="245" hidden="1" customWidth="1"/>
    <col min="23" max="16384" width="8.6640625" style="245" hidden="1"/>
  </cols>
  <sheetData>
    <row r="1" spans="1:16" ht="13.2" x14ac:dyDescent="0.2">
      <c r="O1" s="246"/>
      <c r="P1" s="246"/>
    </row>
    <row r="2" spans="1:16" ht="13.2" x14ac:dyDescent="0.2">
      <c r="O2" s="246"/>
      <c r="P2" s="246"/>
    </row>
    <row r="3" spans="1:16" ht="13.2" x14ac:dyDescent="0.2">
      <c r="O3" s="246"/>
      <c r="P3" s="246"/>
    </row>
    <row r="4" spans="1:16" ht="13.2" x14ac:dyDescent="0.2">
      <c r="O4" s="246"/>
      <c r="P4" s="246"/>
    </row>
    <row r="5" spans="1:16" ht="16.2" x14ac:dyDescent="0.2">
      <c r="A5" s="247" t="s">
        <v>475</v>
      </c>
      <c r="B5" s="248"/>
      <c r="C5" s="248"/>
      <c r="D5" s="248"/>
      <c r="E5" s="248"/>
      <c r="F5" s="248"/>
      <c r="G5" s="248"/>
      <c r="H5" s="248"/>
      <c r="I5" s="248"/>
      <c r="J5" s="248"/>
      <c r="K5" s="248"/>
      <c r="L5" s="248"/>
      <c r="M5" s="248"/>
      <c r="N5" s="248"/>
      <c r="O5" s="249"/>
    </row>
    <row r="6" spans="1:16" ht="13.2" x14ac:dyDescent="0.2">
      <c r="A6" s="250"/>
      <c r="B6" s="246"/>
      <c r="C6" s="246"/>
      <c r="D6" s="246"/>
      <c r="E6" s="246"/>
      <c r="F6" s="246"/>
      <c r="G6" s="251" t="s">
        <v>476</v>
      </c>
      <c r="H6" s="251"/>
      <c r="I6" s="251"/>
      <c r="J6" s="251"/>
      <c r="K6" s="246"/>
      <c r="L6" s="246"/>
      <c r="M6" s="246"/>
      <c r="N6" s="246"/>
    </row>
    <row r="7" spans="1:16" ht="13.2" x14ac:dyDescent="0.2">
      <c r="A7" s="250"/>
      <c r="B7" s="246"/>
      <c r="C7" s="246"/>
      <c r="D7" s="246"/>
      <c r="E7" s="246"/>
      <c r="F7" s="246"/>
      <c r="G7" s="253"/>
      <c r="H7" s="254"/>
      <c r="I7" s="254"/>
      <c r="J7" s="255"/>
      <c r="K7" s="1150" t="s">
        <v>477</v>
      </c>
      <c r="L7" s="256"/>
      <c r="M7" s="257" t="s">
        <v>478</v>
      </c>
      <c r="N7" s="258"/>
    </row>
    <row r="8" spans="1:16" ht="13.2" x14ac:dyDescent="0.2">
      <c r="A8" s="250"/>
      <c r="B8" s="246"/>
      <c r="C8" s="246"/>
      <c r="D8" s="246"/>
      <c r="E8" s="246"/>
      <c r="F8" s="246"/>
      <c r="G8" s="259"/>
      <c r="H8" s="260"/>
      <c r="I8" s="260"/>
      <c r="J8" s="261"/>
      <c r="K8" s="1151"/>
      <c r="L8" s="262" t="s">
        <v>479</v>
      </c>
      <c r="M8" s="263" t="s">
        <v>480</v>
      </c>
      <c r="N8" s="264" t="s">
        <v>481</v>
      </c>
    </row>
    <row r="9" spans="1:16" ht="13.2" x14ac:dyDescent="0.2">
      <c r="A9" s="250"/>
      <c r="B9" s="246"/>
      <c r="C9" s="246"/>
      <c r="D9" s="246"/>
      <c r="E9" s="246"/>
      <c r="F9" s="246"/>
      <c r="G9" s="1152" t="s">
        <v>482</v>
      </c>
      <c r="H9" s="1153"/>
      <c r="I9" s="1153"/>
      <c r="J9" s="1154"/>
      <c r="K9" s="265">
        <v>4623926</v>
      </c>
      <c r="L9" s="266">
        <v>73693</v>
      </c>
      <c r="M9" s="267">
        <v>62051</v>
      </c>
      <c r="N9" s="268">
        <v>18.8</v>
      </c>
    </row>
    <row r="10" spans="1:16" ht="13.2" x14ac:dyDescent="0.2">
      <c r="A10" s="250"/>
      <c r="B10" s="246"/>
      <c r="C10" s="246"/>
      <c r="D10" s="246"/>
      <c r="E10" s="246"/>
      <c r="F10" s="246"/>
      <c r="G10" s="1152" t="s">
        <v>483</v>
      </c>
      <c r="H10" s="1153"/>
      <c r="I10" s="1153"/>
      <c r="J10" s="1154"/>
      <c r="K10" s="269">
        <v>121291</v>
      </c>
      <c r="L10" s="270">
        <v>1933</v>
      </c>
      <c r="M10" s="271">
        <v>5713</v>
      </c>
      <c r="N10" s="272">
        <v>-66.2</v>
      </c>
    </row>
    <row r="11" spans="1:16" ht="13.5" customHeight="1" x14ac:dyDescent="0.2">
      <c r="A11" s="250"/>
      <c r="B11" s="246"/>
      <c r="C11" s="246"/>
      <c r="D11" s="246"/>
      <c r="E11" s="246"/>
      <c r="F11" s="246"/>
      <c r="G11" s="1152" t="s">
        <v>484</v>
      </c>
      <c r="H11" s="1153"/>
      <c r="I11" s="1153"/>
      <c r="J11" s="1154"/>
      <c r="K11" s="269">
        <v>31753</v>
      </c>
      <c r="L11" s="270">
        <v>506</v>
      </c>
      <c r="M11" s="271">
        <v>5796</v>
      </c>
      <c r="N11" s="272">
        <v>-91.3</v>
      </c>
    </row>
    <row r="12" spans="1:16" ht="13.5" customHeight="1" x14ac:dyDescent="0.2">
      <c r="A12" s="250"/>
      <c r="B12" s="246"/>
      <c r="C12" s="246"/>
      <c r="D12" s="246"/>
      <c r="E12" s="246"/>
      <c r="F12" s="246"/>
      <c r="G12" s="1152" t="s">
        <v>485</v>
      </c>
      <c r="H12" s="1153"/>
      <c r="I12" s="1153"/>
      <c r="J12" s="1154"/>
      <c r="K12" s="269" t="s">
        <v>486</v>
      </c>
      <c r="L12" s="270" t="s">
        <v>486</v>
      </c>
      <c r="M12" s="271">
        <v>1167</v>
      </c>
      <c r="N12" s="272" t="s">
        <v>486</v>
      </c>
    </row>
    <row r="13" spans="1:16" ht="13.5" customHeight="1" x14ac:dyDescent="0.2">
      <c r="A13" s="250"/>
      <c r="B13" s="246"/>
      <c r="C13" s="246"/>
      <c r="D13" s="246"/>
      <c r="E13" s="246"/>
      <c r="F13" s="246"/>
      <c r="G13" s="1152" t="s">
        <v>487</v>
      </c>
      <c r="H13" s="1153"/>
      <c r="I13" s="1153"/>
      <c r="J13" s="1154"/>
      <c r="K13" s="269" t="s">
        <v>486</v>
      </c>
      <c r="L13" s="270" t="s">
        <v>486</v>
      </c>
      <c r="M13" s="271">
        <v>0</v>
      </c>
      <c r="N13" s="272" t="s">
        <v>486</v>
      </c>
    </row>
    <row r="14" spans="1:16" ht="13.5" customHeight="1" x14ac:dyDescent="0.2">
      <c r="A14" s="250"/>
      <c r="B14" s="246"/>
      <c r="C14" s="246"/>
      <c r="D14" s="246"/>
      <c r="E14" s="246"/>
      <c r="F14" s="246"/>
      <c r="G14" s="1152" t="s">
        <v>488</v>
      </c>
      <c r="H14" s="1153"/>
      <c r="I14" s="1153"/>
      <c r="J14" s="1154"/>
      <c r="K14" s="269" t="s">
        <v>486</v>
      </c>
      <c r="L14" s="270" t="s">
        <v>486</v>
      </c>
      <c r="M14" s="271">
        <v>2337</v>
      </c>
      <c r="N14" s="272" t="s">
        <v>486</v>
      </c>
    </row>
    <row r="15" spans="1:16" ht="13.5" customHeight="1" x14ac:dyDescent="0.2">
      <c r="A15" s="250"/>
      <c r="B15" s="246"/>
      <c r="C15" s="246"/>
      <c r="D15" s="246"/>
      <c r="E15" s="246"/>
      <c r="F15" s="246"/>
      <c r="G15" s="1152" t="s">
        <v>489</v>
      </c>
      <c r="H15" s="1153"/>
      <c r="I15" s="1153"/>
      <c r="J15" s="1154"/>
      <c r="K15" s="269">
        <v>139379</v>
      </c>
      <c r="L15" s="270">
        <v>2221</v>
      </c>
      <c r="M15" s="271">
        <v>1594</v>
      </c>
      <c r="N15" s="272">
        <v>39.299999999999997</v>
      </c>
    </row>
    <row r="16" spans="1:16" ht="13.2" x14ac:dyDescent="0.2">
      <c r="A16" s="250"/>
      <c r="B16" s="246"/>
      <c r="C16" s="246"/>
      <c r="D16" s="246"/>
      <c r="E16" s="246"/>
      <c r="F16" s="246"/>
      <c r="G16" s="1155" t="s">
        <v>490</v>
      </c>
      <c r="H16" s="1156"/>
      <c r="I16" s="1156"/>
      <c r="J16" s="1157"/>
      <c r="K16" s="270">
        <v>-344811</v>
      </c>
      <c r="L16" s="270">
        <v>-5495</v>
      </c>
      <c r="M16" s="271">
        <v>-5993</v>
      </c>
      <c r="N16" s="272">
        <v>-8.3000000000000007</v>
      </c>
    </row>
    <row r="17" spans="1:16" ht="13.2" x14ac:dyDescent="0.2">
      <c r="A17" s="250"/>
      <c r="B17" s="246"/>
      <c r="C17" s="246"/>
      <c r="D17" s="246"/>
      <c r="E17" s="246"/>
      <c r="F17" s="246"/>
      <c r="G17" s="1155" t="s">
        <v>171</v>
      </c>
      <c r="H17" s="1156"/>
      <c r="I17" s="1156"/>
      <c r="J17" s="1157"/>
      <c r="K17" s="270">
        <v>4571538</v>
      </c>
      <c r="L17" s="270">
        <v>72858</v>
      </c>
      <c r="M17" s="271">
        <v>72665</v>
      </c>
      <c r="N17" s="272">
        <v>0.3</v>
      </c>
    </row>
    <row r="18" spans="1:16" ht="13.2" x14ac:dyDescent="0.2">
      <c r="A18" s="250"/>
      <c r="B18" s="246"/>
      <c r="C18" s="246"/>
      <c r="D18" s="246"/>
      <c r="E18" s="246"/>
      <c r="F18" s="246"/>
      <c r="G18" s="246"/>
      <c r="H18" s="246"/>
      <c r="I18" s="246"/>
      <c r="J18" s="246"/>
      <c r="K18" s="246"/>
      <c r="L18" s="246"/>
      <c r="M18" s="273"/>
      <c r="N18" s="273"/>
    </row>
    <row r="19" spans="1:16" ht="13.2" x14ac:dyDescent="0.2">
      <c r="A19" s="250"/>
      <c r="B19" s="246"/>
      <c r="C19" s="246"/>
      <c r="D19" s="246"/>
      <c r="E19" s="246"/>
      <c r="F19" s="246"/>
      <c r="G19" s="246" t="s">
        <v>491</v>
      </c>
      <c r="H19" s="246"/>
      <c r="I19" s="246"/>
      <c r="J19" s="246"/>
      <c r="K19" s="246"/>
      <c r="L19" s="246"/>
      <c r="M19" s="246"/>
      <c r="N19" s="246"/>
    </row>
    <row r="20" spans="1:16" ht="13.2" x14ac:dyDescent="0.2">
      <c r="A20" s="250"/>
      <c r="B20" s="246"/>
      <c r="C20" s="246"/>
      <c r="D20" s="246"/>
      <c r="E20" s="246"/>
      <c r="F20" s="246"/>
      <c r="G20" s="274"/>
      <c r="H20" s="275"/>
      <c r="I20" s="275"/>
      <c r="J20" s="276"/>
      <c r="K20" s="277" t="s">
        <v>492</v>
      </c>
      <c r="L20" s="278" t="s">
        <v>493</v>
      </c>
      <c r="M20" s="279" t="s">
        <v>494</v>
      </c>
      <c r="N20" s="280"/>
    </row>
    <row r="21" spans="1:16" s="286" customFormat="1" ht="13.2" x14ac:dyDescent="0.2">
      <c r="A21" s="281"/>
      <c r="B21" s="251"/>
      <c r="C21" s="251"/>
      <c r="D21" s="251"/>
      <c r="E21" s="251"/>
      <c r="F21" s="251"/>
      <c r="G21" s="1147" t="s">
        <v>495</v>
      </c>
      <c r="H21" s="1148"/>
      <c r="I21" s="1148"/>
      <c r="J21" s="1149"/>
      <c r="K21" s="282">
        <v>8.2899999999999991</v>
      </c>
      <c r="L21" s="283">
        <v>7.22</v>
      </c>
      <c r="M21" s="284">
        <v>1.07</v>
      </c>
      <c r="N21" s="251"/>
      <c r="O21" s="285"/>
      <c r="P21" s="281"/>
    </row>
    <row r="22" spans="1:16" s="286" customFormat="1" ht="13.2" x14ac:dyDescent="0.2">
      <c r="A22" s="281"/>
      <c r="B22" s="251"/>
      <c r="C22" s="251"/>
      <c r="D22" s="251"/>
      <c r="E22" s="251"/>
      <c r="F22" s="251"/>
      <c r="G22" s="1147" t="s">
        <v>496</v>
      </c>
      <c r="H22" s="1148"/>
      <c r="I22" s="1148"/>
      <c r="J22" s="1149"/>
      <c r="K22" s="287">
        <v>100.8</v>
      </c>
      <c r="L22" s="288">
        <v>98.4</v>
      </c>
      <c r="M22" s="289">
        <v>2.4</v>
      </c>
      <c r="N22" s="273"/>
      <c r="O22" s="285"/>
      <c r="P22" s="281"/>
    </row>
    <row r="23" spans="1:16" s="286" customFormat="1" ht="13.2" x14ac:dyDescent="0.2">
      <c r="A23" s="281"/>
      <c r="B23" s="251"/>
      <c r="C23" s="251"/>
      <c r="D23" s="251"/>
      <c r="E23" s="251"/>
      <c r="F23" s="251"/>
      <c r="G23" s="251"/>
      <c r="H23" s="251"/>
      <c r="I23" s="251"/>
      <c r="J23" s="251"/>
      <c r="K23" s="251"/>
      <c r="L23" s="273"/>
      <c r="M23" s="273"/>
      <c r="N23" s="273"/>
      <c r="O23" s="285"/>
      <c r="P23" s="281"/>
    </row>
    <row r="24" spans="1:16" s="286" customFormat="1" ht="13.2" x14ac:dyDescent="0.2">
      <c r="A24" s="281"/>
      <c r="B24" s="251"/>
      <c r="C24" s="251"/>
      <c r="D24" s="251"/>
      <c r="E24" s="251"/>
      <c r="F24" s="251"/>
      <c r="G24" s="251"/>
      <c r="H24" s="251"/>
      <c r="I24" s="251"/>
      <c r="J24" s="251"/>
      <c r="K24" s="251"/>
      <c r="L24" s="273"/>
      <c r="M24" s="273"/>
      <c r="N24" s="273"/>
      <c r="O24" s="285"/>
      <c r="P24" s="281"/>
    </row>
    <row r="25" spans="1:16" s="286" customFormat="1" ht="13.2" x14ac:dyDescent="0.2">
      <c r="A25" s="290"/>
      <c r="B25" s="291"/>
      <c r="C25" s="291"/>
      <c r="D25" s="291"/>
      <c r="E25" s="291"/>
      <c r="F25" s="291"/>
      <c r="G25" s="291"/>
      <c r="H25" s="291"/>
      <c r="I25" s="291"/>
      <c r="J25" s="291"/>
      <c r="K25" s="291"/>
      <c r="L25" s="292"/>
      <c r="M25" s="292"/>
      <c r="N25" s="292"/>
      <c r="O25" s="293"/>
      <c r="P25" s="281"/>
    </row>
    <row r="26" spans="1:16" s="286" customFormat="1" ht="13.2" x14ac:dyDescent="0.2">
      <c r="A26" s="251" t="s">
        <v>497</v>
      </c>
      <c r="B26" s="251"/>
      <c r="C26" s="251"/>
      <c r="D26" s="251"/>
      <c r="E26" s="251"/>
      <c r="F26" s="251"/>
      <c r="G26" s="251"/>
      <c r="H26" s="251"/>
      <c r="I26" s="251"/>
      <c r="J26" s="251"/>
      <c r="K26" s="251"/>
      <c r="L26" s="273"/>
      <c r="M26" s="273"/>
      <c r="N26" s="273"/>
      <c r="O26" s="251"/>
      <c r="P26" s="251"/>
    </row>
    <row r="27" spans="1:16" ht="13.2" x14ac:dyDescent="0.2">
      <c r="K27" s="246"/>
      <c r="L27" s="246"/>
      <c r="M27" s="246"/>
      <c r="N27" s="246"/>
      <c r="O27" s="246"/>
      <c r="P27" s="246"/>
    </row>
    <row r="28" spans="1:16" ht="16.2" x14ac:dyDescent="0.2">
      <c r="A28" s="247" t="s">
        <v>498</v>
      </c>
      <c r="B28" s="248"/>
      <c r="C28" s="248"/>
      <c r="D28" s="248"/>
      <c r="E28" s="248"/>
      <c r="F28" s="248"/>
      <c r="G28" s="248"/>
      <c r="H28" s="248"/>
      <c r="I28" s="248"/>
      <c r="J28" s="248"/>
      <c r="K28" s="248"/>
      <c r="L28" s="248"/>
      <c r="M28" s="248"/>
      <c r="N28" s="248"/>
      <c r="O28" s="294"/>
    </row>
    <row r="29" spans="1:16" ht="13.2" x14ac:dyDescent="0.2">
      <c r="A29" s="250"/>
      <c r="B29" s="246"/>
      <c r="C29" s="246"/>
      <c r="D29" s="246"/>
      <c r="E29" s="246"/>
      <c r="F29" s="246"/>
      <c r="G29" s="251" t="s">
        <v>499</v>
      </c>
      <c r="H29" s="251"/>
      <c r="I29" s="251"/>
      <c r="J29" s="251"/>
      <c r="K29" s="246"/>
      <c r="L29" s="246"/>
      <c r="M29" s="246"/>
      <c r="N29" s="246"/>
      <c r="O29" s="295"/>
    </row>
    <row r="30" spans="1:16" ht="13.2" x14ac:dyDescent="0.2">
      <c r="A30" s="250"/>
      <c r="B30" s="246"/>
      <c r="C30" s="246"/>
      <c r="D30" s="246"/>
      <c r="E30" s="246"/>
      <c r="F30" s="246"/>
      <c r="G30" s="253"/>
      <c r="H30" s="254"/>
      <c r="I30" s="254"/>
      <c r="J30" s="255"/>
      <c r="K30" s="1150" t="s">
        <v>477</v>
      </c>
      <c r="L30" s="256"/>
      <c r="M30" s="257" t="s">
        <v>478</v>
      </c>
      <c r="N30" s="258"/>
    </row>
    <row r="31" spans="1:16" ht="13.2" x14ac:dyDescent="0.2">
      <c r="A31" s="250"/>
      <c r="B31" s="246"/>
      <c r="C31" s="246"/>
      <c r="D31" s="246"/>
      <c r="E31" s="246"/>
      <c r="F31" s="246"/>
      <c r="G31" s="259"/>
      <c r="H31" s="260"/>
      <c r="I31" s="260"/>
      <c r="J31" s="261"/>
      <c r="K31" s="1151"/>
      <c r="L31" s="262" t="s">
        <v>479</v>
      </c>
      <c r="M31" s="263" t="s">
        <v>480</v>
      </c>
      <c r="N31" s="264" t="s">
        <v>481</v>
      </c>
    </row>
    <row r="32" spans="1:16" ht="27" customHeight="1" x14ac:dyDescent="0.2">
      <c r="A32" s="250"/>
      <c r="B32" s="246"/>
      <c r="C32" s="246"/>
      <c r="D32" s="246"/>
      <c r="E32" s="246"/>
      <c r="F32" s="246"/>
      <c r="G32" s="1163" t="s">
        <v>500</v>
      </c>
      <c r="H32" s="1164"/>
      <c r="I32" s="1164"/>
      <c r="J32" s="1165"/>
      <c r="K32" s="296">
        <v>3914899</v>
      </c>
      <c r="L32" s="296">
        <v>62393</v>
      </c>
      <c r="M32" s="297">
        <v>39687</v>
      </c>
      <c r="N32" s="298">
        <v>57.2</v>
      </c>
    </row>
    <row r="33" spans="1:16" ht="13.5" customHeight="1" x14ac:dyDescent="0.2">
      <c r="A33" s="250"/>
      <c r="B33" s="246"/>
      <c r="C33" s="246"/>
      <c r="D33" s="246"/>
      <c r="E33" s="246"/>
      <c r="F33" s="246"/>
      <c r="G33" s="1163" t="s">
        <v>501</v>
      </c>
      <c r="H33" s="1164"/>
      <c r="I33" s="1164"/>
      <c r="J33" s="1165"/>
      <c r="K33" s="296" t="s">
        <v>486</v>
      </c>
      <c r="L33" s="296" t="s">
        <v>486</v>
      </c>
      <c r="M33" s="297" t="s">
        <v>486</v>
      </c>
      <c r="N33" s="298" t="s">
        <v>486</v>
      </c>
    </row>
    <row r="34" spans="1:16" ht="27" customHeight="1" x14ac:dyDescent="0.2">
      <c r="A34" s="250"/>
      <c r="B34" s="246"/>
      <c r="C34" s="246"/>
      <c r="D34" s="246"/>
      <c r="E34" s="246"/>
      <c r="F34" s="246"/>
      <c r="G34" s="1163" t="s">
        <v>502</v>
      </c>
      <c r="H34" s="1164"/>
      <c r="I34" s="1164"/>
      <c r="J34" s="1165"/>
      <c r="K34" s="296" t="s">
        <v>486</v>
      </c>
      <c r="L34" s="296" t="s">
        <v>486</v>
      </c>
      <c r="M34" s="297">
        <v>56</v>
      </c>
      <c r="N34" s="298" t="s">
        <v>486</v>
      </c>
    </row>
    <row r="35" spans="1:16" ht="27" customHeight="1" x14ac:dyDescent="0.2">
      <c r="A35" s="250"/>
      <c r="B35" s="246"/>
      <c r="C35" s="246"/>
      <c r="D35" s="246"/>
      <c r="E35" s="246"/>
      <c r="F35" s="246"/>
      <c r="G35" s="1163" t="s">
        <v>503</v>
      </c>
      <c r="H35" s="1164"/>
      <c r="I35" s="1164"/>
      <c r="J35" s="1165"/>
      <c r="K35" s="296">
        <v>610504</v>
      </c>
      <c r="L35" s="296">
        <v>9730</v>
      </c>
      <c r="M35" s="297">
        <v>13696</v>
      </c>
      <c r="N35" s="298">
        <v>-29</v>
      </c>
    </row>
    <row r="36" spans="1:16" ht="27" customHeight="1" x14ac:dyDescent="0.2">
      <c r="A36" s="250"/>
      <c r="B36" s="246"/>
      <c r="C36" s="246"/>
      <c r="D36" s="246"/>
      <c r="E36" s="246"/>
      <c r="F36" s="246"/>
      <c r="G36" s="1163" t="s">
        <v>504</v>
      </c>
      <c r="H36" s="1164"/>
      <c r="I36" s="1164"/>
      <c r="J36" s="1165"/>
      <c r="K36" s="296">
        <v>109523</v>
      </c>
      <c r="L36" s="296">
        <v>1745</v>
      </c>
      <c r="M36" s="297">
        <v>1733</v>
      </c>
      <c r="N36" s="298">
        <v>0.7</v>
      </c>
    </row>
    <row r="37" spans="1:16" ht="13.5" customHeight="1" x14ac:dyDescent="0.2">
      <c r="A37" s="250"/>
      <c r="B37" s="246"/>
      <c r="C37" s="246"/>
      <c r="D37" s="246"/>
      <c r="E37" s="246"/>
      <c r="F37" s="246"/>
      <c r="G37" s="1163" t="s">
        <v>505</v>
      </c>
      <c r="H37" s="1164"/>
      <c r="I37" s="1164"/>
      <c r="J37" s="1165"/>
      <c r="K37" s="296" t="s">
        <v>486</v>
      </c>
      <c r="L37" s="296" t="s">
        <v>486</v>
      </c>
      <c r="M37" s="297">
        <v>790</v>
      </c>
      <c r="N37" s="298" t="s">
        <v>486</v>
      </c>
    </row>
    <row r="38" spans="1:16" ht="27" customHeight="1" x14ac:dyDescent="0.2">
      <c r="A38" s="250"/>
      <c r="B38" s="246"/>
      <c r="C38" s="246"/>
      <c r="D38" s="246"/>
      <c r="E38" s="246"/>
      <c r="F38" s="246"/>
      <c r="G38" s="1166" t="s">
        <v>506</v>
      </c>
      <c r="H38" s="1167"/>
      <c r="I38" s="1167"/>
      <c r="J38" s="1168"/>
      <c r="K38" s="299" t="s">
        <v>486</v>
      </c>
      <c r="L38" s="299" t="s">
        <v>486</v>
      </c>
      <c r="M38" s="300">
        <v>1</v>
      </c>
      <c r="N38" s="301" t="s">
        <v>486</v>
      </c>
      <c r="O38" s="295"/>
    </row>
    <row r="39" spans="1:16" ht="13.2" x14ac:dyDescent="0.2">
      <c r="A39" s="250"/>
      <c r="B39" s="246"/>
      <c r="C39" s="246"/>
      <c r="D39" s="246"/>
      <c r="E39" s="246"/>
      <c r="F39" s="246"/>
      <c r="G39" s="1166" t="s">
        <v>507</v>
      </c>
      <c r="H39" s="1167"/>
      <c r="I39" s="1167"/>
      <c r="J39" s="1168"/>
      <c r="K39" s="302">
        <v>-543090</v>
      </c>
      <c r="L39" s="302">
        <v>-8655</v>
      </c>
      <c r="M39" s="303">
        <v>-5521</v>
      </c>
      <c r="N39" s="304">
        <v>56.8</v>
      </c>
      <c r="O39" s="295"/>
    </row>
    <row r="40" spans="1:16" ht="27" customHeight="1" x14ac:dyDescent="0.2">
      <c r="A40" s="250"/>
      <c r="B40" s="246"/>
      <c r="C40" s="246"/>
      <c r="D40" s="246"/>
      <c r="E40" s="246"/>
      <c r="F40" s="246"/>
      <c r="G40" s="1163" t="s">
        <v>508</v>
      </c>
      <c r="H40" s="1164"/>
      <c r="I40" s="1164"/>
      <c r="J40" s="1165"/>
      <c r="K40" s="302">
        <v>-2596541</v>
      </c>
      <c r="L40" s="302">
        <v>-41382</v>
      </c>
      <c r="M40" s="303">
        <v>-35785</v>
      </c>
      <c r="N40" s="304">
        <v>15.6</v>
      </c>
      <c r="O40" s="295"/>
    </row>
    <row r="41" spans="1:16" ht="13.2" x14ac:dyDescent="0.2">
      <c r="A41" s="250"/>
      <c r="B41" s="246"/>
      <c r="C41" s="246"/>
      <c r="D41" s="246"/>
      <c r="E41" s="246"/>
      <c r="F41" s="246"/>
      <c r="G41" s="1169" t="s">
        <v>282</v>
      </c>
      <c r="H41" s="1170"/>
      <c r="I41" s="1170"/>
      <c r="J41" s="1171"/>
      <c r="K41" s="296">
        <v>1495295</v>
      </c>
      <c r="L41" s="302">
        <v>23831</v>
      </c>
      <c r="M41" s="303">
        <v>14658</v>
      </c>
      <c r="N41" s="304">
        <v>62.6</v>
      </c>
      <c r="O41" s="295"/>
    </row>
    <row r="42" spans="1:16" ht="13.2" x14ac:dyDescent="0.2">
      <c r="A42" s="250"/>
      <c r="B42" s="246"/>
      <c r="C42" s="246"/>
      <c r="D42" s="246"/>
      <c r="E42" s="246"/>
      <c r="F42" s="246"/>
      <c r="G42" s="305" t="s">
        <v>509</v>
      </c>
      <c r="H42" s="246"/>
      <c r="I42" s="246"/>
      <c r="J42" s="246"/>
      <c r="K42" s="246"/>
      <c r="L42" s="246"/>
      <c r="M42" s="273"/>
      <c r="N42" s="273"/>
      <c r="O42" s="295"/>
    </row>
    <row r="43" spans="1:16" ht="13.2" x14ac:dyDescent="0.2">
      <c r="A43" s="250"/>
      <c r="B43" s="246"/>
      <c r="C43" s="246"/>
      <c r="D43" s="246"/>
      <c r="E43" s="246"/>
      <c r="F43" s="246"/>
      <c r="G43" s="246"/>
      <c r="H43" s="246"/>
      <c r="I43" s="246"/>
      <c r="J43" s="246"/>
      <c r="K43" s="246"/>
      <c r="L43" s="306"/>
      <c r="M43" s="273"/>
      <c r="N43" s="246"/>
      <c r="O43" s="295"/>
    </row>
    <row r="44" spans="1:16" ht="13.2" x14ac:dyDescent="0.2">
      <c r="A44" s="250"/>
      <c r="B44" s="246"/>
      <c r="C44" s="246"/>
      <c r="D44" s="246"/>
      <c r="E44" s="246"/>
      <c r="F44" s="246"/>
      <c r="G44" s="246"/>
      <c r="H44" s="246"/>
      <c r="I44" s="246"/>
      <c r="J44" s="246"/>
      <c r="K44" s="246"/>
      <c r="L44" s="246"/>
      <c r="M44" s="273"/>
      <c r="N44" s="246"/>
    </row>
    <row r="45" spans="1:16" ht="13.2" x14ac:dyDescent="0.2">
      <c r="A45" s="248"/>
      <c r="B45" s="248"/>
      <c r="C45" s="248"/>
      <c r="D45" s="248"/>
      <c r="E45" s="248"/>
      <c r="F45" s="248"/>
      <c r="G45" s="248"/>
      <c r="H45" s="248"/>
      <c r="I45" s="248"/>
      <c r="J45" s="248"/>
      <c r="K45" s="248"/>
      <c r="L45" s="248"/>
      <c r="M45" s="307"/>
      <c r="N45" s="248"/>
      <c r="O45" s="248"/>
      <c r="P45" s="246"/>
    </row>
    <row r="46" spans="1:16" ht="13.2" x14ac:dyDescent="0.2">
      <c r="A46" s="308"/>
      <c r="B46" s="308"/>
      <c r="C46" s="308"/>
      <c r="D46" s="308"/>
      <c r="E46" s="308"/>
      <c r="F46" s="308"/>
      <c r="G46" s="308"/>
      <c r="H46" s="308"/>
      <c r="I46" s="308"/>
      <c r="J46" s="308"/>
      <c r="K46" s="308"/>
      <c r="L46" s="308"/>
      <c r="M46" s="308"/>
      <c r="N46" s="308"/>
      <c r="O46" s="308"/>
      <c r="P46" s="246"/>
    </row>
    <row r="47" spans="1:16" ht="17.25" customHeight="1" x14ac:dyDescent="0.2">
      <c r="A47" s="309" t="s">
        <v>510</v>
      </c>
      <c r="B47" s="246"/>
      <c r="C47" s="246"/>
      <c r="D47" s="246"/>
      <c r="E47" s="246"/>
      <c r="F47" s="246"/>
      <c r="G47" s="246"/>
      <c r="H47" s="246"/>
      <c r="I47" s="246"/>
      <c r="J47" s="246"/>
      <c r="K47" s="246"/>
      <c r="L47" s="246"/>
      <c r="M47" s="246"/>
      <c r="N47" s="246"/>
    </row>
    <row r="48" spans="1:16" ht="13.2" x14ac:dyDescent="0.2">
      <c r="A48" s="250"/>
      <c r="B48" s="246"/>
      <c r="C48" s="246"/>
      <c r="D48" s="246"/>
      <c r="E48" s="246"/>
      <c r="F48" s="246"/>
      <c r="G48" s="310" t="s">
        <v>511</v>
      </c>
      <c r="H48" s="310"/>
      <c r="I48" s="310"/>
      <c r="J48" s="310"/>
      <c r="K48" s="310"/>
      <c r="L48" s="310"/>
      <c r="M48" s="311"/>
      <c r="N48" s="310"/>
    </row>
    <row r="49" spans="1:14" ht="13.5" customHeight="1" x14ac:dyDescent="0.2">
      <c r="A49" s="250"/>
      <c r="B49" s="246"/>
      <c r="C49" s="246"/>
      <c r="D49" s="246"/>
      <c r="E49" s="246"/>
      <c r="F49" s="246"/>
      <c r="G49" s="312"/>
      <c r="H49" s="313"/>
      <c r="I49" s="1158" t="s">
        <v>477</v>
      </c>
      <c r="J49" s="1160" t="s">
        <v>512</v>
      </c>
      <c r="K49" s="1161"/>
      <c r="L49" s="1161"/>
      <c r="M49" s="1161"/>
      <c r="N49" s="1162"/>
    </row>
    <row r="50" spans="1:14" ht="13.2" x14ac:dyDescent="0.2">
      <c r="A50" s="250"/>
      <c r="B50" s="246"/>
      <c r="C50" s="246"/>
      <c r="D50" s="246"/>
      <c r="E50" s="246"/>
      <c r="F50" s="246"/>
      <c r="G50" s="314"/>
      <c r="H50" s="315"/>
      <c r="I50" s="1159"/>
      <c r="J50" s="316" t="s">
        <v>513</v>
      </c>
      <c r="K50" s="317" t="s">
        <v>514</v>
      </c>
      <c r="L50" s="318" t="s">
        <v>515</v>
      </c>
      <c r="M50" s="319" t="s">
        <v>516</v>
      </c>
      <c r="N50" s="320" t="s">
        <v>517</v>
      </c>
    </row>
    <row r="51" spans="1:14" ht="13.2" x14ac:dyDescent="0.2">
      <c r="A51" s="250"/>
      <c r="B51" s="246"/>
      <c r="C51" s="246"/>
      <c r="D51" s="246"/>
      <c r="E51" s="246"/>
      <c r="F51" s="246"/>
      <c r="G51" s="312" t="s">
        <v>518</v>
      </c>
      <c r="H51" s="313"/>
      <c r="I51" s="321">
        <v>3609283</v>
      </c>
      <c r="J51" s="322">
        <v>56746</v>
      </c>
      <c r="K51" s="323">
        <v>-0.1</v>
      </c>
      <c r="L51" s="324">
        <v>50880</v>
      </c>
      <c r="M51" s="325">
        <v>7</v>
      </c>
      <c r="N51" s="326">
        <v>-7.1</v>
      </c>
    </row>
    <row r="52" spans="1:14" ht="13.2" x14ac:dyDescent="0.2">
      <c r="A52" s="250"/>
      <c r="B52" s="246"/>
      <c r="C52" s="246"/>
      <c r="D52" s="246"/>
      <c r="E52" s="246"/>
      <c r="F52" s="246"/>
      <c r="G52" s="327"/>
      <c r="H52" s="328" t="s">
        <v>519</v>
      </c>
      <c r="I52" s="329">
        <v>935687</v>
      </c>
      <c r="J52" s="330">
        <v>14711</v>
      </c>
      <c r="K52" s="331">
        <v>-37.799999999999997</v>
      </c>
      <c r="L52" s="332">
        <v>26879</v>
      </c>
      <c r="M52" s="333">
        <v>2.4</v>
      </c>
      <c r="N52" s="334">
        <v>-40.200000000000003</v>
      </c>
    </row>
    <row r="53" spans="1:14" ht="13.2" x14ac:dyDescent="0.2">
      <c r="A53" s="250"/>
      <c r="B53" s="246"/>
      <c r="C53" s="246"/>
      <c r="D53" s="246"/>
      <c r="E53" s="246"/>
      <c r="F53" s="246"/>
      <c r="G53" s="312" t="s">
        <v>520</v>
      </c>
      <c r="H53" s="313"/>
      <c r="I53" s="321">
        <v>5800410</v>
      </c>
      <c r="J53" s="322">
        <v>91077</v>
      </c>
      <c r="K53" s="323">
        <v>60.5</v>
      </c>
      <c r="L53" s="324">
        <v>63956</v>
      </c>
      <c r="M53" s="325">
        <v>25.7</v>
      </c>
      <c r="N53" s="326">
        <v>34.799999999999997</v>
      </c>
    </row>
    <row r="54" spans="1:14" ht="13.2" x14ac:dyDescent="0.2">
      <c r="A54" s="250"/>
      <c r="B54" s="246"/>
      <c r="C54" s="246"/>
      <c r="D54" s="246"/>
      <c r="E54" s="246"/>
      <c r="F54" s="246"/>
      <c r="G54" s="327"/>
      <c r="H54" s="328" t="s">
        <v>519</v>
      </c>
      <c r="I54" s="329">
        <v>1756287</v>
      </c>
      <c r="J54" s="330">
        <v>27577</v>
      </c>
      <c r="K54" s="331">
        <v>87.5</v>
      </c>
      <c r="L54" s="332">
        <v>29239</v>
      </c>
      <c r="M54" s="333">
        <v>8.8000000000000007</v>
      </c>
      <c r="N54" s="334">
        <v>78.7</v>
      </c>
    </row>
    <row r="55" spans="1:14" ht="13.2" x14ac:dyDescent="0.2">
      <c r="A55" s="250"/>
      <c r="B55" s="246"/>
      <c r="C55" s="246"/>
      <c r="D55" s="246"/>
      <c r="E55" s="246"/>
      <c r="F55" s="246"/>
      <c r="G55" s="312" t="s">
        <v>521</v>
      </c>
      <c r="H55" s="313"/>
      <c r="I55" s="321">
        <v>6861035</v>
      </c>
      <c r="J55" s="322">
        <v>108309</v>
      </c>
      <c r="K55" s="323">
        <v>18.899999999999999</v>
      </c>
      <c r="L55" s="324">
        <v>66255</v>
      </c>
      <c r="M55" s="325">
        <v>3.6</v>
      </c>
      <c r="N55" s="326">
        <v>15.3</v>
      </c>
    </row>
    <row r="56" spans="1:14" ht="13.2" x14ac:dyDescent="0.2">
      <c r="A56" s="250"/>
      <c r="B56" s="246"/>
      <c r="C56" s="246"/>
      <c r="D56" s="246"/>
      <c r="E56" s="246"/>
      <c r="F56" s="246"/>
      <c r="G56" s="327"/>
      <c r="H56" s="328" t="s">
        <v>519</v>
      </c>
      <c r="I56" s="329">
        <v>1875879</v>
      </c>
      <c r="J56" s="330">
        <v>29613</v>
      </c>
      <c r="K56" s="331">
        <v>7.4</v>
      </c>
      <c r="L56" s="332">
        <v>31822</v>
      </c>
      <c r="M56" s="333">
        <v>8.8000000000000007</v>
      </c>
      <c r="N56" s="334">
        <v>-1.4</v>
      </c>
    </row>
    <row r="57" spans="1:14" ht="13.2" x14ac:dyDescent="0.2">
      <c r="A57" s="250"/>
      <c r="B57" s="246"/>
      <c r="C57" s="246"/>
      <c r="D57" s="246"/>
      <c r="E57" s="246"/>
      <c r="F57" s="246"/>
      <c r="G57" s="312" t="s">
        <v>522</v>
      </c>
      <c r="H57" s="313"/>
      <c r="I57" s="321">
        <v>5235622</v>
      </c>
      <c r="J57" s="322">
        <v>83088</v>
      </c>
      <c r="K57" s="323">
        <v>-23.3</v>
      </c>
      <c r="L57" s="324">
        <v>54227</v>
      </c>
      <c r="M57" s="325">
        <v>-18.2</v>
      </c>
      <c r="N57" s="326">
        <v>-5.0999999999999996</v>
      </c>
    </row>
    <row r="58" spans="1:14" ht="13.2" x14ac:dyDescent="0.2">
      <c r="A58" s="250"/>
      <c r="B58" s="246"/>
      <c r="C58" s="246"/>
      <c r="D58" s="246"/>
      <c r="E58" s="246"/>
      <c r="F58" s="246"/>
      <c r="G58" s="327"/>
      <c r="H58" s="328" t="s">
        <v>519</v>
      </c>
      <c r="I58" s="329">
        <v>1186565</v>
      </c>
      <c r="J58" s="330">
        <v>18830</v>
      </c>
      <c r="K58" s="331">
        <v>-36.4</v>
      </c>
      <c r="L58" s="332">
        <v>29694</v>
      </c>
      <c r="M58" s="333">
        <v>-6.7</v>
      </c>
      <c r="N58" s="334">
        <v>-29.7</v>
      </c>
    </row>
    <row r="59" spans="1:14" ht="13.2" x14ac:dyDescent="0.2">
      <c r="A59" s="250"/>
      <c r="B59" s="246"/>
      <c r="C59" s="246"/>
      <c r="D59" s="246"/>
      <c r="E59" s="246"/>
      <c r="F59" s="246"/>
      <c r="G59" s="312" t="s">
        <v>523</v>
      </c>
      <c r="H59" s="313"/>
      <c r="I59" s="321">
        <v>5165821</v>
      </c>
      <c r="J59" s="322">
        <v>82329</v>
      </c>
      <c r="K59" s="323">
        <v>-0.9</v>
      </c>
      <c r="L59" s="324">
        <v>57295</v>
      </c>
      <c r="M59" s="325">
        <v>5.7</v>
      </c>
      <c r="N59" s="326">
        <v>-6.6</v>
      </c>
    </row>
    <row r="60" spans="1:14" ht="13.2" x14ac:dyDescent="0.2">
      <c r="A60" s="250"/>
      <c r="B60" s="246"/>
      <c r="C60" s="246"/>
      <c r="D60" s="246"/>
      <c r="E60" s="246"/>
      <c r="F60" s="246"/>
      <c r="G60" s="327"/>
      <c r="H60" s="328" t="s">
        <v>519</v>
      </c>
      <c r="I60" s="335">
        <v>1847023</v>
      </c>
      <c r="J60" s="330">
        <v>29437</v>
      </c>
      <c r="K60" s="331">
        <v>56.3</v>
      </c>
      <c r="L60" s="332">
        <v>32771</v>
      </c>
      <c r="M60" s="333">
        <v>10.4</v>
      </c>
      <c r="N60" s="334">
        <v>45.9</v>
      </c>
    </row>
    <row r="61" spans="1:14" ht="13.2" x14ac:dyDescent="0.2">
      <c r="A61" s="250"/>
      <c r="B61" s="246"/>
      <c r="C61" s="246"/>
      <c r="D61" s="246"/>
      <c r="E61" s="246"/>
      <c r="F61" s="246"/>
      <c r="G61" s="312" t="s">
        <v>524</v>
      </c>
      <c r="H61" s="336"/>
      <c r="I61" s="337">
        <v>5334434</v>
      </c>
      <c r="J61" s="338">
        <v>84310</v>
      </c>
      <c r="K61" s="339">
        <v>11</v>
      </c>
      <c r="L61" s="340">
        <v>58523</v>
      </c>
      <c r="M61" s="341">
        <v>4.8</v>
      </c>
      <c r="N61" s="326">
        <v>6.2</v>
      </c>
    </row>
    <row r="62" spans="1:14" ht="13.2" x14ac:dyDescent="0.2">
      <c r="A62" s="250"/>
      <c r="B62" s="246"/>
      <c r="C62" s="246"/>
      <c r="D62" s="246"/>
      <c r="E62" s="246"/>
      <c r="F62" s="246"/>
      <c r="G62" s="327"/>
      <c r="H62" s="328" t="s">
        <v>519</v>
      </c>
      <c r="I62" s="329">
        <v>1520288</v>
      </c>
      <c r="J62" s="330">
        <v>24034</v>
      </c>
      <c r="K62" s="331">
        <v>15.4</v>
      </c>
      <c r="L62" s="332">
        <v>30081</v>
      </c>
      <c r="M62" s="333">
        <v>4.7</v>
      </c>
      <c r="N62" s="334">
        <v>10.7</v>
      </c>
    </row>
    <row r="63" spans="1:14" ht="13.2" x14ac:dyDescent="0.2">
      <c r="A63" s="250"/>
      <c r="B63" s="246"/>
      <c r="C63" s="246"/>
      <c r="D63" s="246"/>
      <c r="E63" s="246"/>
      <c r="F63" s="246"/>
      <c r="G63" s="246"/>
      <c r="H63" s="246"/>
      <c r="I63" s="246"/>
      <c r="J63" s="246"/>
      <c r="K63" s="246"/>
      <c r="L63" s="246"/>
      <c r="M63" s="246"/>
      <c r="N63" s="246"/>
    </row>
    <row r="64" spans="1:14" ht="13.2" x14ac:dyDescent="0.2">
      <c r="A64" s="250"/>
      <c r="B64" s="246"/>
      <c r="C64" s="246"/>
      <c r="D64" s="246"/>
      <c r="E64" s="246"/>
      <c r="F64" s="246"/>
      <c r="G64" s="246"/>
      <c r="H64" s="246"/>
      <c r="I64" s="246"/>
      <c r="J64" s="246"/>
      <c r="K64" s="246"/>
      <c r="L64" s="246"/>
      <c r="M64" s="246"/>
      <c r="N64" s="246"/>
    </row>
    <row r="65" spans="1:16" ht="13.2" x14ac:dyDescent="0.2">
      <c r="A65" s="250"/>
      <c r="B65" s="246"/>
      <c r="C65" s="246"/>
      <c r="D65" s="246"/>
      <c r="E65" s="246"/>
      <c r="F65" s="246"/>
      <c r="G65" s="246"/>
      <c r="H65" s="246"/>
      <c r="I65" s="246"/>
      <c r="J65" s="246"/>
      <c r="K65" s="246"/>
      <c r="L65" s="246"/>
      <c r="M65" s="246"/>
      <c r="N65" s="246"/>
    </row>
    <row r="66" spans="1:16" ht="13.2" x14ac:dyDescent="0.2">
      <c r="A66" s="342"/>
      <c r="B66" s="308"/>
      <c r="C66" s="308"/>
      <c r="D66" s="308"/>
      <c r="E66" s="308"/>
      <c r="F66" s="308"/>
      <c r="G66" s="308"/>
      <c r="H66" s="308"/>
      <c r="I66" s="308"/>
      <c r="J66" s="308"/>
      <c r="K66" s="308"/>
      <c r="L66" s="308"/>
      <c r="M66" s="308"/>
      <c r="N66" s="308"/>
      <c r="O66" s="343"/>
    </row>
    <row r="67" spans="1:16" ht="13.5" hidden="1" customHeight="1" x14ac:dyDescent="0.2">
      <c r="G67" s="246"/>
      <c r="H67" s="246"/>
      <c r="I67" s="246"/>
      <c r="J67" s="246"/>
      <c r="K67" s="246"/>
      <c r="L67" s="246"/>
      <c r="M67" s="246"/>
      <c r="N67" s="246"/>
      <c r="O67" s="246"/>
      <c r="P67" s="246"/>
    </row>
    <row r="68" spans="1:16" ht="13.5" hidden="1" customHeight="1" x14ac:dyDescent="0.2">
      <c r="G68" s="246"/>
      <c r="H68" s="246"/>
      <c r="I68" s="246"/>
      <c r="J68" s="246"/>
      <c r="K68" s="246"/>
      <c r="L68" s="246"/>
      <c r="M68" s="246"/>
      <c r="N68" s="246"/>
    </row>
    <row r="69" spans="1:16" ht="13.5" hidden="1" customHeight="1" x14ac:dyDescent="0.2">
      <c r="G69" s="246"/>
      <c r="H69" s="246"/>
      <c r="I69" s="246"/>
      <c r="J69" s="246"/>
      <c r="K69" s="246"/>
      <c r="L69" s="246"/>
      <c r="M69" s="246"/>
      <c r="N69" s="246"/>
    </row>
    <row r="70" spans="1:16" ht="13.2" hidden="1" x14ac:dyDescent="0.2">
      <c r="G70" s="246"/>
      <c r="H70" s="246"/>
      <c r="I70" s="246"/>
      <c r="J70" s="246"/>
      <c r="K70" s="246"/>
      <c r="L70" s="246"/>
      <c r="M70" s="246"/>
      <c r="N70" s="246"/>
    </row>
    <row r="71" spans="1:16" ht="13.2" hidden="1" x14ac:dyDescent="0.2">
      <c r="G71" s="246"/>
      <c r="H71" s="246"/>
      <c r="I71" s="246"/>
      <c r="J71" s="246"/>
      <c r="K71" s="246"/>
      <c r="L71" s="246"/>
      <c r="M71" s="246"/>
      <c r="N71" s="246"/>
    </row>
    <row r="72" spans="1:16" ht="13.2" hidden="1" x14ac:dyDescent="0.2">
      <c r="G72" s="246"/>
      <c r="H72" s="246"/>
      <c r="I72" s="246"/>
      <c r="J72" s="246"/>
      <c r="K72" s="246"/>
      <c r="L72" s="246"/>
      <c r="M72" s="246"/>
      <c r="N72" s="246"/>
    </row>
    <row r="73" spans="1:16" ht="13.2" hidden="1" x14ac:dyDescent="0.2">
      <c r="G73" s="246"/>
      <c r="H73" s="246"/>
      <c r="I73" s="246"/>
      <c r="J73" s="246"/>
      <c r="K73" s="246"/>
      <c r="L73" s="246"/>
      <c r="M73" s="246"/>
      <c r="N73" s="246"/>
    </row>
    <row r="74" spans="1:16" ht="13.2" hidden="1" x14ac:dyDescent="0.2"/>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H132"/>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B2" s="243"/>
      <c r="T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34:34" ht="13.2" x14ac:dyDescent="0.2">
      <c r="AH17" s="243"/>
    </row>
    <row r="18" spans="34:34" ht="13.2" x14ac:dyDescent="0.2"/>
    <row r="19" spans="34:34" ht="13.2" x14ac:dyDescent="0.2"/>
    <row r="20" spans="34:34" ht="13.2" x14ac:dyDescent="0.2">
      <c r="AH20" s="243"/>
    </row>
    <row r="21" spans="34:34" ht="13.2" x14ac:dyDescent="0.2">
      <c r="AH21" s="243"/>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3"/>
    </row>
    <row r="29" spans="34:34" ht="13.2" x14ac:dyDescent="0.2"/>
    <row r="30" spans="34:34" ht="13.2" x14ac:dyDescent="0.2"/>
    <row r="31" spans="34:34" ht="13.2" x14ac:dyDescent="0.2"/>
    <row r="32" spans="34:34" ht="13.2" x14ac:dyDescent="0.2"/>
    <row r="33" spans="2:34" ht="13.2" x14ac:dyDescent="0.2">
      <c r="B33" s="243"/>
      <c r="G33" s="243"/>
      <c r="I33" s="243"/>
    </row>
    <row r="34" spans="2:34" ht="13.2" x14ac:dyDescent="0.2">
      <c r="C34" s="243"/>
      <c r="P34" s="243"/>
      <c r="R34" s="243"/>
      <c r="U34" s="243"/>
    </row>
    <row r="35" spans="2:34" ht="13.2" x14ac:dyDescent="0.2">
      <c r="D35" s="243"/>
      <c r="E35" s="243"/>
      <c r="T35" s="243"/>
      <c r="W35" s="243"/>
      <c r="AC35" s="243"/>
      <c r="AD35" s="243"/>
      <c r="AE35" s="243"/>
      <c r="AF35" s="243"/>
      <c r="AG35" s="243"/>
      <c r="AH35" s="243"/>
    </row>
    <row r="36" spans="2:34" ht="13.2"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U40" s="243"/>
    </row>
    <row r="41" spans="2:34" ht="13.2" x14ac:dyDescent="0.2">
      <c r="R41" s="243"/>
    </row>
    <row r="42" spans="2:34" ht="13.2" x14ac:dyDescent="0.2">
      <c r="T42" s="243"/>
      <c r="W42" s="243"/>
    </row>
    <row r="43" spans="2:34" ht="13.2" x14ac:dyDescent="0.2">
      <c r="Q43" s="243"/>
      <c r="S43" s="243"/>
      <c r="V43" s="243"/>
      <c r="X43" s="243"/>
      <c r="Y43" s="243"/>
      <c r="Z43" s="243"/>
      <c r="AA43" s="243"/>
      <c r="AB43" s="243"/>
      <c r="AC43" s="243"/>
      <c r="AD43" s="243"/>
      <c r="AE43" s="243"/>
      <c r="AF43" s="243"/>
      <c r="AG43" s="243"/>
      <c r="AH43" s="243"/>
    </row>
    <row r="44" spans="2:34" ht="13.2" x14ac:dyDescent="0.2">
      <c r="AH44" s="243"/>
    </row>
    <row r="45" spans="2:34" ht="13.2" x14ac:dyDescent="0.2"/>
    <row r="46" spans="2:34" ht="13.2" x14ac:dyDescent="0.2"/>
    <row r="47" spans="2:34" ht="13.2" x14ac:dyDescent="0.2"/>
    <row r="48" spans="2:34" ht="13.2" x14ac:dyDescent="0.2">
      <c r="AG48" s="243"/>
      <c r="AH48" s="243"/>
    </row>
    <row r="49" spans="29:34" ht="13.2" x14ac:dyDescent="0.2">
      <c r="AH49" s="243"/>
    </row>
    <row r="50" spans="29:34" ht="13.2" x14ac:dyDescent="0.2">
      <c r="AH50" s="243"/>
    </row>
    <row r="51" spans="29:34" ht="13.2" x14ac:dyDescent="0.2">
      <c r="AC51" s="243"/>
      <c r="AD51" s="243"/>
      <c r="AE51" s="243"/>
      <c r="AF51" s="243"/>
      <c r="AG51" s="243"/>
      <c r="AH51" s="243"/>
    </row>
    <row r="52" spans="29:34" ht="13.2" x14ac:dyDescent="0.2"/>
    <row r="53" spans="29:34" ht="13.2" x14ac:dyDescent="0.2"/>
    <row r="54" spans="29:34" ht="13.2" x14ac:dyDescent="0.2">
      <c r="AH54" s="243"/>
    </row>
    <row r="55" spans="29:34" ht="13.2" x14ac:dyDescent="0.2"/>
    <row r="56" spans="29:34" ht="13.2" x14ac:dyDescent="0.2"/>
    <row r="57" spans="29:34" ht="13.2" x14ac:dyDescent="0.2"/>
    <row r="58" spans="29:34" ht="13.2" x14ac:dyDescent="0.2">
      <c r="AH58" s="243"/>
    </row>
    <row r="59" spans="29:34" ht="13.2" x14ac:dyDescent="0.2"/>
    <row r="60" spans="29:34" ht="13.2" x14ac:dyDescent="0.2"/>
    <row r="61" spans="29:34" ht="13.2" x14ac:dyDescent="0.2"/>
    <row r="62" spans="29:34" ht="13.2" x14ac:dyDescent="0.2"/>
    <row r="63" spans="29:34" ht="13.2" x14ac:dyDescent="0.2">
      <c r="AH63" s="243"/>
    </row>
    <row r="64" spans="29:34" ht="13.2" x14ac:dyDescent="0.2">
      <c r="AG64" s="243"/>
      <c r="AH64" s="243"/>
    </row>
    <row r="65" spans="32:34" ht="13.2" x14ac:dyDescent="0.2"/>
    <row r="66" spans="32:34" ht="13.2" x14ac:dyDescent="0.2"/>
    <row r="67" spans="32:34" ht="13.2" x14ac:dyDescent="0.2"/>
    <row r="68" spans="32:34" ht="13.2" x14ac:dyDescent="0.2"/>
    <row r="69" spans="32:34" ht="13.2" x14ac:dyDescent="0.2">
      <c r="AF69" s="243"/>
      <c r="AG69" s="243"/>
      <c r="AH69" s="243"/>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3"/>
    </row>
    <row r="83" spans="25:34" ht="13.2" x14ac:dyDescent="0.2">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3"/>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H132"/>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1:34"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x14ac:dyDescent="0.2">
      <c r="B2" s="243"/>
      <c r="T2" s="243"/>
    </row>
    <row r="3" spans="1: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x14ac:dyDescent="0.2"/>
    <row r="5" spans="1:34" ht="13.2" x14ac:dyDescent="0.2"/>
    <row r="6" spans="1:34" ht="13.2" x14ac:dyDescent="0.2"/>
    <row r="7" spans="1:34" ht="13.2" x14ac:dyDescent="0.2"/>
    <row r="8" spans="1:34" ht="13.2" x14ac:dyDescent="0.2"/>
    <row r="9" spans="1:34" ht="13.2" x14ac:dyDescent="0.2">
      <c r="AH9" s="243"/>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34:34" ht="13.2" x14ac:dyDescent="0.2">
      <c r="AH17" s="243"/>
    </row>
    <row r="18" spans="34:34" ht="13.2" x14ac:dyDescent="0.2"/>
    <row r="19" spans="34:34" ht="13.2" x14ac:dyDescent="0.2"/>
    <row r="20" spans="34:34" ht="13.2" x14ac:dyDescent="0.2">
      <c r="AH20" s="243"/>
    </row>
    <row r="21" spans="34:34" ht="13.2" x14ac:dyDescent="0.2">
      <c r="AH21" s="243"/>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3"/>
    </row>
    <row r="29" spans="34:34" ht="13.2" x14ac:dyDescent="0.2"/>
    <row r="30" spans="34:34" ht="13.2" x14ac:dyDescent="0.2"/>
    <row r="31" spans="34:34" ht="13.2" x14ac:dyDescent="0.2"/>
    <row r="32" spans="34:34" ht="13.2" x14ac:dyDescent="0.2"/>
    <row r="33" spans="2:34" ht="13.2" x14ac:dyDescent="0.2">
      <c r="B33" s="243"/>
      <c r="G33" s="243"/>
      <c r="I33" s="243"/>
    </row>
    <row r="34" spans="2:34" ht="13.2" x14ac:dyDescent="0.2">
      <c r="C34" s="243"/>
      <c r="P34" s="243"/>
      <c r="R34" s="243"/>
      <c r="U34" s="243"/>
    </row>
    <row r="35" spans="2:34" ht="13.2" x14ac:dyDescent="0.2">
      <c r="D35" s="243"/>
      <c r="E35" s="243"/>
      <c r="T35" s="243"/>
      <c r="W35" s="243"/>
      <c r="AC35" s="243"/>
      <c r="AD35" s="243"/>
      <c r="AE35" s="243"/>
      <c r="AF35" s="243"/>
      <c r="AG35" s="243"/>
      <c r="AH35" s="243"/>
    </row>
    <row r="36" spans="2:34" ht="13.2"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U40" s="243"/>
    </row>
    <row r="41" spans="2:34" ht="13.2" x14ac:dyDescent="0.2">
      <c r="R41" s="243"/>
    </row>
    <row r="42" spans="2:34" ht="13.2" x14ac:dyDescent="0.2">
      <c r="T42" s="243"/>
      <c r="W42" s="243"/>
    </row>
    <row r="43" spans="2:34" ht="13.2" x14ac:dyDescent="0.2">
      <c r="Q43" s="243"/>
      <c r="S43" s="243"/>
      <c r="V43" s="243"/>
      <c r="X43" s="243"/>
      <c r="Y43" s="243"/>
      <c r="Z43" s="243"/>
      <c r="AA43" s="243"/>
      <c r="AB43" s="243"/>
      <c r="AC43" s="243"/>
      <c r="AD43" s="243"/>
      <c r="AE43" s="243"/>
      <c r="AF43" s="243"/>
      <c r="AG43" s="243"/>
      <c r="AH43" s="243"/>
    </row>
    <row r="44" spans="2:34" ht="13.2" x14ac:dyDescent="0.2">
      <c r="AH44" s="243"/>
    </row>
    <row r="45" spans="2:34" ht="13.2" x14ac:dyDescent="0.2"/>
    <row r="46" spans="2:34" ht="13.2" x14ac:dyDescent="0.2"/>
    <row r="47" spans="2:34" ht="13.2" x14ac:dyDescent="0.2"/>
    <row r="48" spans="2:34" ht="13.2" x14ac:dyDescent="0.2">
      <c r="AG48" s="243"/>
      <c r="AH48" s="243"/>
    </row>
    <row r="49" spans="29:34" ht="13.2" x14ac:dyDescent="0.2">
      <c r="AH49" s="243"/>
    </row>
    <row r="50" spans="29:34" ht="13.2" x14ac:dyDescent="0.2">
      <c r="AH50" s="243"/>
    </row>
    <row r="51" spans="29:34" ht="13.2" x14ac:dyDescent="0.2">
      <c r="AC51" s="243"/>
      <c r="AD51" s="243"/>
      <c r="AE51" s="243"/>
      <c r="AF51" s="243"/>
      <c r="AG51" s="243"/>
      <c r="AH51" s="243"/>
    </row>
    <row r="52" spans="29:34" ht="13.2" x14ac:dyDescent="0.2"/>
    <row r="53" spans="29:34" ht="13.2" x14ac:dyDescent="0.2"/>
    <row r="54" spans="29:34" ht="13.2" x14ac:dyDescent="0.2">
      <c r="AH54" s="243"/>
    </row>
    <row r="55" spans="29:34" ht="13.2" x14ac:dyDescent="0.2"/>
    <row r="56" spans="29:34" ht="13.2" x14ac:dyDescent="0.2"/>
    <row r="57" spans="29:34" ht="13.2" x14ac:dyDescent="0.2"/>
    <row r="58" spans="29:34" ht="13.2" x14ac:dyDescent="0.2">
      <c r="AH58" s="243"/>
    </row>
    <row r="59" spans="29:34" ht="13.2" x14ac:dyDescent="0.2"/>
    <row r="60" spans="29:34" ht="13.2" x14ac:dyDescent="0.2"/>
    <row r="61" spans="29:34" ht="13.2" x14ac:dyDescent="0.2"/>
    <row r="62" spans="29:34" ht="13.2" x14ac:dyDescent="0.2"/>
    <row r="63" spans="29:34" ht="13.2" x14ac:dyDescent="0.2">
      <c r="AH63" s="243"/>
    </row>
    <row r="64" spans="29:34" ht="13.2" x14ac:dyDescent="0.2">
      <c r="AG64" s="243"/>
      <c r="AH64" s="243"/>
    </row>
    <row r="65" spans="32:34" ht="13.2" x14ac:dyDescent="0.2"/>
    <row r="66" spans="32:34" ht="13.2" x14ac:dyDescent="0.2"/>
    <row r="67" spans="32:34" ht="13.2" x14ac:dyDescent="0.2"/>
    <row r="68" spans="32:34" ht="13.2" x14ac:dyDescent="0.2"/>
    <row r="69" spans="32:34" ht="13.2" x14ac:dyDescent="0.2">
      <c r="AF69" s="243"/>
      <c r="AG69" s="243"/>
      <c r="AH69" s="243"/>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3"/>
    </row>
    <row r="83" spans="25:34" ht="13.2" x14ac:dyDescent="0.2">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3"/>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2">
      <c r="B47" s="10"/>
      <c r="C47" s="1172" t="s">
        <v>3</v>
      </c>
      <c r="D47" s="1172"/>
      <c r="E47" s="1173"/>
      <c r="F47" s="11">
        <v>16.22</v>
      </c>
      <c r="G47" s="12">
        <v>18.84</v>
      </c>
      <c r="H47" s="12">
        <v>21.09</v>
      </c>
      <c r="I47" s="12">
        <v>21.48</v>
      </c>
      <c r="J47" s="13">
        <v>20.49</v>
      </c>
    </row>
    <row r="48" spans="2:10" ht="57.75" customHeight="1" x14ac:dyDescent="0.2">
      <c r="B48" s="14"/>
      <c r="C48" s="1174" t="s">
        <v>4</v>
      </c>
      <c r="D48" s="1174"/>
      <c r="E48" s="1175"/>
      <c r="F48" s="15">
        <v>5.25</v>
      </c>
      <c r="G48" s="16">
        <v>4.93</v>
      </c>
      <c r="H48" s="16">
        <v>3.06</v>
      </c>
      <c r="I48" s="16">
        <v>3.68</v>
      </c>
      <c r="J48" s="17">
        <v>2.65</v>
      </c>
    </row>
    <row r="49" spans="2:10" ht="57.75" customHeight="1" thickBot="1" x14ac:dyDescent="0.25">
      <c r="B49" s="18"/>
      <c r="C49" s="1176" t="s">
        <v>5</v>
      </c>
      <c r="D49" s="1176"/>
      <c r="E49" s="1177"/>
      <c r="F49" s="19" t="s">
        <v>531</v>
      </c>
      <c r="G49" s="20" t="s">
        <v>532</v>
      </c>
      <c r="H49" s="20" t="s">
        <v>533</v>
      </c>
      <c r="I49" s="20">
        <v>0.06</v>
      </c>
      <c r="J49" s="21" t="s">
        <v>534</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2018-03-14T05:09:03Z</cp:lastPrinted>
  <dcterms:created xsi:type="dcterms:W3CDTF">2018-01-24T06:36:44Z</dcterms:created>
  <dcterms:modified xsi:type="dcterms:W3CDTF">2018-10-24T10:50:28Z</dcterms:modified>
</cp:coreProperties>
</file>