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1221m\Desktop\担当修正用\"/>
    </mc:Choice>
  </mc:AlternateContent>
  <xr:revisionPtr revIDLastSave="0" documentId="13_ncr:1_{8CF8E9EF-6234-4600-9224-524FE5CCDD19}" xr6:coauthVersionLast="37" xr6:coauthVersionMax="37" xr10:uidLastSave="{00000000-0000-0000-0000-000000000000}"/>
  <bookViews>
    <workbookView xWindow="10236" yWindow="-12" windowWidth="10272" windowHeight="8088"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O35" i="9"/>
  <c r="BE35" i="9"/>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W34" i="9" s="1"/>
  <c r="BW35" i="9" s="1"/>
  <c r="BW36" i="9" s="1"/>
  <c r="BW37" i="9" s="1"/>
  <c r="BW38" i="9" s="1"/>
  <c r="BW39" i="9" s="1"/>
  <c r="BW40" i="9" s="1"/>
  <c r="CO34" i="9" l="1"/>
</calcChain>
</file>

<file path=xl/sharedStrings.xml><?xml version="1.0" encoding="utf-8"?>
<sst xmlns="http://schemas.openxmlformats.org/spreadsheetml/2006/main" count="1104" uniqueCount="566">
  <si>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</si>
  <si>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</si>
  <si>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</si>
  <si>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</si>
  <si>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</si>
  <si>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</si>
  <si>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</si>
  <si>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</si>
  <si>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</si>
  <si>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</si>
  <si>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</si>
  <si>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</si>
  <si>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</si>
  <si>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</si>
  <si>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</si>
  <si>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</si>
  <si>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</si>
  <si>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</si>
  <si>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</si>
  <si>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</si>
  <si>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</si>
  <si>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</si>
  <si>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</si>
  <si>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</si>
  <si>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</si>
  <si>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</si>
  <si>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</si>
  <si>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</si>
  <si>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</si>
  <si>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</si>
  <si>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</si>
  <si>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</si>
  <si>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</si>
  <si>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</si>
  <si>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</si>
  <si>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</si>
  <si>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</si>
  <si>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</si>
  <si>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</si>
  <si>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</si>
  <si>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</si>
  <si>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</si>
  <si>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</si>
  <si>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</si>
  <si>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</si>
  <si>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</si>
  <si>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</si>
  <si>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</si>
  <si>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</si>
  <si>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</si>
  <si>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</si>
  <si>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</si>
  <si>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</si>
  <si>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</si>
  <si>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</si>
  <si>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</si>
  <si>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</si>
  <si>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</si>
  <si>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</si>
  <si>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</si>
  <si>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</si>
  <si>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</si>
  <si>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</si>
  <si>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</si>
  <si>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</si>
  <si>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</si>
  <si>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</si>
  <si>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</si>
  <si>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</si>
  <si>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</si>
  <si>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</si>
  <si>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</si>
  <si>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</si>
  <si>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</si>
  <si>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</si>
  <si>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</si>
  <si>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</si>
  <si>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</si>
  <si>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</si>
  <si>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</si>
  <si>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</si>
  <si>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</si>
  <si>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</si>
  <si>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</si>
  <si>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</si>
  <si>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</si>
  <si>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</si>
  <si>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</si>
  <si>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</si>
  <si>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</si>
  <si>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</si>
  <si>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</si>
  <si>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</si>
  <si>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</si>
  <si>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</si>
  <si>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</si>
  <si>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</si>
  <si>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</si>
  <si>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</si>
  <si>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</si>
  <si>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</si>
  <si>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</si>
  <si>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</si>
  <si>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</si>
  <si>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</si>
  <si>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</si>
  <si>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</si>
  <si>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</si>
  <si>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</si>
  <si>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</si>
  <si>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</si>
  <si>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</si>
  <si>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</si>
  <si>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</si>
  <si>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</si>
  <si>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</si>
  <si>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</si>
  <si>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</si>
  <si>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</si>
  <si>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</si>
  <si>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</si>
  <si>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</si>
  <si>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</si>
  <si>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</si>
  <si>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</si>
  <si>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</si>
  <si>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</si>
  <si>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</si>
  <si>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</si>
  <si>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</si>
  <si>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</si>
  <si>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</si>
  <si>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</si>
  <si>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</si>
  <si>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</si>
  <si>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</si>
  <si>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</si>
  <si>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</si>
  <si>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</si>
  <si>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</si>
  <si>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</si>
  <si>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</si>
  <si>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</si>
  <si>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</si>
  <si>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</si>
  <si>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</si>
  <si>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</si>
  <si>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</si>
  <si>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</si>
  <si>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</si>
  <si>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</si>
  <si>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</si>
  <si>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</si>
  <si>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</si>
  <si>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</si>
  <si>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</si>
  <si>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</si>
  <si>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</si>
  <si>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</si>
  <si>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</si>
  <si>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</si>
  <si>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</si>
  <si>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</si>
  <si>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</si>
  <si>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</si>
  <si>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</si>
  <si>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</si>
  <si>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</si>
  <si>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</si>
  <si>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</si>
  <si>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</si>
  <si>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</si>
  <si>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</si>
  <si>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</si>
  <si>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</si>
  <si>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</si>
  <si>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</si>
  <si>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</si>
  <si>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</si>
  <si>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</si>
  <si>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</si>
  <si>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</si>
  <si>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</si>
  <si>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</si>
  <si>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</si>
  <si>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</si>
  <si>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</si>
  <si>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</si>
  <si>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</si>
  <si>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</si>
  <si>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</si>
  <si>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</si>
  <si>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</si>
  <si>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</si>
  <si>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</si>
  <si>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</si>
  <si>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宮崎県高原町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</si>
  <si>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</si>
  <si>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</si>
  <si>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</si>
  <si>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</si>
  <si>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</si>
  <si>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</si>
  <si>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</si>
  <si>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</si>
  <si>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</si>
  <si>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</si>
  <si>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</si>
  <si>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</si>
  <si>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</si>
  <si>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</si>
  <si>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</si>
  <si>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</si>
  <si>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</si>
  <si>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</si>
  <si>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</si>
  <si>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</si>
  <si>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</si>
  <si>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</si>
  <si>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</si>
  <si>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</si>
  <si>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</si>
  <si>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</si>
  <si>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</si>
  <si>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</si>
  <si>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</si>
  <si>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</si>
  <si>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</si>
  <si>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</si>
  <si>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</si>
  <si>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</si>
  <si>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</si>
  <si>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</si>
  <si>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</si>
  <si>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</si>
  <si>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</si>
  <si>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</si>
  <si>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</si>
  <si>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</si>
  <si>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</si>
  <si>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</si>
  <si>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</si>
  <si>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</si>
  <si>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</si>
  <si>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</si>
  <si>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</si>
  <si>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</si>
  <si>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</si>
  <si>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</si>
  <si>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</si>
  <si>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</si>
  <si>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</si>
  <si>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</si>
  <si>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</si>
  <si>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</si>
  <si>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</si>
  <si>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</si>
  <si>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</si>
  <si>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</si>
  <si>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</si>
  <si>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</si>
  <si>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</si>
  <si>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</si>
  <si>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</si>
  <si>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</si>
  <si>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</si>
  <si>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</si>
  <si>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</si>
  <si>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</si>
  <si>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</si>
  <si>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</si>
  <si>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</si>
  <si>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</si>
  <si>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</si>
  <si>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</si>
  <si>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</si>
  <si>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</si>
  <si>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</si>
  <si>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</si>
  <si>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</si>
  <si>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</si>
  <si>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</si>
  <si>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</si>
  <si>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</si>
  <si>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</si>
  <si>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</si>
  <si>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</si>
  <si>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</si>
  <si>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</si>
  <si>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</si>
  <si>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</si>
  <si>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</si>
  <si>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</si>
  <si>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</si>
  <si>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</si>
  <si>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</si>
  <si>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</si>
  <si>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</si>
  <si>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</si>
  <si>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</si>
  <si>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</si>
  <si>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</si>
  <si>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</si>
  <si>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</si>
  <si>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</si>
  <si>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</si>
  <si>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</si>
  <si>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</si>
  <si>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</si>
  <si>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</si>
  <si>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</si>
  <si>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</si>
  <si>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</si>
  <si>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</si>
  <si>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</si>
  <si>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</si>
  <si>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</si>
  <si>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</si>
  <si>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</si>
  <si>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</si>
  <si>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</si>
  <si>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</si>
  <si>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</si>
  <si>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</si>
  <si>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</si>
  <si>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</si>
  <si>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</si>
  <si>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</si>
  <si>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</si>
  <si>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</si>
  <si>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</si>
  <si>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</si>
  <si>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</si>
  <si>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</si>
  <si>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</si>
  <si>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</si>
  <si>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</si>
  <si>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</si>
  <si>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</si>
  <si>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</si>
  <si>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</si>
  <si>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</si>
  <si>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</si>
  <si>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</si>
  <si>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</si>
  <si>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宮崎県高原町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</si>
  <si>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</si>
  <si>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</si>
  <si>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</si>
  <si>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</si>
  <si>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</si>
  <si>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</si>
  <si>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</si>
  <si>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</si>
  <si>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</si>
  <si>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</si>
  <si>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</si>
  <si>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</si>
  <si>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</si>
  <si>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</si>
  <si>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</si>
  <si>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</si>
  <si>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</si>
  <si>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</si>
  <si>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</si>
  <si>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</si>
  <si>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高原町住宅新築資金等貸付事業特別会計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</si>
  <si>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</si>
  <si>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</si>
  <si>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</si>
  <si>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</si>
  <si>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</si>
  <si>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</si>
  <si>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</si>
  <si>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</si>
  <si>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</si>
  <si>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</si>
  <si>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</si>
  <si>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</si>
  <si>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</si>
  <si>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高原町国民健康保険特別会計</t>
    <phoneticPr fontId="5"/>
  </si>
  <si>
    <t>高原町介護保険事業特別会計（介護保険事業勘定）</t>
    <phoneticPr fontId="5"/>
  </si>
  <si>
    <t>高原町介護保険事業特別会計（介護サービス勘定）</t>
    <phoneticPr fontId="5"/>
  </si>
  <si>
    <t>高原町後期高齢者医療特別会計</t>
    <phoneticPr fontId="5"/>
  </si>
  <si>
    <t>高原町水道事業会計</t>
    <phoneticPr fontId="5"/>
  </si>
  <si>
    <t>法適用企業</t>
    <phoneticPr fontId="5"/>
  </si>
  <si>
    <t>高原町工業用水道事業会計</t>
    <phoneticPr fontId="5"/>
  </si>
  <si>
    <t>高原町病院事業会計</t>
    <phoneticPr fontId="5"/>
  </si>
  <si>
    <t>高原町農業集落排水事業特別会計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</si>
  <si>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</si>
  <si>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</si>
  <si>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</si>
  <si>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</si>
  <si>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</si>
  <si>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</si>
  <si>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</si>
  <si>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</si>
  <si>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</si>
  <si>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</si>
  <si>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</si>
  <si>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</si>
  <si>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</si>
  <si>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</si>
  <si>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</si>
  <si>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</si>
  <si>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</si>
  <si>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</si>
  <si>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</si>
  <si>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</si>
  <si>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</si>
  <si>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</si>
  <si>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</si>
  <si>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</si>
  <si>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</si>
  <si>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</si>
  <si>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</si>
  <si>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</si>
  <si>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</si>
  <si>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</si>
  <si>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</si>
  <si>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</si>
  <si>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</si>
  <si>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</si>
  <si>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</si>
  <si>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</si>
  <si>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</si>
  <si>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</si>
  <si>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</si>
  <si>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</si>
  <si>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</si>
  <si>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</si>
  <si>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</si>
  <si>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</si>
  <si>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</si>
  <si>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</si>
  <si>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</si>
  <si>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</si>
  <si>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</si>
  <si>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</si>
  <si>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</si>
  <si>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</si>
  <si>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</si>
  <si>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</si>
  <si>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</si>
  <si>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</si>
  <si>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</si>
  <si>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</si>
  <si>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</si>
  <si>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</si>
  <si>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</si>
  <si>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</si>
  <si>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</si>
  <si>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</si>
  <si>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</si>
  <si>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</si>
  <si>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</si>
  <si>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</si>
  <si>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</si>
  <si>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</si>
  <si>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</si>
  <si>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</si>
  <si>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</si>
  <si>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</si>
  <si>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</si>
  <si>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</si>
  <si>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</si>
  <si>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</si>
  <si>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</si>
  <si>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</si>
  <si>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</si>
  <si>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</si>
  <si>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</si>
  <si>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</si>
  <si>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</si>
  <si>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</si>
  <si>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</si>
  <si>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</si>
  <si>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</si>
  <si>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</si>
  <si>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</si>
  <si>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</si>
  <si>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</si>
  <si>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</si>
  <si>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</si>
  <si>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</si>
  <si>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</si>
  <si>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</si>
  <si>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</si>
  <si>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</si>
  <si>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</si>
  <si>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</si>
  <si>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</si>
  <si>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</si>
  <si>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</si>
  <si>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</si>
  <si>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</si>
  <si>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</si>
  <si>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</si>
  <si>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</si>
  <si>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</si>
  <si>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</si>
  <si>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</si>
  <si>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</si>
  <si>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</si>
  <si>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</si>
  <si>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</si>
  <si>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</si>
  <si>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</si>
  <si>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</si>
  <si>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</si>
  <si>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</si>
  <si>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</si>
  <si>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</si>
  <si>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</si>
  <si>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</si>
  <si>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</si>
  <si>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</si>
  <si>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</si>
  <si>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</si>
  <si>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</si>
  <si>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</si>
  <si>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</si>
  <si>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</si>
  <si>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</si>
  <si>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</si>
  <si>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2.80</t>
  </si>
  <si>
    <t>▲ 4.96</t>
  </si>
  <si>
    <t>▲ 3.18</t>
  </si>
  <si>
    <t>高原町水道事業会計</t>
  </si>
  <si>
    <t>一般会計</t>
  </si>
  <si>
    <t>高原町介護保険事業特別会計（介護保険事業勘定）</t>
  </si>
  <si>
    <t>高原町国民健康保険特別会計</t>
  </si>
  <si>
    <t>高原町病院事業会計</t>
  </si>
  <si>
    <t>▲ 2.86</t>
  </si>
  <si>
    <t>高原町後期高齢者医療特別会計</t>
  </si>
  <si>
    <t>高原町農業集落排水事業特別会計</t>
  </si>
  <si>
    <t>高原町介護保険事業特別会計（介護サービス勘定）</t>
  </si>
  <si>
    <t>その他会計（赤字）</t>
  </si>
  <si>
    <t>その他会計（黒字）</t>
  </si>
  <si>
    <t>西諸広域行政事務組合</t>
    <phoneticPr fontId="2"/>
  </si>
  <si>
    <t>霧島美化センター事務組合</t>
    <phoneticPr fontId="2"/>
  </si>
  <si>
    <t>宮崎県市町村総合事務組合(一般会計）</t>
    <phoneticPr fontId="2"/>
  </si>
  <si>
    <t>宮崎県市町村総合事務組合(市町村交通災害共済事業特別会計）</t>
    <phoneticPr fontId="2"/>
  </si>
  <si>
    <t>宮崎県自治会館管理組合</t>
    <phoneticPr fontId="2"/>
  </si>
  <si>
    <t>宮崎県後期高齢者医療広域連合(一般会計）</t>
    <phoneticPr fontId="2"/>
  </si>
  <si>
    <t>宮崎県後期高齢者医療広域連合(後期高齢者医療特別会計）</t>
    <phoneticPr fontId="2"/>
  </si>
  <si>
    <t xml:space="preserve">高原町土地開発公社   </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</si>
  <si>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</si>
  <si>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</si>
  <si>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</si>
  <si>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</si>
  <si>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</si>
  <si>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</si>
  <si>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</si>
  <si>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</si>
  <si>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</si>
  <si>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</si>
  <si>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</si>
  <si>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</si>
  <si>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</si>
  <si>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</si>
  <si>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</si>
  <si>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</si>
  <si>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内平均値と比較して若干低くなっている。これは、財政健全化計画において、毎年の地方債新規発行額の抑制を図ってきたためであるが、今後は、老朽化した公共施設の整備が予定されることから、優位な地方債の活用に努め、比率の上昇を抑える。</t>
    <rPh sb="0" eb="2">
      <t>ジッシツ</t>
    </rPh>
    <rPh sb="2" eb="5">
      <t>コウサイヒ</t>
    </rPh>
    <rPh sb="5" eb="7">
      <t>ヒリツ</t>
    </rPh>
    <rPh sb="8" eb="10">
      <t>ルイジ</t>
    </rPh>
    <rPh sb="10" eb="12">
      <t>ダンタイ</t>
    </rPh>
    <rPh sb="12" eb="13">
      <t>ナイ</t>
    </rPh>
    <rPh sb="13" eb="16">
      <t>ヘイキンチ</t>
    </rPh>
    <rPh sb="17" eb="19">
      <t>ヒカク</t>
    </rPh>
    <rPh sb="21" eb="23">
      <t>ジャッカン</t>
    </rPh>
    <rPh sb="23" eb="24">
      <t>ヒク</t>
    </rPh>
    <rPh sb="35" eb="37">
      <t>ザイセイ</t>
    </rPh>
    <rPh sb="37" eb="40">
      <t>ケンゼンカ</t>
    </rPh>
    <rPh sb="40" eb="42">
      <t>ケイカク</t>
    </rPh>
    <rPh sb="47" eb="49">
      <t>マイトシ</t>
    </rPh>
    <rPh sb="50" eb="53">
      <t>チホウサイ</t>
    </rPh>
    <rPh sb="53" eb="55">
      <t>シンキ</t>
    </rPh>
    <rPh sb="55" eb="58">
      <t>ハッコウガク</t>
    </rPh>
    <rPh sb="59" eb="61">
      <t>ヨクセイ</t>
    </rPh>
    <rPh sb="62" eb="63">
      <t>ハカ</t>
    </rPh>
    <rPh sb="74" eb="76">
      <t>コンゴ</t>
    </rPh>
    <rPh sb="78" eb="81">
      <t>ロウキュウカ</t>
    </rPh>
    <rPh sb="83" eb="85">
      <t>コウキョウ</t>
    </rPh>
    <rPh sb="85" eb="87">
      <t>シセツ</t>
    </rPh>
    <rPh sb="88" eb="90">
      <t>セイビ</t>
    </rPh>
    <rPh sb="91" eb="93">
      <t>ヨテイ</t>
    </rPh>
    <rPh sb="101" eb="103">
      <t>ユウイ</t>
    </rPh>
    <rPh sb="104" eb="107">
      <t>チホウサイ</t>
    </rPh>
    <rPh sb="108" eb="110">
      <t>カツヨウ</t>
    </rPh>
    <rPh sb="111" eb="112">
      <t>ツト</t>
    </rPh>
    <rPh sb="114" eb="116">
      <t>ヒリツ</t>
    </rPh>
    <rPh sb="117" eb="119">
      <t>ジョウショウ</t>
    </rPh>
    <rPh sb="120" eb="121">
      <t>オサ</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</si>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</sst>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162193</c:v>
                </c:pt>
                <c:pt idx="4">
                  <c:v>168868</c:v>
                </c:pt>
              </c:numCache>
            </c:numRef>
          </c:val>
          <c:smooth val="0"/>
          <c:extLst>
            <c:ext xmlns:c16="http://schemas.microsoft.com/office/drawing/2014/chart" uri="{C3380CC4-5D6E-409C-BE32-E72D297353CC}">
              <c16:uniqueId val="{00000000-71B8-45BB-9001-1D42C25E9C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74192</c:v>
                </c:pt>
                <c:pt idx="1">
                  <c:v>68365</c:v>
                </c:pt>
                <c:pt idx="2">
                  <c:v>64151</c:v>
                </c:pt>
                <c:pt idx="3">
                  <c:v>78174</c:v>
                </c:pt>
                <c:pt idx="4">
                  <c:v>107136</c:v>
                </c:pt>
              </c:numCache>
            </c:numRef>
          </c:val>
          <c:smooth val="0"/>
          <c:extLst>
            <c:ext xmlns:c16="http://schemas.microsoft.com/office/drawing/2014/chart" uri="{C3380CC4-5D6E-409C-BE32-E72D297353CC}">
              <c16:uniqueId val="{00000001-71B8-45BB-9001-1D42C25E9C6A}"/>
            </c:ext>
          </c:extLst>
        </c:ser>
        <c:dLbls>
          <c:showLegendKey val="0"/>
          <c:showVal val="0"/>
          <c:showCatName val="0"/>
          <c:showSerName val="0"/>
          <c:showPercent val="0"/>
          <c:showBubbleSize val="0"/>
        </c:dLbls>
        <c:marker val="1"/>
        <c:smooth val="0"/>
        <c:axId val="418697216"/>
        <c:axId val="418697984"/>
      </c:lineChart>
      <c:catAx>
        <c:axId val="418697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697984"/>
        <c:crosses val="autoZero"/>
        <c:auto val="1"/>
        <c:lblAlgn val="ctr"/>
        <c:lblOffset val="100"/>
        <c:tickLblSkip val="1"/>
        <c:tickMarkSkip val="1"/>
        <c:noMultiLvlLbl val="0"/>
      </c:catAx>
      <c:valAx>
        <c:axId val="41869798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697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2.73</c:v>
                </c:pt>
                <c:pt idx="1">
                  <c:v>2.4</c:v>
                </c:pt>
                <c:pt idx="2">
                  <c:v>3.12</c:v>
                </c:pt>
                <c:pt idx="3">
                  <c:v>2.36</c:v>
                </c:pt>
                <c:pt idx="4">
                  <c:v>2.92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32.979999999999997</c:v>
                </c:pt>
                <c:pt idx="1">
                  <c:v>35.72</c:v>
                </c:pt>
                <c:pt idx="2">
                  <c:v>32.58</c:v>
                </c:pt>
                <c:pt idx="3">
                  <c:v>31.34</c:v>
                </c:pt>
                <c:pt idx="4">
                  <c:v>37.29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2999552"/>
        <c:axId val="403001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c:v>
                </c:pt>
                <c:pt idx="1">
                  <c:v>0.64</c:v>
                </c:pt>
                <c:pt idx="2">
                  <c:v>-4.96</c:v>
                </c:pt>
                <c:pt idx="3">
                  <c:v>-3.18</c:v>
                </c:pt>
                <c:pt idx="4">
                  <c:v>3.48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2999552"/>
        <c:axId val="403001728"/>
      </c:lineChart>
      <c:catAx>
        <c:axId val="40299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001728"/>
        <c:crosses val="autoZero"/>
        <c:auto val="1"/>
        <c:lblAlgn val="ctr"/>
        <c:lblOffset val="100"/>
        <c:tickLblSkip val="1"/>
        <c:tickMarkSkip val="1"/>
        <c:noMultiLvlLbl val="0"/>
      </c:catAx>
      <c:valAx>
        <c:axId val="40300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99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高原町介護保険事業特別会計（介護サービス勘定）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0.05</c:v>
                </c:pt>
                <c:pt idx="4">
                  <c:v>#N/A</c:v>
                </c:pt>
                <c:pt idx="5">
                  <c:v>0.02</c:v>
                </c:pt>
                <c:pt idx="6">
                  <c:v>#N/A</c:v>
                </c:pt>
                <c:pt idx="7">
                  <c:v>0.01</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高原町農業集落排水事業特別会計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0.03</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高原町後期高齢者医療特別会計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0.08</c:v>
                </c:pt>
                <c:pt idx="4">
                  <c:v>#N/A</c:v>
                </c:pt>
                <c:pt idx="5">
                  <c:v>0.12</c:v>
                </c:pt>
                <c:pt idx="6">
                  <c:v>#N/A</c:v>
                </c:pt>
                <c:pt idx="7">
                  <c:v>0.11</c:v>
                </c:pt>
                <c:pt idx="8">
                  <c:v>#N/A</c:v>
                </c:pt>
                <c:pt idx="9">
                  <c:v>0.13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高原町病院事業会計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0.91</c:v>
                </c:pt>
                <c:pt idx="2">
                  <c:v>#N/A</c:v>
                </c:pt>
                <c:pt idx="3">
                  <c:v>0.03</c:v>
                </c:pt>
                <c:pt idx="4">
                  <c:v>2.86</c:v>
                </c:pt>
                <c:pt idx="5">
                  <c:v>#N/A</c:v>
                </c:pt>
                <c:pt idx="6">
                  <c:v>#N/A</c:v>
                </c:pt>
                <c:pt idx="7">
                  <c:v>1.19</c:v>
                </c:pt>
                <c:pt idx="8">
                  <c:v>#N/A</c:v>
                </c:pt>
                <c:pt idx="9">
                  <c:v>1.4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高原町国民健康保険特別会計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1.42</c:v>
                </c:pt>
                <c:pt idx="2">
                  <c:v>#N/A</c:v>
                </c:pt>
                <c:pt idx="3">
                  <c:v>0.5</c:v>
                </c:pt>
                <c:pt idx="4">
                  <c:v>#N/A</c:v>
                </c:pt>
                <c:pt idx="5">
                  <c:v>2.0299999999999998</c:v>
                </c:pt>
                <c:pt idx="6">
                  <c:v>#N/A</c:v>
                </c:pt>
                <c:pt idx="7">
                  <c:v>3.6</c:v>
                </c:pt>
                <c:pt idx="8">
                  <c:v>#N/A</c:v>
                </c:pt>
                <c:pt idx="9">
                  <c:v>1.48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高原町介護保険事業特別会計（介護保険事業勘定）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c:v>
                </c:pt>
                <c:pt idx="2">
                  <c:v>#N/A</c:v>
                </c:pt>
                <c:pt idx="3">
                  <c:v>1.9</c:v>
                </c:pt>
                <c:pt idx="4">
                  <c:v>#N/A</c:v>
                </c:pt>
                <c:pt idx="5">
                  <c:v>2</c:v>
                </c:pt>
                <c:pt idx="6">
                  <c:v>#N/A</c:v>
                </c:pt>
                <c:pt idx="7">
                  <c:v>0.85</c:v>
                </c:pt>
                <c:pt idx="8">
                  <c:v>#N/A</c:v>
                </c:pt>
                <c:pt idx="9">
                  <c:v>1.6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2.72</c:v>
                </c:pt>
                <c:pt idx="2">
                  <c:v>#N/A</c:v>
                </c:pt>
                <c:pt idx="3">
                  <c:v>2.39</c:v>
                </c:pt>
                <c:pt idx="4">
                  <c:v>#N/A</c:v>
                </c:pt>
                <c:pt idx="5">
                  <c:v>3.12</c:v>
                </c:pt>
                <c:pt idx="6">
                  <c:v>#N/A</c:v>
                </c:pt>
                <c:pt idx="7">
                  <c:v>2.36</c:v>
                </c:pt>
                <c:pt idx="8">
                  <c:v>#N/A</c:v>
                </c:pt>
                <c:pt idx="9">
                  <c:v>2.92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高原町水道事業会計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4.5199999999999996</c:v>
                </c:pt>
                <c:pt idx="2">
                  <c:v>#N/A</c:v>
                </c:pt>
                <c:pt idx="3">
                  <c:v>4.99</c:v>
                </c:pt>
                <c:pt idx="4">
                  <c:v>#N/A</c:v>
                </c:pt>
                <c:pt idx="5">
                  <c:v>5.38</c:v>
                </c:pt>
                <c:pt idx="6">
                  <c:v>#N/A</c:v>
                </c:pt>
                <c:pt idx="7">
                  <c:v>5.22</c:v>
                </c:pt>
                <c:pt idx="8">
                  <c:v>#N/A</c:v>
                </c:pt>
                <c:pt idx="9">
                  <c:v>5.62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27794432"/>
        <c:axId val="427795968"/>
      </c:barChart>
      <c:catAx>
        <c:axId val="42779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795968"/>
        <c:crosses val="autoZero"/>
        <c:auto val="1"/>
        <c:lblAlgn val="ctr"/>
        <c:lblOffset val="100"/>
        <c:tickLblSkip val="1"/>
        <c:tickMarkSkip val="1"/>
        <c:noMultiLvlLbl val="0"/>
      </c:catAx>
      <c:valAx>
        <c:axId val="42779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794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756</c:v>
                </c:pt>
                <c:pt idx="5">
                  <c:v>698</c:v>
                </c:pt>
                <c:pt idx="8">
                  <c:v>657</c:v>
                </c:pt>
                <c:pt idx="11">
                  <c:v>598</c:v>
                </c:pt>
                <c:pt idx="14">
                  <c:v>490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80</c:v>
                </c:pt>
                <c:pt idx="3">
                  <c:v>51</c:v>
                </c:pt>
                <c:pt idx="6">
                  <c:v>41</c:v>
                </c:pt>
                <c:pt idx="9">
                  <c:v>49</c:v>
                </c:pt>
                <c:pt idx="12">
                  <c:v>37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56</c:v>
                </c:pt>
                <c:pt idx="3">
                  <c:v>67</c:v>
                </c:pt>
                <c:pt idx="6">
                  <c:v>59</c:v>
                </c:pt>
                <c:pt idx="9">
                  <c:v>70</c:v>
                </c:pt>
                <c:pt idx="12">
                  <c:v>67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1002</c:v>
                </c:pt>
                <c:pt idx="3">
                  <c:v>865</c:v>
                </c:pt>
                <c:pt idx="6">
                  <c:v>795</c:v>
                </c:pt>
                <c:pt idx="9">
                  <c:v>715</c:v>
                </c:pt>
                <c:pt idx="12">
                  <c:v>627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4127232"/>
        <c:axId val="204141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382</c:v>
                </c:pt>
                <c:pt idx="2">
                  <c:v>#N/A</c:v>
                </c:pt>
                <c:pt idx="3">
                  <c:v>#N/A</c:v>
                </c:pt>
                <c:pt idx="4">
                  <c:v>285</c:v>
                </c:pt>
                <c:pt idx="5">
                  <c:v>#N/A</c:v>
                </c:pt>
                <c:pt idx="6">
                  <c:v>#N/A</c:v>
                </c:pt>
                <c:pt idx="7">
                  <c:v>238</c:v>
                </c:pt>
                <c:pt idx="8">
                  <c:v>#N/A</c:v>
                </c:pt>
                <c:pt idx="9">
                  <c:v>#N/A</c:v>
                </c:pt>
                <c:pt idx="10">
                  <c:v>236</c:v>
                </c:pt>
                <c:pt idx="11">
                  <c:v>#N/A</c:v>
                </c:pt>
                <c:pt idx="12">
                  <c:v>#N/A</c:v>
                </c:pt>
                <c:pt idx="13">
                  <c:v>241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4127232"/>
        <c:axId val="204141696"/>
      </c:lineChart>
      <c:catAx>
        <c:axId val="20412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141696"/>
        <c:crosses val="autoZero"/>
        <c:auto val="1"/>
        <c:lblAlgn val="ctr"/>
        <c:lblOffset val="100"/>
        <c:tickLblSkip val="1"/>
        <c:tickMarkSkip val="1"/>
        <c:noMultiLvlLbl val="0"/>
      </c:catAx>
      <c:valAx>
        <c:axId val="20414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12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4696</c:v>
                </c:pt>
                <c:pt idx="5">
                  <c:v>4448</c:v>
                </c:pt>
                <c:pt idx="8">
                  <c:v>4178</c:v>
                </c:pt>
                <c:pt idx="11">
                  <c:v>4105</c:v>
                </c:pt>
                <c:pt idx="14">
                  <c:v>4225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424</c:v>
                </c:pt>
                <c:pt idx="5">
                  <c:v>399</c:v>
                </c:pt>
                <c:pt idx="8">
                  <c:v>373</c:v>
                </c:pt>
                <c:pt idx="11">
                  <c:v>344</c:v>
                </c:pt>
                <c:pt idx="14">
                  <c:v>304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2421</c:v>
                </c:pt>
                <c:pt idx="5">
                  <c:v>2541</c:v>
                </c:pt>
                <c:pt idx="8">
                  <c:v>2266</c:v>
                </c:pt>
                <c:pt idx="11">
                  <c:v>2580</c:v>
                </c:pt>
                <c:pt idx="14">
                  <c:v>2850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109</c:v>
                </c:pt>
                <c:pt idx="3">
                  <c:v>51</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573</c:v>
                </c:pt>
                <c:pt idx="3">
                  <c:v>541</c:v>
                </c:pt>
                <c:pt idx="6">
                  <c:v>487</c:v>
                </c:pt>
                <c:pt idx="9">
                  <c:v>437</c:v>
                </c:pt>
                <c:pt idx="12">
                  <c:v>399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210</c:v>
                </c:pt>
                <c:pt idx="3">
                  <c:v>196</c:v>
                </c:pt>
                <c:pt idx="6">
                  <c:v>149</c:v>
                </c:pt>
                <c:pt idx="9">
                  <c:v>101</c:v>
                </c:pt>
                <c:pt idx="12">
                  <c:v>65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842</c:v>
                </c:pt>
                <c:pt idx="3">
                  <c:v>745</c:v>
                </c:pt>
                <c:pt idx="6">
                  <c:v>708</c:v>
                </c:pt>
                <c:pt idx="9">
                  <c:v>738</c:v>
                </c:pt>
                <c:pt idx="12">
                  <c:v>707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5794</c:v>
                </c:pt>
                <c:pt idx="3">
                  <c:v>5454</c:v>
                </c:pt>
                <c:pt idx="6">
                  <c:v>5249</c:v>
                </c:pt>
                <c:pt idx="9">
                  <c:v>5321</c:v>
                </c:pt>
                <c:pt idx="12">
                  <c:v>5428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21482496"/>
        <c:axId val="421484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21482496"/>
        <c:axId val="421484416"/>
      </c:lineChart>
      <c:catAx>
        <c:axId val="42148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1484416"/>
        <c:crosses val="autoZero"/>
        <c:auto val="1"/>
        <c:lblAlgn val="ctr"/>
        <c:lblOffset val="100"/>
        <c:tickLblSkip val="1"/>
        <c:tickMarkSkip val="1"/>
        <c:noMultiLvlLbl val="0"/>
      </c:catAx>
      <c:valAx>
        <c:axId val="42148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48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{5A9F9E26-BFD6-4209-AE81-987FDA0AFB1C}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1284-40EA-AA13-C53241ED770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{10036A61-0B9E-47D5-939B-13DDAE288B33}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1284-40EA-AA13-C53241ED770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{4CA856B6-3B5D-4B27-8F42-00E5144F0604}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1284-40EA-AA13-C53241ED770B}"/>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{276CB3DC-B552-4A7C-AD87-1559CA0312EE}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1284-40EA-AA13-C53241ED770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{54B97790-3900-4F23-98DB-6CEF2E030C49}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1284-40EA-AA13-C53241ED77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1284-40EA-AA13-C53241ED770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{75DABE82-1D26-4F6A-BD37-5B5456D00940}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1284-40EA-AA13-C53241ED770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{91687628-C61D-4708-856F-B5C1AA90EBC7}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1284-40EA-AA13-C53241ED770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{BB28715A-8884-4A7F-9957-A9888DC37AB2}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1284-40EA-AA13-C53241ED770B}"/>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{2FC1853F-5722-4EAC-BA59-902F840E4BA2}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1284-40EA-AA13-C53241ED770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{DFCE99E0-C629-42F7-8A8D-91E288539DE3}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1284-40EA-AA13-C53241ED77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1284-40EA-AA13-C53241ED770B}"/>
            </c:ext>
          </c:extLst>
        </c:ser>
        <c:dLbls>
          <c:showLegendKey val="0"/>
          <c:showVal val="0"/>
          <c:showCatName val="0"/>
          <c:showSerName val="0"/>
          <c:showPercent val="0"/>
          <c:showBubbleSize val="0"/>
        </c:dLbls>
        <c:axId val="72583040"/>
        <c:axId val="72613888"/>
      </c:scatterChart>
      <c:valAx>
        <c:axId val="725830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13888"/>
        <c:crosses val="autoZero"/>
        <c:crossBetween val="midCat"/>
      </c:valAx>
      <c:valAx>
        <c:axId val="726138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83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{7EC603C9-0711-4EB8-A9CE-80F4065C2F13}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DA3C-4C26-9B18-158230723B1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{817339C2-DCB1-4379-B669-98910FB576C7}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DA3C-4C26-9B18-158230723B1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{96520ECE-8F02-4FA3-9B08-958825F57544}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DA3C-4C26-9B18-158230723B1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{703D7AC1-FAEA-4EAB-AB31-A60BA627A7BD}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DA3C-4C26-9B18-158230723B1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{08031C1E-B41B-48F4-B1EE-1664B02FF1DA}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DA3C-4C26-9B18-158230723B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13.2</c:v>
                </c:pt>
                <c:pt idx="1">
                  <c:v>11.9</c:v>
                </c:pt>
                <c:pt idx="2">
                  <c:v>10.4</c:v>
                </c:pt>
                <c:pt idx="3">
                  <c:v>8.6999999999999993</c:v>
                </c:pt>
                <c:pt idx="4">
                  <c:v>8.1999999999999993</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DA3C-4C26-9B18-158230723B1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{20088364-34B8-49B0-A3B0-2EEEC954BB7E}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DA3C-4C26-9B18-158230723B1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{51869497-8554-4A71-ACAC-C0F129C77A57}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DA3C-4C26-9B18-158230723B1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{207E63FB-228F-45C7-B0F6-B0036C541D4E}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DA3C-4C26-9B18-158230723B15}"/>
                </c:ext>
              </c:extLst>
            </c:dLbl>
            <c:dLbl>
              <c:idx val="3"/>
              <c:layout>
                <c:manualLayout>
                  <c:x val="-2.594023216318206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{42DABDD7-D484-46DC-94A8-14779DDAFA43}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DA3C-4C26-9B18-158230723B15}"/>
                </c:ext>
              </c:extLst>
            </c:dLbl>
            <c:dLbl>
              <c:idx val="4"/>
              <c:layout>
                <c:manualLayout>
                  <c:x val="-3.747069236044535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{F0170E58-D5A2-4837-A335-4C9DA0BBAD74}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DA3C-4C26-9B18-158230723B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8.6</c:v>
                </c:pt>
                <c:pt idx="4">
                  <c:v>8.5</c:v>
                </c:pt>
              </c:numCache>
            </c:numRef>
          </c:xVal>
          <c:yVal>
            <c:numRef>
              <c:f>公会計指標分析・財政指標組合せ分析表!$K$77:$O$77</c:f>
              <c:numCache>
                <c:formatCode>#,##0.0;"▲ "#,##0.0</c:formatCode>
                <c:ptCount val="5"/>
                <c:pt idx="0">
                  <c:v>64.7</c:v>
                </c:pt>
                <c:pt idx="1">
                  <c:v>55.2</c:v>
                </c:pt>
                <c:pt idx="2">
                  <c:v>54</c:v>
                </c:pt>
                <c:pt idx="3">
                  <c:v>0</c:v>
                </c:pt>
                <c:pt idx="4">
                  <c:v>0</c:v>
                </c:pt>
              </c:numCache>
            </c:numRef>
          </c:yVal>
          <c:smooth val="0"/>
          <c:extLst>
            <c:ext xmlns:c16="http://schemas.microsoft.com/office/drawing/2014/chart" uri="{C3380CC4-5D6E-409C-BE32-E72D297353CC}">
              <c16:uniqueId val="{0000000B-DA3C-4C26-9B18-158230723B15}"/>
            </c:ext>
          </c:extLst>
        </c:ser>
        <c:dLbls>
          <c:showLegendKey val="0"/>
          <c:showVal val="0"/>
          <c:showCatName val="0"/>
          <c:showSerName val="0"/>
          <c:showPercent val="0"/>
          <c:showBubbleSize val="0"/>
        </c:dLbls>
        <c:axId val="72459776"/>
        <c:axId val="72461696"/>
      </c:scatterChart>
      <c:valAx>
        <c:axId val="72459776"/>
        <c:scaling>
          <c:orientation val="minMax"/>
          <c:max val="13.7"/>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461696"/>
        <c:crosses val="autoZero"/>
        <c:crossBetween val="midCat"/>
      </c:valAx>
      <c:valAx>
        <c:axId val="72461696"/>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459776"/>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地方債などの町負担分は、元利償還金の額が償還のピークを過ぎたことにより減少したことや、一部事務組合等の起こした地方債に充てたと認められる負担金が、霧島美化センターの償還額の減に伴い減少した。加えて、公営企業に要する経費の財源とする地方債の償還の財源に充てたと認められる繰入金において、病院事業への資金不足解消のための繰出金が、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ヵ年分の繰出しであったのに対し、平成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年度は単年分の繰出しであったことなどから減少した。これに対し、町が実質的に負担しない特定財源等においては、災害復旧費等に係る基準財政需要額が公債費の減少に伴い減少した。</a:t>
          </a:r>
        </a:p>
        <a:p>
          <a:r>
            <a:rPr kumimoji="1" lang="ja-JP" altLang="en-US" sz="1100">
              <a:latin typeface="ＭＳ ゴシック" pitchFamily="49" charset="-128"/>
              <a:ea typeface="ＭＳ ゴシック" pitchFamily="49" charset="-128"/>
            </a:rPr>
            <a:t>　このため、実質公債比費率の分子は、地方債などの町負担分が減少したものの、町が実質的に負担しない特定財源等も減少したことから前年比</a:t>
          </a:r>
          <a:r>
            <a:rPr kumimoji="1" lang="en-US" altLang="ja-JP" sz="1100">
              <a:latin typeface="ＭＳ ゴシック" pitchFamily="49" charset="-128"/>
              <a:ea typeface="ＭＳ ゴシック" pitchFamily="49" charset="-128"/>
            </a:rPr>
            <a:t>4,789</a:t>
          </a:r>
          <a:r>
            <a:rPr kumimoji="1" lang="ja-JP" altLang="en-US" sz="1100">
              <a:latin typeface="ＭＳ ゴシック" pitchFamily="49" charset="-128"/>
              <a:ea typeface="ＭＳ ゴシック" pitchFamily="49" charset="-128"/>
            </a:rPr>
            <a:t>千円の増となった。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将来負担比率の分子は、前年度と比較し、△８０．６％減少したが、これは、地方債の現在高が近年の臨時財政対策債の発行により増加したものの、霧島美化センターの地方債償還完了により組合負担等見込額が減少したことに加えて、財政調整基金やふるさと振興基金への積立により充当可能基金が増加したことによるもの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しかしながら、今後、役場本</a:t>
          </a:r>
          <a:r>
            <a:rPr lang="ja-JP" altLang="ja-JP" sz="1100" b="0" i="0" baseline="0">
              <a:solidFill>
                <a:schemeClr val="dk1"/>
              </a:solidFill>
              <a:effectLst/>
              <a:latin typeface="+mn-lt"/>
              <a:ea typeface="+mn-ea"/>
              <a:cs typeface="+mn-cs"/>
            </a:rPr>
            <a:t>庁舎耐震化事業や国営かんがい排水ダム整備事業に</a:t>
          </a:r>
          <a:r>
            <a:rPr lang="ja-JP" altLang="en-US" sz="1100" b="0" i="0" baseline="0">
              <a:solidFill>
                <a:schemeClr val="dk1"/>
              </a:solidFill>
              <a:effectLst/>
              <a:latin typeface="+mn-lt"/>
              <a:ea typeface="+mn-ea"/>
              <a:cs typeface="+mn-cs"/>
            </a:rPr>
            <a:t>より地方債の発行が増加することや、</a:t>
          </a:r>
          <a:r>
            <a:rPr lang="ja-JP" altLang="ja-JP" sz="1100" b="0" i="0" baseline="0">
              <a:solidFill>
                <a:schemeClr val="dk1"/>
              </a:solidFill>
              <a:effectLst/>
              <a:latin typeface="+mn-lt"/>
              <a:ea typeface="+mn-ea"/>
              <a:cs typeface="+mn-cs"/>
            </a:rPr>
            <a:t>国営かんがい排水ダム整備事業負担金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償還</a:t>
          </a:r>
          <a:r>
            <a:rPr lang="ja-JP" altLang="en-US" sz="1100" b="0" i="0" baseline="0">
              <a:solidFill>
                <a:schemeClr val="dk1"/>
              </a:solidFill>
              <a:effectLst/>
              <a:latin typeface="+mn-lt"/>
              <a:ea typeface="+mn-ea"/>
              <a:cs typeface="+mn-cs"/>
            </a:rPr>
            <a:t>を目的として積み立てた基金が大幅に減少することから将来負担比率は増加する見込みである。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このため、これまで以上に公債費の適正化に取り組んでいく必要がある。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9,687
9,673
85.39
6,409,269
6,294,608
98,487
3,369,477
5,427,995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id="{00000000-0008-0000-0C00-000018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a:extLst>
            <a:ext uri="{FF2B5EF4-FFF2-40B4-BE49-F238E27FC236}">
              <a16:creationId xmlns:a16="http://schemas.microsoft.com/office/drawing/2014/main" id="{00000000-0008-0000-0C00-000019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id="{00000000-0008-0000-0C00-00001A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a:extLst>
            <a:ext uri="{FF2B5EF4-FFF2-40B4-BE49-F238E27FC236}">
              <a16:creationId xmlns:a16="http://schemas.microsoft.com/office/drawing/2014/main" id="{00000000-0008-0000-0C00-00001B000000}"/>
            </a:ext>
          </a:extLst>
        </xdr:cNvPr>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00000000-0008-0000-0C00-00001E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00000000-0008-0000-0C00-000020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00000000-0008-0000-0C00-000021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a:extLst>
            <a:ext uri="{FF2B5EF4-FFF2-40B4-BE49-F238E27FC236}">
              <a16:creationId xmlns:a16="http://schemas.microsoft.com/office/drawing/2014/main" id="{00000000-0008-0000-0C00-00002C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a:extLst>
            <a:ext uri="{FF2B5EF4-FFF2-40B4-BE49-F238E27FC236}">
              <a16:creationId xmlns:a16="http://schemas.microsoft.com/office/drawing/2014/main" id="{00000000-0008-0000-0C00-00003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a:extLst>
            <a:ext uri="{FF2B5EF4-FFF2-40B4-BE49-F238E27FC236}">
              <a16:creationId xmlns:a16="http://schemas.microsoft.com/office/drawing/2014/main" id="{00000000-0008-0000-0C00-00003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a:extLst>
            <a:ext uri="{FF2B5EF4-FFF2-40B4-BE49-F238E27FC236}">
              <a16:creationId xmlns:a16="http://schemas.microsoft.com/office/drawing/2014/main" id="{00000000-0008-0000-0C00-00003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a:extLst>
            <a:ext uri="{FF2B5EF4-FFF2-40B4-BE49-F238E27FC236}">
              <a16:creationId xmlns:a16="http://schemas.microsoft.com/office/drawing/2014/main" id="{00000000-0008-0000-0C00-00003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a:extLst>
            <a:ext uri="{FF2B5EF4-FFF2-40B4-BE49-F238E27FC236}">
              <a16:creationId xmlns:a16="http://schemas.microsoft.com/office/drawing/2014/main" id="{00000000-0008-0000-0C00-000038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a:extLst>
            <a:ext uri="{FF2B5EF4-FFF2-40B4-BE49-F238E27FC236}">
              <a16:creationId xmlns:a16="http://schemas.microsoft.com/office/drawing/2014/main" id="{00000000-0008-0000-0C00-000039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a:extLst>
            <a:ext uri="{FF2B5EF4-FFF2-40B4-BE49-F238E27FC236}">
              <a16:creationId xmlns:a16="http://schemas.microsoft.com/office/drawing/2014/main" id="{00000000-0008-0000-0C00-00003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9,687
9,673
85.39
6,409,269
6,294,608
98,487
3,369,477
5,427,995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9,687
9,673
85.39
6,409,269
6,294,608
98,487
3,369,477
5,427,995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9,687
9,673
85.39
6,409,269
6,294,608
98,487
3,369,477
5,427,995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太陽光発電事業等による基準財政収入額の増により前年度を０．０１ポイント上回っているが</a:t>
          </a:r>
          <a:r>
            <a:rPr lang="ja-JP" altLang="ja-JP" sz="1100" b="0" i="0" baseline="0">
              <a:solidFill>
                <a:schemeClr val="dk1"/>
              </a:solidFill>
              <a:effectLst/>
              <a:latin typeface="+mn-lt"/>
              <a:ea typeface="+mn-ea"/>
              <a:cs typeface="+mn-cs"/>
            </a:rPr>
            <a:t>、町内に中心となる産業がないことなどにより、財政基盤が弱く、類似団体平均を０．０２ポイント下回っている。今後、人口減少等の影響による普通交付税が減額となる中で、行財政改革を更に進めるため、緊急に必要な事業を峻別し、投資的経費を抑制するなど（単独事業費を５年間で２０％縮減）歳出の徹底的な見直しを実施する。加えて、産業の活性化と雇用促進を図るため企業誘致の積極的な推進により財政基盤を強化するとともに、税収確保対策の強化、ふるさと納税事業の拡大などにより自主財源の確保に努める</a:t>
          </a:r>
          <a:r>
            <a:rPr kumimoji="1" lang="ja-JP" altLang="ja-JP"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78015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退職手当組合負担金の大幅な減少に伴い人件</a:t>
          </a:r>
          <a:r>
            <a:rPr lang="ja-JP" altLang="ja-JP" sz="1100" b="0" i="0" baseline="0">
              <a:solidFill>
                <a:schemeClr val="dk1"/>
              </a:solidFill>
              <a:effectLst/>
              <a:latin typeface="+mn-lt"/>
              <a:ea typeface="+mn-ea"/>
              <a:cs typeface="+mn-cs"/>
            </a:rPr>
            <a:t>費</a:t>
          </a:r>
          <a:r>
            <a:rPr lang="ja-JP" altLang="en-US" sz="1100" b="0" i="0" baseline="0">
              <a:solidFill>
                <a:schemeClr val="dk1"/>
              </a:solidFill>
              <a:effectLst/>
              <a:latin typeface="+mn-lt"/>
              <a:ea typeface="+mn-ea"/>
              <a:cs typeface="+mn-cs"/>
            </a:rPr>
            <a:t>が１１．１％減少したことに加え</a:t>
          </a:r>
          <a:r>
            <a:rPr lang="ja-JP" altLang="ja-JP" sz="1100" b="0" i="0" baseline="0">
              <a:solidFill>
                <a:schemeClr val="dk1"/>
              </a:solidFill>
              <a:effectLst/>
              <a:latin typeface="+mn-lt"/>
              <a:ea typeface="+mn-ea"/>
              <a:cs typeface="+mn-cs"/>
            </a:rPr>
            <a:t>、地方交付税が</a:t>
          </a:r>
          <a:r>
            <a:rPr lang="ja-JP" altLang="en-US" sz="1100" b="0" i="0" baseline="0">
              <a:solidFill>
                <a:schemeClr val="dk1"/>
              </a:solidFill>
              <a:effectLst/>
              <a:latin typeface="+mn-lt"/>
              <a:ea typeface="+mn-ea"/>
              <a:cs typeface="+mn-cs"/>
            </a:rPr>
            <a:t>６．８％減少</a:t>
          </a:r>
          <a:r>
            <a:rPr lang="ja-JP" altLang="ja-JP" sz="1100" b="0" i="0" baseline="0">
              <a:solidFill>
                <a:schemeClr val="dk1"/>
              </a:solidFill>
              <a:effectLst/>
              <a:latin typeface="+mn-lt"/>
              <a:ea typeface="+mn-ea"/>
              <a:cs typeface="+mn-cs"/>
            </a:rPr>
            <a:t>したことにより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前年比</a:t>
          </a:r>
          <a:r>
            <a:rPr lang="ja-JP" altLang="en-US" sz="1100" b="0" i="0" baseline="0">
              <a:solidFill>
                <a:schemeClr val="dk1"/>
              </a:solidFill>
              <a:effectLst/>
              <a:latin typeface="+mn-lt"/>
              <a:ea typeface="+mn-ea"/>
              <a:cs typeface="+mn-cs"/>
            </a:rPr>
            <a:t>０．５ポイント</a:t>
          </a:r>
          <a:r>
            <a:rPr lang="ja-JP" altLang="ja-JP" sz="1100" b="0" i="0" baseline="0">
              <a:solidFill>
                <a:schemeClr val="dk1"/>
              </a:solidFill>
              <a:effectLst/>
              <a:latin typeface="+mn-lt"/>
              <a:ea typeface="+mn-ea"/>
              <a:cs typeface="+mn-cs"/>
            </a:rPr>
            <a:t>減となったものの</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５．６ポイント</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今後、新規地方債発行の抑制による公債費の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など、更なる歳出抑制により経常経費が９０％以下となるよう改善に努める。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68326</xdr:rowOff>
    </xdr:from>
    <xdr:to>
      <xdr:col>7</xdr:col>
      <xdr:colOff>152400</xdr:colOff>
      <xdr:row>64</xdr:row>
      <xdr:rowOff>92456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4112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92456</xdr:rowOff>
    </xdr:from>
    <xdr:to>
      <xdr:col>6</xdr:col>
      <xdr:colOff>0</xdr:colOff>
      <xdr:row>64</xdr:row>
      <xdr:rowOff>169672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652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102108</xdr:rowOff>
    </xdr:from>
    <xdr:to>
      <xdr:col>4</xdr:col>
      <xdr:colOff>482600</xdr:colOff>
      <xdr:row>64</xdr:row>
      <xdr:rowOff>169672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7490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102108</xdr:rowOff>
    </xdr:from>
    <xdr:to>
      <xdr:col>3</xdr:col>
      <xdr:colOff>279400</xdr:colOff>
      <xdr:row>65</xdr:row>
      <xdr:rowOff>3048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7490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94996</xdr:rowOff>
    </xdr:from>
    <xdr:to>
      <xdr:col>3</xdr:col>
      <xdr:colOff>330200</xdr:colOff>
      <xdr:row>63</xdr:row>
      <xdr:rowOff>25146</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35323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49801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17526</xdr:rowOff>
    </xdr:from>
    <xdr:to>
      <xdr:col>7</xdr:col>
      <xdr:colOff>203200</xdr:colOff>
      <xdr:row>64</xdr:row>
      <xdr:rowOff>119126</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161053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6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41656</xdr:rowOff>
    </xdr:from>
    <xdr:to>
      <xdr:col>6</xdr:col>
      <xdr:colOff>50800</xdr:colOff>
      <xdr:row>64</xdr:row>
      <xdr:rowOff>143256</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128033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118872</xdr:rowOff>
    </xdr:from>
    <xdr:to>
      <xdr:col>4</xdr:col>
      <xdr:colOff>533400</xdr:colOff>
      <xdr:row>65</xdr:row>
      <xdr:rowOff>49022</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33799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51308</xdr:rowOff>
    </xdr:from>
    <xdr:to>
      <xdr:col>3</xdr:col>
      <xdr:colOff>330200</xdr:colOff>
      <xdr:row>64</xdr:row>
      <xdr:rowOff>152908</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137685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123698</xdr:rowOff>
    </xdr:from>
    <xdr:to>
      <xdr:col>2</xdr:col>
      <xdr:colOff>127000</xdr:colOff>
      <xdr:row>65</xdr:row>
      <xdr:rowOff>53848</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38625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[172,628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b="0" i="0" u="none" strike="noStrike" kern="0" cap="none" spc="0" normalizeH="0" baseline="0" noProof="0">
              <a:ln>
                <a:noFill/>
              </a:ln>
              <a:solidFill>
                <a:srgbClr val="000000"/>
              </a:solidFill>
              <a:effectLst/>
              <a:uLnTx/>
              <a:uFillTx/>
              <a:latin typeface="ＭＳ"/>
              <a:ea typeface="+mn-ea"/>
              <a:cs typeface="+mn-cs"/>
            </a:rPr>
            <a:t>   </a:t>
          </a:r>
          <a:r>
            <a:rPr lang="ja-JP" altLang="ja-JP" sz="1100" b="0" i="0" baseline="0">
              <a:solidFill>
                <a:schemeClr val="dk1"/>
              </a:solidFill>
              <a:effectLst/>
              <a:latin typeface="+mn-lt"/>
              <a:ea typeface="+mn-ea"/>
              <a:cs typeface="+mn-cs"/>
            </a:rPr>
            <a:t>人件費、物件費等</a:t>
          </a:r>
          <a:r>
            <a:rPr lang="ja-JP" altLang="en-US" sz="1100" b="0" i="0" baseline="0">
              <a:solidFill>
                <a:schemeClr val="dk1"/>
              </a:solidFill>
              <a:effectLst/>
              <a:latin typeface="+mn-lt"/>
              <a:ea typeface="+mn-ea"/>
              <a:cs typeface="+mn-cs"/>
            </a:rPr>
            <a:t>決算</a:t>
          </a:r>
          <a:r>
            <a:rPr lang="ja-JP" altLang="ja-JP" sz="1100" b="0" i="0" baseline="0">
              <a:solidFill>
                <a:schemeClr val="dk1"/>
              </a:solidFill>
              <a:effectLst/>
              <a:latin typeface="+mn-lt"/>
              <a:ea typeface="+mn-ea"/>
              <a:cs typeface="+mn-cs"/>
            </a:rPr>
            <a:t>額が類似団体平均を</a:t>
          </a:r>
          <a:r>
            <a:rPr lang="ja-JP" altLang="en-US" sz="1100" b="0" i="0" baseline="0">
              <a:solidFill>
                <a:schemeClr val="dk1"/>
              </a:solidFill>
              <a:effectLst/>
              <a:latin typeface="+mn-lt"/>
              <a:ea typeface="+mn-ea"/>
              <a:cs typeface="+mn-cs"/>
            </a:rPr>
            <a:t>大幅に</a:t>
          </a:r>
          <a:r>
            <a:rPr lang="ja-JP" altLang="ja-JP" sz="1100" b="0" i="0" baseline="0">
              <a:solidFill>
                <a:schemeClr val="dk1"/>
              </a:solidFill>
              <a:effectLst/>
              <a:latin typeface="+mn-lt"/>
              <a:ea typeface="+mn-ea"/>
              <a:cs typeface="+mn-cs"/>
            </a:rPr>
            <a:t>下回っているのは、主に人件費が要因となっている。これは、指定管理者制度</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公立保育所運営</a:t>
          </a:r>
          <a:r>
            <a:rPr lang="ja-JP" altLang="en-US" sz="1100" b="0" i="0" baseline="0">
              <a:solidFill>
                <a:schemeClr val="dk1"/>
              </a:solidFill>
              <a:effectLst/>
              <a:latin typeface="+mn-lt"/>
              <a:ea typeface="+mn-ea"/>
              <a:cs typeface="+mn-cs"/>
            </a:rPr>
            <a:t>事業に</a:t>
          </a:r>
          <a:r>
            <a:rPr lang="ja-JP" altLang="ja-JP" sz="1100" b="0" i="0" baseline="0">
              <a:solidFill>
                <a:schemeClr val="dk1"/>
              </a:solidFill>
              <a:effectLst/>
              <a:latin typeface="+mn-lt"/>
              <a:ea typeface="+mn-ea"/>
              <a:cs typeface="+mn-cs"/>
            </a:rPr>
            <a:t>導入</a:t>
          </a:r>
          <a:r>
            <a:rPr lang="ja-JP" altLang="en-US" sz="1100" b="0" i="0" baseline="0">
              <a:solidFill>
                <a:schemeClr val="dk1"/>
              </a:solidFill>
              <a:effectLst/>
              <a:latin typeface="+mn-lt"/>
              <a:ea typeface="+mn-ea"/>
              <a:cs typeface="+mn-cs"/>
            </a:rPr>
            <a:t>したこと</a:t>
          </a:r>
          <a:r>
            <a:rPr lang="ja-JP" altLang="ja-JP" sz="1100" b="0" i="0" baseline="0">
              <a:solidFill>
                <a:schemeClr val="dk1"/>
              </a:solidFill>
              <a:effectLst/>
              <a:latin typeface="+mn-lt"/>
              <a:ea typeface="+mn-ea"/>
              <a:cs typeface="+mn-cs"/>
            </a:rPr>
            <a:t>や、学校給食調理業務や学校用務員業務</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民間委託</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ことに</a:t>
          </a:r>
          <a:r>
            <a:rPr lang="ja-JP" altLang="en-US" sz="1100" b="0" i="0" baseline="0">
              <a:solidFill>
                <a:schemeClr val="dk1"/>
              </a:solidFill>
              <a:effectLst/>
              <a:latin typeface="+mn-lt"/>
              <a:ea typeface="+mn-ea"/>
              <a:cs typeface="+mn-cs"/>
            </a:rPr>
            <a:t>加え、</a:t>
          </a:r>
          <a:r>
            <a:rPr lang="ja-JP" altLang="ja-JP" sz="1100" b="0" i="0" baseline="0">
              <a:solidFill>
                <a:schemeClr val="dk1"/>
              </a:solidFill>
              <a:effectLst/>
              <a:latin typeface="+mn-lt"/>
              <a:ea typeface="+mn-ea"/>
              <a:cs typeface="+mn-cs"/>
            </a:rPr>
            <a:t>団塊世代の大量退職に対し、新規採用職員を</a:t>
          </a:r>
          <a:r>
            <a:rPr lang="ja-JP" altLang="en-US" sz="1100" b="0" i="0" baseline="0">
              <a:solidFill>
                <a:schemeClr val="dk1"/>
              </a:solidFill>
              <a:effectLst/>
              <a:latin typeface="+mn-lt"/>
              <a:ea typeface="+mn-ea"/>
              <a:cs typeface="+mn-cs"/>
            </a:rPr>
            <a:t>極力</a:t>
          </a:r>
          <a:r>
            <a:rPr lang="ja-JP" altLang="ja-JP" sz="1100" b="0" i="0" baseline="0">
              <a:solidFill>
                <a:schemeClr val="dk1"/>
              </a:solidFill>
              <a:effectLst/>
              <a:latin typeface="+mn-lt"/>
              <a:ea typeface="+mn-ea"/>
              <a:cs typeface="+mn-cs"/>
            </a:rPr>
            <a:t>抑制して</a:t>
          </a:r>
          <a:r>
            <a:rPr lang="ja-JP" altLang="en-US" sz="1100" b="0" i="0" baseline="0">
              <a:solidFill>
                <a:schemeClr val="dk1"/>
              </a:solidFill>
              <a:effectLst/>
              <a:latin typeface="+mn-lt"/>
              <a:ea typeface="+mn-ea"/>
              <a:cs typeface="+mn-cs"/>
            </a:rPr>
            <a:t>きたことに</a:t>
          </a:r>
          <a:r>
            <a:rPr lang="ja-JP" altLang="ja-JP" sz="1100" b="0" i="0" baseline="0">
              <a:solidFill>
                <a:schemeClr val="dk1"/>
              </a:solidFill>
              <a:effectLst/>
              <a:latin typeface="+mn-lt"/>
              <a:ea typeface="+mn-ea"/>
              <a:cs typeface="+mn-cs"/>
            </a:rPr>
            <a:t>よる。今後も、指定管理者制度</a:t>
          </a:r>
          <a:r>
            <a:rPr lang="ja-JP" altLang="en-US" sz="1100" b="0" i="0" baseline="0">
              <a:solidFill>
                <a:schemeClr val="dk1"/>
              </a:solidFill>
              <a:effectLst/>
              <a:latin typeface="+mn-lt"/>
              <a:ea typeface="+mn-ea"/>
              <a:cs typeface="+mn-cs"/>
            </a:rPr>
            <a:t>導入</a:t>
          </a:r>
          <a:r>
            <a:rPr lang="ja-JP" altLang="ja-JP" sz="1100" b="0" i="0" baseline="0">
              <a:solidFill>
                <a:schemeClr val="dk1"/>
              </a:solidFill>
              <a:effectLst/>
              <a:latin typeface="+mn-lt"/>
              <a:ea typeface="+mn-ea"/>
              <a:cs typeface="+mn-cs"/>
            </a:rPr>
            <a:t>や民間委託を推進</a:t>
          </a:r>
          <a:r>
            <a:rPr lang="ja-JP" altLang="en-US" sz="1100" b="0" i="0" baseline="0">
              <a:solidFill>
                <a:schemeClr val="dk1"/>
              </a:solidFill>
              <a:effectLst/>
              <a:latin typeface="+mn-lt"/>
              <a:ea typeface="+mn-ea"/>
              <a:cs typeface="+mn-cs"/>
            </a:rPr>
            <a:t>するとともに、新規採用職員の抑制により</a:t>
          </a:r>
          <a:r>
            <a:rPr lang="ja-JP" altLang="ja-JP" sz="1100" b="0" i="0" baseline="0">
              <a:solidFill>
                <a:schemeClr val="dk1"/>
              </a:solidFill>
              <a:effectLst/>
              <a:latin typeface="+mn-lt"/>
              <a:ea typeface="+mn-ea"/>
              <a:cs typeface="+mn-cs"/>
            </a:rPr>
            <a:t>、更なる歳出削減に努める。 </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149095</xdr:rowOff>
    </xdr:from>
    <xdr:to>
      <xdr:col>7</xdr:col>
      <xdr:colOff>152400</xdr:colOff>
      <xdr:row>82</xdr:row>
      <xdr:rowOff>33852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36545"/>
          <a:ext cx="838200" cy="5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121490</xdr:rowOff>
    </xdr:from>
    <xdr:to>
      <xdr:col>6</xdr:col>
      <xdr:colOff>0</xdr:colOff>
      <xdr:row>81</xdr:row>
      <xdr:rowOff>149095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08940"/>
          <a:ext cx="889000" cy="2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41580</xdr:rowOff>
    </xdr:from>
    <xdr:to>
      <xdr:col>4</xdr:col>
      <xdr:colOff>482600</xdr:colOff>
      <xdr:row>81</xdr:row>
      <xdr:rowOff>121490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29030"/>
          <a:ext cx="889000" cy="7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66748</xdr:rowOff>
    </xdr:from>
    <xdr:to>
      <xdr:col>4</xdr:col>
      <xdr:colOff>533400</xdr:colOff>
      <xdr:row>82</xdr:row>
      <xdr:rowOff>168348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3175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153125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41580</xdr:rowOff>
    </xdr:from>
    <xdr:to>
      <xdr:col>3</xdr:col>
      <xdr:colOff>279400</xdr:colOff>
      <xdr:row>81</xdr:row>
      <xdr:rowOff>49817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29030"/>
          <a:ext cx="88900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36021</xdr:rowOff>
    </xdr:from>
    <xdr:to>
      <xdr:col>3</xdr:col>
      <xdr:colOff>330200</xdr:colOff>
      <xdr:row>82</xdr:row>
      <xdr:rowOff>137621</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2286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122398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25758</xdr:rowOff>
    </xdr:from>
    <xdr:to>
      <xdr:col>2</xdr:col>
      <xdr:colOff>127000</xdr:colOff>
      <xdr:row>82</xdr:row>
      <xdr:rowOff>127358</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1397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112135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154502</xdr:rowOff>
    </xdr:from>
    <xdr:to>
      <xdr:col>7</xdr:col>
      <xdr:colOff>203200</xdr:colOff>
      <xdr:row>82</xdr:row>
      <xdr:rowOff>84652</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902200" y="1404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171029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8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172,628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98295</xdr:rowOff>
    </xdr:from>
    <xdr:to>
      <xdr:col>6</xdr:col>
      <xdr:colOff>50800</xdr:colOff>
      <xdr:row>82</xdr:row>
      <xdr:rowOff>28445</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064000" y="139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38622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5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158,652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70690</xdr:rowOff>
    </xdr:from>
    <xdr:to>
      <xdr:col>4</xdr:col>
      <xdr:colOff>533400</xdr:colOff>
      <xdr:row>82</xdr:row>
      <xdr:rowOff>840</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3175000" y="139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11017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151,788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162230</xdr:rowOff>
    </xdr:from>
    <xdr:to>
      <xdr:col>3</xdr:col>
      <xdr:colOff>330200</xdr:colOff>
      <xdr:row>81</xdr:row>
      <xdr:rowOff>92380</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2286000" y="138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102557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131,918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170467</xdr:rowOff>
    </xdr:from>
    <xdr:to>
      <xdr:col>2</xdr:col>
      <xdr:colOff>127000</xdr:colOff>
      <xdr:row>81</xdr:row>
      <xdr:rowOff>100617</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1397000" y="138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110794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5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給与制度の経過措置取扱いの見直しにより、類似団体平均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ポイント上回っている。今後５年間で類似団体平均の水準値まで低下させる。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85</xdr:row>
      <xdr:rowOff>168487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73369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168487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7738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86</xdr:row>
      <xdr:rowOff>13123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67738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13123</xdr:rowOff>
    </xdr:from>
    <xdr:to>
      <xdr:col>21</xdr:col>
      <xdr:colOff>0</xdr:colOff>
      <xdr:row>89</xdr:row>
      <xdr:rowOff>134196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57823"/>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136313</xdr:rowOff>
    </xdr:from>
    <xdr:to>
      <xdr:col>21</xdr:col>
      <xdr:colOff>50800</xdr:colOff>
      <xdr:row>85</xdr:row>
      <xdr:rowOff>66463</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76640</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3462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165540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81720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32614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133773</xdr:rowOff>
    </xdr:from>
    <xdr:to>
      <xdr:col>21</xdr:col>
      <xdr:colOff>50800</xdr:colOff>
      <xdr:row>86</xdr:row>
      <xdr:rowOff>63923</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48700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これまでの新規採用職員数の抑制や指定管理者制度を含めた業務の民間委託推進等により、職類似団体平均を４．</a:t>
          </a:r>
          <a:r>
            <a:rPr lang="ja-JP" altLang="en-US" sz="1100" b="0" i="0" baseline="0">
              <a:solidFill>
                <a:schemeClr val="dk1"/>
              </a:solidFill>
              <a:effectLst/>
              <a:latin typeface="+mn-lt"/>
              <a:ea typeface="+mn-ea"/>
              <a:cs typeface="+mn-cs"/>
            </a:rPr>
            <a:t>５１</a:t>
          </a:r>
          <a:r>
            <a:rPr lang="ja-JP" altLang="ja-JP" sz="1100" b="0" i="0" baseline="0">
              <a:solidFill>
                <a:schemeClr val="dk1"/>
              </a:solidFill>
              <a:effectLst/>
              <a:latin typeface="+mn-lt"/>
              <a:ea typeface="+mn-ea"/>
              <a:cs typeface="+mn-cs"/>
            </a:rPr>
            <a:t>人下回る結果となっている。今後も業務の効率化を図りながら定員管理の適正化に努める。 </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103346</xdr:rowOff>
    </xdr:from>
    <xdr:to>
      <xdr:col>24</xdr:col>
      <xdr:colOff>558800</xdr:colOff>
      <xdr:row>59</xdr:row>
      <xdr:rowOff>126873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218896"/>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98520</xdr:rowOff>
    </xdr:from>
    <xdr:to>
      <xdr:col>23</xdr:col>
      <xdr:colOff>406400</xdr:colOff>
      <xdr:row>59</xdr:row>
      <xdr:rowOff>103346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2140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62929</xdr:rowOff>
    </xdr:from>
    <xdr:to>
      <xdr:col>22</xdr:col>
      <xdr:colOff>203200</xdr:colOff>
      <xdr:row>59</xdr:row>
      <xdr:rowOff>98520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178479"/>
          <a:ext cx="8890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104425</xdr:rowOff>
    </xdr:from>
    <xdr:to>
      <xdr:col>22</xdr:col>
      <xdr:colOff>254000</xdr:colOff>
      <xdr:row>60</xdr:row>
      <xdr:rowOff>34575</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5240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19352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30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33972</xdr:rowOff>
    </xdr:from>
    <xdr:to>
      <xdr:col>21</xdr:col>
      <xdr:colOff>0</xdr:colOff>
      <xdr:row>59</xdr:row>
      <xdr:rowOff>62929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149522"/>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102012</xdr:rowOff>
    </xdr:from>
    <xdr:to>
      <xdr:col>21</xdr:col>
      <xdr:colOff>50800</xdr:colOff>
      <xdr:row>60</xdr:row>
      <xdr:rowOff>32162</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4351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16939</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3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97790</xdr:rowOff>
    </xdr:from>
    <xdr:to>
      <xdr:col>19</xdr:col>
      <xdr:colOff>533400</xdr:colOff>
      <xdr:row>60</xdr:row>
      <xdr:rowOff>27940</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3462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12717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76073</xdr:rowOff>
    </xdr:from>
    <xdr:to>
      <xdr:col>24</xdr:col>
      <xdr:colOff>609600</xdr:colOff>
      <xdr:row>60</xdr:row>
      <xdr:rowOff>6223</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9672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92600</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03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52546</xdr:rowOff>
    </xdr:from>
    <xdr:to>
      <xdr:col>23</xdr:col>
      <xdr:colOff>457200</xdr:colOff>
      <xdr:row>59</xdr:row>
      <xdr:rowOff>154146</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129000" y="101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164323</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9936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47720</xdr:rowOff>
    </xdr:from>
    <xdr:to>
      <xdr:col>22</xdr:col>
      <xdr:colOff>254000</xdr:colOff>
      <xdr:row>59</xdr:row>
      <xdr:rowOff>149320</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5240000" y="101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159497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993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12129</xdr:rowOff>
    </xdr:from>
    <xdr:to>
      <xdr:col>21</xdr:col>
      <xdr:colOff>50800</xdr:colOff>
      <xdr:row>59</xdr:row>
      <xdr:rowOff>113729</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4351000" y="101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123906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989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154622</xdr:rowOff>
    </xdr:from>
    <xdr:to>
      <xdr:col>19</xdr:col>
      <xdr:colOff>533400</xdr:colOff>
      <xdr:row>59</xdr:row>
      <xdr:rowOff>84772</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34620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94949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986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状況である。公債費負担適正化計画に基づき平成１９年から２５年までの９年間、新規地方債の発行抑制に努めてきたが、近年、普通建設事業の補助裏財源やソフト事業の財源とした地方債発行は増加傾向となっている。地方債発行額の上限枠を５億円に設定するなど、新規地方債の発行抑制に取り組み、引き続き水準を抑える。 </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109982</xdr:rowOff>
    </xdr:from>
    <xdr:to>
      <xdr:col>24</xdr:col>
      <xdr:colOff>558800</xdr:colOff>
      <xdr:row>41</xdr:row>
      <xdr:rowOff>134112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713943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134112</xdr:rowOff>
    </xdr:from>
    <xdr:to>
      <xdr:col>23</xdr:col>
      <xdr:colOff>406400</xdr:colOff>
      <xdr:row>42</xdr:row>
      <xdr:rowOff>44704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16356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44704</xdr:rowOff>
    </xdr:from>
    <xdr:to>
      <xdr:col>22</xdr:col>
      <xdr:colOff>203200</xdr:colOff>
      <xdr:row>42</xdr:row>
      <xdr:rowOff>117094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2456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46990</xdr:rowOff>
    </xdr:from>
    <xdr:to>
      <xdr:col>22</xdr:col>
      <xdr:colOff>254000</xdr:colOff>
      <xdr:row>42</xdr:row>
      <xdr:rowOff>148590</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5240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117094</xdr:rowOff>
    </xdr:from>
    <xdr:to>
      <xdr:col>21</xdr:col>
      <xdr:colOff>0</xdr:colOff>
      <xdr:row>43</xdr:row>
      <xdr:rowOff>8382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31799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95250</xdr:rowOff>
    </xdr:from>
    <xdr:to>
      <xdr:col>21</xdr:col>
      <xdr:colOff>50800</xdr:colOff>
      <xdr:row>43</xdr:row>
      <xdr:rowOff>25400</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133858</xdr:rowOff>
    </xdr:from>
    <xdr:to>
      <xdr:col>19</xdr:col>
      <xdr:colOff>533400</xdr:colOff>
      <xdr:row>43</xdr:row>
      <xdr:rowOff>64008</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3462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48785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75709</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83312</xdr:rowOff>
    </xdr:from>
    <xdr:to>
      <xdr:col>23</xdr:col>
      <xdr:colOff>457200</xdr:colOff>
      <xdr:row>42</xdr:row>
      <xdr:rowOff>13462</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129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169689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9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165354</xdr:rowOff>
    </xdr:from>
    <xdr:to>
      <xdr:col>22</xdr:col>
      <xdr:colOff>254000</xdr:colOff>
      <xdr:row>42</xdr:row>
      <xdr:rowOff>95504</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105681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66294</xdr:rowOff>
    </xdr:from>
    <xdr:to>
      <xdr:col>21</xdr:col>
      <xdr:colOff>50800</xdr:colOff>
      <xdr:row>42</xdr:row>
      <xdr:rowOff>167894</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4351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6621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03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69359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団塊世代の大量退職に対し、新規採用職員を抑制していることから退職手当負担見込額が抑えられている。</a:t>
          </a:r>
          <a:r>
            <a:rPr lang="ja-JP" altLang="en-US" sz="1100" b="0" i="0" u="none" strike="noStrike" baseline="0">
              <a:solidFill>
                <a:schemeClr val="dk1"/>
              </a:solidFill>
              <a:latin typeface="+mn-lt"/>
              <a:ea typeface="+mn-ea"/>
              <a:cs typeface="+mn-cs"/>
            </a:rPr>
            <a:t>しかし、充当可能基金が、</a:t>
          </a:r>
          <a:r>
            <a:rPr lang="ja-JP" altLang="ja-JP" sz="1100" b="0" i="0" baseline="0">
              <a:solidFill>
                <a:schemeClr val="dk1"/>
              </a:solidFill>
              <a:effectLst/>
              <a:latin typeface="+mn-lt"/>
              <a:ea typeface="+mn-ea"/>
              <a:cs typeface="+mn-cs"/>
            </a:rPr>
            <a:t>平成３０年度から始まる</a:t>
          </a:r>
          <a:r>
            <a:rPr lang="ja-JP" altLang="en-US" sz="1100" b="0" i="0" u="none" strike="noStrike" baseline="0">
              <a:solidFill>
                <a:schemeClr val="dk1"/>
              </a:solidFill>
              <a:latin typeface="+mn-lt"/>
              <a:ea typeface="+mn-ea"/>
              <a:cs typeface="+mn-cs"/>
            </a:rPr>
            <a:t>国営かんがい排水ダム整備事業負担金の償還に伴い大きく減少するため、今後、比率の上昇が見込まれる。　</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このため、今後も地方債の新規発行の抑制など事業実施の適正化を図り、財政の健全化に努める。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11007</xdr:rowOff>
    </xdr:from>
    <xdr:to>
      <xdr:col>22</xdr:col>
      <xdr:colOff>254000</xdr:colOff>
      <xdr:row>16</xdr:row>
      <xdr:rowOff>112607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122784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20659</xdr:rowOff>
    </xdr:from>
    <xdr:to>
      <xdr:col>21</xdr:col>
      <xdr:colOff>50800</xdr:colOff>
      <xdr:row>16</xdr:row>
      <xdr:rowOff>122259</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4351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132436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97070</xdr:rowOff>
    </xdr:from>
    <xdr:to>
      <xdr:col>19</xdr:col>
      <xdr:colOff>533400</xdr:colOff>
      <xdr:row>17</xdr:row>
      <xdr:rowOff>27220</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3462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37397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9,687
9,673
85.39
6,409,269
6,294,608
98,487
3,369,477
5,427,995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人件費に係るものは、</a:t>
          </a:r>
          <a:r>
            <a:rPr lang="ja-JP" altLang="en-US" sz="1100" b="0" i="0" baseline="0">
              <a:solidFill>
                <a:schemeClr val="dk1"/>
              </a:solidFill>
              <a:effectLst/>
              <a:latin typeface="+mn-lt"/>
              <a:ea typeface="+mn-ea"/>
              <a:cs typeface="+mn-cs"/>
            </a:rPr>
            <a:t>前年比１．６ポイント減少となったものの、</a:t>
          </a:r>
          <a:r>
            <a:rPr lang="ja-JP" altLang="ja-JP" sz="1100" b="0" i="0" baseline="0">
              <a:solidFill>
                <a:schemeClr val="dk1"/>
              </a:solidFill>
              <a:effectLst/>
              <a:latin typeface="+mn-lt"/>
              <a:ea typeface="+mn-ea"/>
              <a:cs typeface="+mn-cs"/>
            </a:rPr>
            <a:t>類似団体平均と比べて１．３ポイントと高い水準にある。</a:t>
          </a:r>
          <a:r>
            <a:rPr lang="ja-JP" altLang="en-US" sz="1100" b="0" i="0" baseline="0">
              <a:solidFill>
                <a:schemeClr val="dk1"/>
              </a:solidFill>
              <a:effectLst/>
              <a:latin typeface="+mn-lt"/>
              <a:ea typeface="+mn-ea"/>
              <a:cs typeface="+mn-cs"/>
            </a:rPr>
            <a:t>このため、</a:t>
          </a:r>
          <a:r>
            <a:rPr lang="ja-JP" altLang="ja-JP" sz="1100" b="0" i="0" baseline="0">
              <a:solidFill>
                <a:schemeClr val="dk1"/>
              </a:solidFill>
              <a:effectLst/>
              <a:latin typeface="+mn-lt"/>
              <a:ea typeface="+mn-ea"/>
              <a:cs typeface="+mn-cs"/>
            </a:rPr>
            <a:t>適正な定員管理</a:t>
          </a:r>
          <a:r>
            <a:rPr lang="ja-JP" altLang="en-US" sz="1100" b="0" i="0" baseline="0">
              <a:solidFill>
                <a:schemeClr val="dk1"/>
              </a:solidFill>
              <a:effectLst/>
              <a:latin typeface="+mn-lt"/>
              <a:ea typeface="+mn-ea"/>
              <a:cs typeface="+mn-cs"/>
            </a:rPr>
            <a:t>や、時間外勤務手当の抑制など</a:t>
          </a:r>
          <a:r>
            <a:rPr lang="ja-JP" altLang="ja-JP" sz="1100" b="0" i="0" baseline="0">
              <a:solidFill>
                <a:schemeClr val="dk1"/>
              </a:solidFill>
              <a:effectLst/>
              <a:latin typeface="+mn-lt"/>
              <a:ea typeface="+mn-ea"/>
              <a:cs typeface="+mn-cs"/>
            </a:rPr>
            <a:t>により人件費抑制</a:t>
          </a:r>
          <a:r>
            <a:rPr lang="ja-JP" altLang="en-US" sz="1100" b="0" i="0" baseline="0">
              <a:solidFill>
                <a:schemeClr val="dk1"/>
              </a:solidFill>
              <a:effectLst/>
              <a:latin typeface="+mn-lt"/>
              <a:ea typeface="+mn-ea"/>
              <a:cs typeface="+mn-cs"/>
            </a:rPr>
            <a:t>の改善策を図っていく。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33274</xdr:rowOff>
    </xdr:from>
    <xdr:to>
      <xdr:col>7</xdr:col>
      <xdr:colOff>15875</xdr:colOff>
      <xdr:row>37</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769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106426</xdr:rowOff>
    </xdr:from>
    <xdr:to>
      <xdr:col>5</xdr:col>
      <xdr:colOff>549275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51562</xdr:rowOff>
    </xdr:from>
    <xdr:to>
      <xdr:col>4</xdr:col>
      <xdr:colOff>346075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52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xdr:rowOff>
    </xdr:from>
    <xdr:to>
      <xdr:col>4</xdr:col>
      <xdr:colOff>396875</xdr:colOff>
      <xdr:row>36</xdr:row>
      <xdr:rowOff>113792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123969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51562</xdr:rowOff>
    </xdr:from>
    <xdr:to>
      <xdr:col>3</xdr:col>
      <xdr:colOff>142875</xdr:colOff>
      <xdr:row>37</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160782</xdr:rowOff>
    </xdr:from>
    <xdr:to>
      <xdr:col>3</xdr:col>
      <xdr:colOff>193675</xdr:colOff>
      <xdr:row>36</xdr:row>
      <xdr:rowOff>90932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101109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128541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126001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55626</xdr:rowOff>
    </xdr:from>
    <xdr:to>
      <xdr:col>5</xdr:col>
      <xdr:colOff>600075</xdr:colOff>
      <xdr:row>37</xdr:row>
      <xdr:rowOff>157226</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142003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762</xdr:rowOff>
    </xdr:from>
    <xdr:to>
      <xdr:col>3</xdr:col>
      <xdr:colOff>193675</xdr:colOff>
      <xdr:row>37</xdr:row>
      <xdr:rowOff>102362</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類似団体平均を２．８ポイント下回り、県平均も３．６ポイント下回っている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前年度に比べ０．９ポイント上回っ</a:t>
          </a:r>
          <a:r>
            <a:rPr lang="ja-JP" altLang="en-US" sz="1100" b="0" i="0" baseline="0">
              <a:solidFill>
                <a:schemeClr val="dk1"/>
              </a:solidFill>
              <a:effectLst/>
              <a:latin typeface="+mn-lt"/>
              <a:ea typeface="+mn-ea"/>
              <a:cs typeface="+mn-cs"/>
            </a:rPr>
            <a:t>ている。これは、</a:t>
          </a:r>
          <a:r>
            <a:rPr lang="ja-JP" altLang="ja-JP" sz="1100" b="0" i="0" baseline="0">
              <a:solidFill>
                <a:schemeClr val="dk1"/>
              </a:solidFill>
              <a:effectLst/>
              <a:latin typeface="+mn-lt"/>
              <a:ea typeface="+mn-ea"/>
              <a:cs typeface="+mn-cs"/>
            </a:rPr>
            <a:t>放課後児童クラブの利用者が増加した</a:t>
          </a:r>
          <a:r>
            <a:rPr lang="ja-JP" altLang="en-US" sz="1100" b="0" i="0" baseline="0">
              <a:solidFill>
                <a:schemeClr val="dk1"/>
              </a:solidFill>
              <a:effectLst/>
              <a:latin typeface="+mn-lt"/>
              <a:ea typeface="+mn-ea"/>
              <a:cs typeface="+mn-cs"/>
            </a:rPr>
            <a:t>ことが主な要因</a:t>
          </a:r>
          <a:r>
            <a:rPr lang="ja-JP" altLang="ja-JP" sz="1100" b="0" i="0" baseline="0">
              <a:solidFill>
                <a:schemeClr val="dk1"/>
              </a:solidFill>
              <a:effectLst/>
              <a:latin typeface="+mn-lt"/>
              <a:ea typeface="+mn-ea"/>
              <a:cs typeface="+mn-cs"/>
            </a:rPr>
            <a:t>である。</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競争に伴うコスト削減</a:t>
          </a:r>
          <a:r>
            <a:rPr lang="ja-JP" altLang="en-US" sz="1100" b="0" i="0" baseline="0">
              <a:solidFill>
                <a:schemeClr val="dk1"/>
              </a:solidFill>
              <a:effectLst/>
              <a:latin typeface="+mn-lt"/>
              <a:ea typeface="+mn-ea"/>
              <a:cs typeface="+mn-cs"/>
            </a:rPr>
            <a:t>効果が期待される</a:t>
          </a:r>
          <a:r>
            <a:rPr lang="ja-JP" altLang="ja-JP" sz="1100" b="0" i="0" baseline="0">
              <a:solidFill>
                <a:schemeClr val="dk1"/>
              </a:solidFill>
              <a:effectLst/>
              <a:latin typeface="+mn-lt"/>
              <a:ea typeface="+mn-ea"/>
              <a:cs typeface="+mn-cs"/>
            </a:rPr>
            <a:t>民間委託</a:t>
          </a:r>
          <a:r>
            <a:rPr lang="ja-JP" altLang="en-US" sz="1100" b="0" i="0" baseline="0">
              <a:solidFill>
                <a:schemeClr val="dk1"/>
              </a:solidFill>
              <a:effectLst/>
              <a:latin typeface="+mn-lt"/>
              <a:ea typeface="+mn-ea"/>
              <a:cs typeface="+mn-cs"/>
            </a:rPr>
            <a:t>をさらに推進し、物件費の削減に努める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24130</xdr:rowOff>
    </xdr:from>
    <xdr:to>
      <xdr:col>24</xdr:col>
      <xdr:colOff>31750</xdr:colOff>
      <xdr:row>15</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95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81280</xdr:rowOff>
    </xdr:from>
    <xdr:to>
      <xdr:col>22</xdr:col>
      <xdr:colOff>565150</xdr:colOff>
      <xdr:row>15</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81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27940</xdr:rowOff>
    </xdr:from>
    <xdr:to>
      <xdr:col>21</xdr:col>
      <xdr:colOff>361950</xdr:colOff>
      <xdr:row>14</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28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xdr:rowOff>
    </xdr:from>
    <xdr:to>
      <xdr:col>21</xdr:col>
      <xdr:colOff>412750</xdr:colOff>
      <xdr:row>16</xdr:row>
      <xdr:rowOff>109220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161290</xdr:rowOff>
    </xdr:from>
    <xdr:to>
      <xdr:col>20</xdr:col>
      <xdr:colOff>158750</xdr:colOff>
      <xdr:row>14</xdr:row>
      <xdr:rowOff>27940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9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110490</xdr:rowOff>
    </xdr:from>
    <xdr:to>
      <xdr:col>20</xdr:col>
      <xdr:colOff>209550</xdr:colOff>
      <xdr:row>16</xdr:row>
      <xdr:rowOff>40640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25417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144780</xdr:rowOff>
    </xdr:from>
    <xdr:to>
      <xdr:col>22</xdr:col>
      <xdr:colOff>615950</xdr:colOff>
      <xdr:row>15</xdr:row>
      <xdr:rowOff>74930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85107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30480</xdr:rowOff>
    </xdr:from>
    <xdr:to>
      <xdr:col>21</xdr:col>
      <xdr:colOff>412750</xdr:colOff>
      <xdr:row>14</xdr:row>
      <xdr:rowOff>132080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142257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148590</xdr:rowOff>
    </xdr:from>
    <xdr:to>
      <xdr:col>20</xdr:col>
      <xdr:colOff>209550</xdr:colOff>
      <xdr:row>14</xdr:row>
      <xdr:rowOff>78740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88917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が類似団体平均を上回っている。要因として、障害関連事業や児童福祉事業において、制度改正等に伴うサービス拡大により事業費が増となっていることによる。今後、資格審査等の適正化により財政を圧迫する上昇傾向に歯止めをかけるよう努める。 </a:t>
          </a:r>
          <a:endParaRPr lang="ja-JP" altLang="ja-JP">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118835</xdr:rowOff>
    </xdr:from>
    <xdr:to>
      <xdr:col>7</xdr:col>
      <xdr:colOff>15875</xdr:colOff>
      <xdr:row>59</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102343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59</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100711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61685</xdr:rowOff>
    </xdr:from>
    <xdr:to>
      <xdr:col>4</xdr:col>
      <xdr:colOff>346075</xdr:colOff>
      <xdr:row>58</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157843</xdr:rowOff>
    </xdr:from>
    <xdr:to>
      <xdr:col>4</xdr:col>
      <xdr:colOff>396875</xdr:colOff>
      <xdr:row>57</xdr:row>
      <xdr:rowOff>87993</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98170</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61685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9568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141515</xdr:rowOff>
    </xdr:from>
    <xdr:to>
      <xdr:col>3</xdr:col>
      <xdr:colOff>193675</xdr:colOff>
      <xdr:row>57</xdr:row>
      <xdr:rowOff>71665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81842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49184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68035</xdr:rowOff>
    </xdr:from>
    <xdr:to>
      <xdr:col>7</xdr:col>
      <xdr:colOff>66675</xdr:colOff>
      <xdr:row>59</xdr:row>
      <xdr:rowOff>169635</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40112</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117022</xdr:rowOff>
    </xdr:from>
    <xdr:to>
      <xdr:col>5</xdr:col>
      <xdr:colOff>600075</xdr:colOff>
      <xdr:row>60</xdr:row>
      <xdr:rowOff>47172</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31949</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xdr:rowOff>
    </xdr:from>
    <xdr:to>
      <xdr:col>3</xdr:col>
      <xdr:colOff>193675</xdr:colOff>
      <xdr:row>58</xdr:row>
      <xdr:rowOff>112485</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97262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回り、</a:t>
          </a:r>
          <a:r>
            <a:rPr lang="ja-JP" altLang="en-US" sz="1100" b="0" i="0" baseline="0">
              <a:solidFill>
                <a:schemeClr val="dk1"/>
              </a:solidFill>
              <a:effectLst/>
              <a:latin typeface="+mn-lt"/>
              <a:ea typeface="+mn-ea"/>
              <a:cs typeface="+mn-cs"/>
            </a:rPr>
            <a:t>前年度比</a:t>
          </a:r>
          <a:r>
            <a:rPr lang="ja-JP" altLang="ja-JP" sz="1100" b="0" i="0" baseline="0">
              <a:solidFill>
                <a:schemeClr val="dk1"/>
              </a:solidFill>
              <a:effectLst/>
              <a:latin typeface="+mn-lt"/>
              <a:ea typeface="+mn-ea"/>
              <a:cs typeface="+mn-cs"/>
            </a:rPr>
            <a:t>も</a:t>
          </a:r>
          <a:r>
            <a:rPr lang="ja-JP" altLang="en-US" sz="1100" b="0" i="0" baseline="0">
              <a:solidFill>
                <a:schemeClr val="dk1"/>
              </a:solidFill>
              <a:effectLst/>
              <a:latin typeface="+mn-lt"/>
              <a:ea typeface="+mn-ea"/>
              <a:cs typeface="+mn-cs"/>
            </a:rPr>
            <a:t>０．８</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回っている。これは、</a:t>
          </a:r>
          <a:r>
            <a:rPr lang="ja-JP" altLang="en-US" sz="1100" b="0" i="0" baseline="0">
              <a:solidFill>
                <a:schemeClr val="dk1"/>
              </a:solidFill>
              <a:effectLst/>
              <a:latin typeface="+mn-lt"/>
              <a:ea typeface="+mn-ea"/>
              <a:cs typeface="+mn-cs"/>
            </a:rPr>
            <a:t>老朽化に伴う道路維持費が増加したことや、豪雨により農道維持費が一時的に増加したことによるものである</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公共施設等総合管理計画に基づき公共施設の計画的な老朽化対策に取り組む。</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109855</xdr:rowOff>
    </xdr:from>
    <xdr:to>
      <xdr:col>24</xdr:col>
      <xdr:colOff>31750</xdr:colOff>
      <xdr:row>58</xdr:row>
      <xdr:rowOff>155575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100539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a:extLst>
            <a:ext uri="{FF2B5EF4-FFF2-40B4-BE49-F238E27FC236}">
              <a16:creationId xmlns:a16="http://schemas.microsoft.com/office/drawing/2014/main" id="{00000000-0008-0000-0400-0000F5000000}"/>
            </a:ext>
          </a:extLst>
        </xdr:cNvPr>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109855</xdr:rowOff>
    </xdr:from>
    <xdr:to>
      <xdr:col>22</xdr:col>
      <xdr:colOff>565150</xdr:colOff>
      <xdr:row>58</xdr:row>
      <xdr:rowOff>132715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100539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98425</xdr:rowOff>
    </xdr:from>
    <xdr:to>
      <xdr:col>21</xdr:col>
      <xdr:colOff>361950</xdr:colOff>
      <xdr:row>58</xdr:row>
      <xdr:rowOff>132715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0425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70485</xdr:rowOff>
    </xdr:from>
    <xdr:to>
      <xdr:col>21</xdr:col>
      <xdr:colOff>412750</xdr:colOff>
      <xdr:row>59</xdr:row>
      <xdr:rowOff>635</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47320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78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52705</xdr:rowOff>
    </xdr:from>
    <xdr:to>
      <xdr:col>20</xdr:col>
      <xdr:colOff>158750</xdr:colOff>
      <xdr:row>58</xdr:row>
      <xdr:rowOff>98425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9968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47625</xdr:rowOff>
    </xdr:from>
    <xdr:to>
      <xdr:col>20</xdr:col>
      <xdr:colOff>209550</xdr:colOff>
      <xdr:row>58</xdr:row>
      <xdr:rowOff>149225</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3843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159402</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104775</xdr:rowOff>
    </xdr:from>
    <xdr:to>
      <xdr:col>24</xdr:col>
      <xdr:colOff>82550</xdr:colOff>
      <xdr:row>59</xdr:row>
      <xdr:rowOff>34925</xdr:rowOff>
    </xdr:to>
    <xdr:sp macro="" textlink="">
      <xdr:nvSpPr>
        <xdr:cNvPr id="262" name="円/楕円 261">
          <a:extLst>
            <a:ext uri="{FF2B5EF4-FFF2-40B4-BE49-F238E27FC236}">
              <a16:creationId xmlns:a16="http://schemas.microsoft.com/office/drawing/2014/main" id="{00000000-0008-0000-0400-000006010000}"/>
            </a:ext>
          </a:extLst>
        </xdr:cNvPr>
        <xdr:cNvSpPr/>
      </xdr:nvSpPr>
      <xdr:spPr>
        <a:xfrm>
          <a:off x="164592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76852</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59055</xdr:rowOff>
    </xdr:from>
    <xdr:to>
      <xdr:col>22</xdr:col>
      <xdr:colOff>615950</xdr:colOff>
      <xdr:row>58</xdr:row>
      <xdr:rowOff>160655</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5621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145432</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81915</xdr:rowOff>
    </xdr:from>
    <xdr:to>
      <xdr:col>21</xdr:col>
      <xdr:colOff>412750</xdr:colOff>
      <xdr:row>59</xdr:row>
      <xdr:rowOff>12065</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4732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168292</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47625</xdr:rowOff>
    </xdr:from>
    <xdr:to>
      <xdr:col>20</xdr:col>
      <xdr:colOff>209550</xdr:colOff>
      <xdr:row>58</xdr:row>
      <xdr:rowOff>149225</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3843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134002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1905</xdr:rowOff>
    </xdr:from>
    <xdr:to>
      <xdr:col>19</xdr:col>
      <xdr:colOff>6350</xdr:colOff>
      <xdr:row>58</xdr:row>
      <xdr:rowOff>103505</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2954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113682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a:t>
          </a:r>
          <a:r>
            <a:rPr lang="ja-JP" altLang="ja-JP" sz="1100" b="0" i="0" baseline="0">
              <a:solidFill>
                <a:schemeClr val="dk1"/>
              </a:solidFill>
              <a:effectLst/>
              <a:latin typeface="+mn-lt"/>
              <a:ea typeface="+mn-ea"/>
              <a:cs typeface="+mn-cs"/>
            </a:rPr>
            <a:t>に係る経常収支比率</a:t>
          </a:r>
          <a:r>
            <a:rPr kumimoji="1" lang="ja-JP" altLang="ja-JP" sz="1100" b="0" i="0" baseline="0">
              <a:solidFill>
                <a:schemeClr val="dk1"/>
              </a:solidFill>
              <a:effectLst/>
              <a:latin typeface="+mn-lt"/>
              <a:ea typeface="+mn-ea"/>
              <a:cs typeface="+mn-cs"/>
            </a:rPr>
            <a:t>は、 </a:t>
          </a:r>
          <a:r>
            <a:rPr lang="ja-JP" altLang="ja-JP" sz="1100" b="0" i="0" baseline="0">
              <a:solidFill>
                <a:schemeClr val="dk1"/>
              </a:solidFill>
              <a:effectLst/>
              <a:latin typeface="+mn-lt"/>
              <a:ea typeface="+mn-ea"/>
              <a:cs typeface="+mn-cs"/>
            </a:rPr>
            <a:t>病院事業会計への損失補てんに係る補助金</a:t>
          </a:r>
          <a:r>
            <a:rPr lang="ja-JP" altLang="en-US" sz="1100" b="0" i="0" baseline="0">
              <a:solidFill>
                <a:schemeClr val="dk1"/>
              </a:solidFill>
              <a:effectLst/>
              <a:latin typeface="+mn-lt"/>
              <a:ea typeface="+mn-ea"/>
              <a:cs typeface="+mn-cs"/>
            </a:rPr>
            <a:t>が減少したものの、特定財源である地方債が減少したことにより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経常的一般財源が増加し、前年度</a:t>
          </a:r>
          <a:r>
            <a:rPr lang="ja-JP" altLang="ja-JP" sz="1100" b="0" i="0" baseline="0">
              <a:solidFill>
                <a:schemeClr val="dk1"/>
              </a:solidFill>
              <a:effectLst/>
              <a:latin typeface="+mn-lt"/>
              <a:ea typeface="+mn-ea"/>
              <a:cs typeface="+mn-cs"/>
            </a:rPr>
            <a:t>を１．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ポイント上回っている。今後は、</a:t>
          </a:r>
          <a:r>
            <a:rPr lang="ja-JP" altLang="en-US" sz="1100" b="0" i="0" baseline="0">
              <a:solidFill>
                <a:schemeClr val="dk1"/>
              </a:solidFill>
              <a:effectLst/>
              <a:latin typeface="+mn-lt"/>
              <a:ea typeface="+mn-ea"/>
              <a:cs typeface="+mn-cs"/>
            </a:rPr>
            <a:t>新改革プランに基づき</a:t>
          </a:r>
          <a:r>
            <a:rPr lang="ja-JP" altLang="ja-JP" sz="1100" b="0" i="0" baseline="0">
              <a:solidFill>
                <a:schemeClr val="dk1"/>
              </a:solidFill>
              <a:effectLst/>
              <a:latin typeface="+mn-lt"/>
              <a:ea typeface="+mn-ea"/>
              <a:cs typeface="+mn-cs"/>
            </a:rPr>
            <a:t>病院経営の見直しを実施し、補助費等の縮減に努めていく。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37846</xdr:rowOff>
    </xdr:from>
    <xdr:to>
      <xdr:col>24</xdr:col>
      <xdr:colOff>31750</xdr:colOff>
      <xdr:row>37</xdr:row>
      <xdr:rowOff>88138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3814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a:extLst>
            <a:ext uri="{FF2B5EF4-FFF2-40B4-BE49-F238E27FC236}">
              <a16:creationId xmlns:a16="http://schemas.microsoft.com/office/drawing/2014/main" id="{00000000-0008-0000-0400-00002F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37846</xdr:rowOff>
    </xdr:from>
    <xdr:to>
      <xdr:col>22</xdr:col>
      <xdr:colOff>565150</xdr:colOff>
      <xdr:row>37</xdr:row>
      <xdr:rowOff>78994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381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78994</xdr:rowOff>
    </xdr:from>
    <xdr:to>
      <xdr:col>21</xdr:col>
      <xdr:colOff>361950</xdr:colOff>
      <xdr:row>37</xdr:row>
      <xdr:rowOff>88138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66819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0" name="円/楕円 319">
          <a:extLst>
            <a:ext uri="{FF2B5EF4-FFF2-40B4-BE49-F238E27FC236}">
              <a16:creationId xmlns:a16="http://schemas.microsoft.com/office/drawing/2014/main" id="{00000000-0008-0000-0400-000040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158496</xdr:rowOff>
    </xdr:from>
    <xdr:to>
      <xdr:col>22</xdr:col>
      <xdr:colOff>615950</xdr:colOff>
      <xdr:row>37</xdr:row>
      <xdr:rowOff>88646</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28194</xdr:rowOff>
    </xdr:from>
    <xdr:to>
      <xdr:col>21</xdr:col>
      <xdr:colOff>412750</xdr:colOff>
      <xdr:row>37</xdr:row>
      <xdr:rowOff>129794</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新規地方債の借入抑制を行ってきたことにより、公債費が前年比</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０．５ポイント下</a:t>
          </a:r>
          <a:r>
            <a:rPr lang="ja-JP" altLang="ja-JP" sz="1100" b="0" i="0" baseline="0">
              <a:solidFill>
                <a:schemeClr val="dk1"/>
              </a:solidFill>
              <a:effectLst/>
              <a:latin typeface="+mn-lt"/>
              <a:ea typeface="+mn-ea"/>
              <a:cs typeface="+mn-cs"/>
            </a:rPr>
            <a:t>回っ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しかしながら、本町の財政規模からみると公債費が占める割合が依然として高い状況であることから、今後も新規発行の抑制に努める。</a:t>
          </a:r>
          <a:endParaRPr lang="ja-JP" altLang="ja-JP" sz="1400" b="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26415</xdr:rowOff>
    </xdr:from>
    <xdr:to>
      <xdr:col>7</xdr:col>
      <xdr:colOff>15875</xdr:colOff>
      <xdr:row>78</xdr:row>
      <xdr:rowOff>90424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399515"/>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a:extLst>
            <a:ext uri="{FF2B5EF4-FFF2-40B4-BE49-F238E27FC236}">
              <a16:creationId xmlns:a16="http://schemas.microsoft.com/office/drawing/2014/main" id="{00000000-0008-0000-0400-000069010000}"/>
            </a:ext>
          </a:extLst>
        </xdr:cNvPr>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90424</xdr:rowOff>
    </xdr:from>
    <xdr:to>
      <xdr:col>5</xdr:col>
      <xdr:colOff>549275</xdr:colOff>
      <xdr:row>79</xdr:row>
      <xdr:rowOff>51563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463524"/>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51563</xdr:rowOff>
    </xdr:from>
    <xdr:to>
      <xdr:col>4</xdr:col>
      <xdr:colOff>346075</xdr:colOff>
      <xdr:row>79</xdr:row>
      <xdr:rowOff>120142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5961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80772</xdr:rowOff>
    </xdr:from>
    <xdr:to>
      <xdr:col>4</xdr:col>
      <xdr:colOff>396875</xdr:colOff>
      <xdr:row>79</xdr:row>
      <xdr:rowOff>10922</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048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21099</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120142</xdr:rowOff>
    </xdr:from>
    <xdr:to>
      <xdr:col>3</xdr:col>
      <xdr:colOff>142875</xdr:colOff>
      <xdr:row>80</xdr:row>
      <xdr:rowOff>99568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66469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1270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75964</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78" name="円/楕円 377">
          <a:extLst>
            <a:ext uri="{FF2B5EF4-FFF2-40B4-BE49-F238E27FC236}">
              <a16:creationId xmlns:a16="http://schemas.microsoft.com/office/drawing/2014/main" id="{00000000-0008-0000-0400-00007A010000}"/>
            </a:ext>
          </a:extLst>
        </xdr:cNvPr>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163592</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19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39624</xdr:rowOff>
    </xdr:from>
    <xdr:to>
      <xdr:col>5</xdr:col>
      <xdr:colOff>600075</xdr:colOff>
      <xdr:row>78</xdr:row>
      <xdr:rowOff>141224</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126001</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763</xdr:rowOff>
    </xdr:from>
    <xdr:to>
      <xdr:col>4</xdr:col>
      <xdr:colOff>396875</xdr:colOff>
      <xdr:row>79</xdr:row>
      <xdr:rowOff>102363</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87140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69342</xdr:rowOff>
    </xdr:from>
    <xdr:to>
      <xdr:col>3</xdr:col>
      <xdr:colOff>193675</xdr:colOff>
      <xdr:row>79</xdr:row>
      <xdr:rowOff>170942</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2159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155719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48768</xdr:rowOff>
    </xdr:from>
    <xdr:to>
      <xdr:col>1</xdr:col>
      <xdr:colOff>676275</xdr:colOff>
      <xdr:row>80</xdr:row>
      <xdr:rowOff>150368</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1270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135145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公債費以外</a:t>
          </a:r>
          <a:r>
            <a:rPr kumimoji="0" lang="ja-JP" altLang="ja-JP" sz="1100" b="0" i="0" u="none" strike="noStrike" kern="0" cap="none" spc="0" normalizeH="0" baseline="0" noProof="0">
              <a:ln>
                <a:noFill/>
              </a:ln>
              <a:solidFill>
                <a:prstClr val="black"/>
              </a:solidFill>
              <a:effectLst/>
              <a:uLnTx/>
              <a:uFillTx/>
              <a:latin typeface="+mn-lt"/>
              <a:ea typeface="+mn-ea"/>
              <a:cs typeface="+mn-cs"/>
            </a:rPr>
            <a:t>に係る経常収支比率</a:t>
          </a:r>
          <a:r>
            <a:rPr kumimoji="0" lang="ja-JP" altLang="en-US" sz="1100" b="0" i="0" u="none" strike="noStrike" kern="0" cap="none" spc="0" normalizeH="0" baseline="0" noProof="0">
              <a:ln>
                <a:noFill/>
              </a:ln>
              <a:solidFill>
                <a:prstClr val="black"/>
              </a:solidFill>
              <a:effectLst/>
              <a:uLnTx/>
              <a:uFillTx/>
              <a:latin typeface="+mn-lt"/>
              <a:ea typeface="+mn-ea"/>
              <a:cs typeface="+mn-cs"/>
            </a:rPr>
            <a:t>は、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0" lang="ja-JP" altLang="en-US" sz="1100" b="0" i="0" u="none" strike="noStrike" kern="0" cap="none" spc="0" normalizeH="0" baseline="0" noProof="0">
              <a:ln>
                <a:noFill/>
              </a:ln>
              <a:solidFill>
                <a:prstClr val="black"/>
              </a:solidFill>
              <a:effectLst/>
              <a:uLnTx/>
              <a:uFillTx/>
              <a:latin typeface="+mn-lt"/>
              <a:ea typeface="+mn-ea"/>
              <a:cs typeface="+mn-cs"/>
            </a:rPr>
            <a:t>６．１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mn-ea"/>
              <a:cs typeface="+mn-cs"/>
            </a:rPr>
            <a:t>、県平均を</a:t>
          </a:r>
          <a:r>
            <a:rPr kumimoji="0" lang="ja-JP" altLang="en-US" sz="1100" b="0" i="0" u="none" strike="noStrike" kern="0" cap="none" spc="0" normalizeH="0" baseline="0" noProof="0">
              <a:ln>
                <a:noFill/>
              </a:ln>
              <a:solidFill>
                <a:prstClr val="black"/>
              </a:solidFill>
              <a:effectLst/>
              <a:uLnTx/>
              <a:uFillTx/>
              <a:latin typeface="+mn-lt"/>
              <a:ea typeface="+mn-ea"/>
              <a:cs typeface="+mn-cs"/>
            </a:rPr>
            <a:t>０．９</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mn-ea"/>
              <a:cs typeface="+mn-cs"/>
            </a:rPr>
            <a:t>上回っている状況であ</a:t>
          </a:r>
          <a:r>
            <a:rPr kumimoji="0" lang="ja-JP" altLang="en-US" sz="1100" b="0" i="0" u="none" strike="noStrike" kern="0" cap="none" spc="0" normalizeH="0" baseline="0" noProof="0">
              <a:ln>
                <a:noFill/>
              </a:ln>
              <a:solidFill>
                <a:prstClr val="black"/>
              </a:solidFill>
              <a:effectLst/>
              <a:uLnTx/>
              <a:uFillTx/>
              <a:latin typeface="+mn-lt"/>
              <a:ea typeface="+mn-ea"/>
              <a:cs typeface="+mn-cs"/>
            </a:rPr>
            <a:t>り、</a:t>
          </a:r>
          <a:r>
            <a:rPr kumimoji="0" lang="ja-JP" altLang="ja-JP" sz="1100" b="0" i="0" u="none" strike="noStrike" kern="0" cap="none" spc="0" normalizeH="0" baseline="0" noProof="0">
              <a:ln>
                <a:noFill/>
              </a:ln>
              <a:solidFill>
                <a:prstClr val="black"/>
              </a:solidFill>
              <a:effectLst/>
              <a:uLnTx/>
              <a:uFillTx/>
              <a:latin typeface="+mn-lt"/>
              <a:ea typeface="+mn-ea"/>
              <a:cs typeface="+mn-cs"/>
            </a:rPr>
            <a:t>公債費以外の費用の増加割合が大きくなってきている。今後は、</a:t>
          </a:r>
          <a:r>
            <a:rPr kumimoji="0" lang="ja-JP" altLang="en-US" sz="1100" b="0" i="0" u="none" strike="noStrike" kern="0" cap="none" spc="0" normalizeH="0" baseline="0" noProof="0">
              <a:ln>
                <a:noFill/>
              </a:ln>
              <a:solidFill>
                <a:prstClr val="black"/>
              </a:solidFill>
              <a:effectLst/>
              <a:uLnTx/>
              <a:uFillTx/>
              <a:latin typeface="+mn-lt"/>
              <a:ea typeface="+mn-ea"/>
              <a:cs typeface="+mn-cs"/>
            </a:rPr>
            <a:t>病院事業会計への損失補てんの補助金等や医療費の増に伴う</a:t>
          </a:r>
          <a:r>
            <a:rPr kumimoji="0" lang="ja-JP" altLang="ja-JP" sz="1100" b="0" i="0" u="none" strike="noStrike" kern="0" cap="none" spc="0" normalizeH="0" baseline="0" noProof="0">
              <a:ln>
                <a:noFill/>
              </a:ln>
              <a:solidFill>
                <a:prstClr val="black"/>
              </a:solidFill>
              <a:effectLst/>
              <a:uLnTx/>
              <a:uFillTx/>
              <a:latin typeface="+mn-lt"/>
              <a:ea typeface="+mn-ea"/>
              <a:cs typeface="+mn-cs"/>
            </a:rPr>
            <a:t>国民健康保険事業</a:t>
          </a:r>
          <a:r>
            <a:rPr kumimoji="0" lang="ja-JP" altLang="en-US" sz="1100" b="0" i="0" u="none" strike="noStrike" kern="0" cap="none" spc="0" normalizeH="0" baseline="0" noProof="0">
              <a:ln>
                <a:noFill/>
              </a:ln>
              <a:solidFill>
                <a:prstClr val="black"/>
              </a:solidFill>
              <a:effectLst/>
              <a:uLnTx/>
              <a:uFillTx/>
              <a:latin typeface="+mn-lt"/>
              <a:ea typeface="+mn-ea"/>
              <a:cs typeface="+mn-cs"/>
            </a:rPr>
            <a:t>特別</a:t>
          </a:r>
          <a:r>
            <a:rPr kumimoji="0" lang="ja-JP" altLang="ja-JP" sz="1100" b="0" i="0" u="none" strike="noStrike" kern="0" cap="none" spc="0" normalizeH="0" baseline="0" noProof="0">
              <a:ln>
                <a:noFill/>
              </a:ln>
              <a:solidFill>
                <a:prstClr val="black"/>
              </a:solidFill>
              <a:effectLst/>
              <a:uLnTx/>
              <a:uFillTx/>
              <a:latin typeface="+mn-lt"/>
              <a:ea typeface="+mn-ea"/>
              <a:cs typeface="+mn-cs"/>
            </a:rPr>
            <a:t>会計</a:t>
          </a:r>
          <a:r>
            <a:rPr kumimoji="0" lang="ja-JP" altLang="en-US" sz="1100" b="0" i="0" u="none" strike="noStrike" kern="0" cap="none" spc="0" normalizeH="0" baseline="0" noProof="0">
              <a:ln>
                <a:noFill/>
              </a:ln>
              <a:solidFill>
                <a:prstClr val="black"/>
              </a:solidFill>
              <a:effectLst/>
              <a:uLnTx/>
              <a:uFillTx/>
              <a:latin typeface="+mn-lt"/>
              <a:ea typeface="+mn-ea"/>
              <a:cs typeface="+mn-cs"/>
            </a:rPr>
            <a:t>へ</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繰出金</a:t>
          </a:r>
          <a:r>
            <a:rPr kumimoji="0" lang="ja-JP" altLang="ja-JP" sz="1100" b="0" i="0" u="none" strike="noStrike" kern="0" cap="none" spc="0" normalizeH="0" baseline="0" noProof="0">
              <a:ln>
                <a:noFill/>
              </a:ln>
              <a:solidFill>
                <a:prstClr val="black"/>
              </a:solidFill>
              <a:effectLst/>
              <a:uLnTx/>
              <a:uFillTx/>
              <a:latin typeface="+mn-lt"/>
              <a:ea typeface="+mn-ea"/>
              <a:cs typeface="+mn-cs"/>
            </a:rPr>
            <a:t>の増加が見込まれる</a:t>
          </a:r>
          <a:r>
            <a:rPr kumimoji="0" lang="ja-JP" altLang="en-US" sz="1100" b="0" i="0" u="none" strike="noStrike" kern="0" cap="none" spc="0" normalizeH="0" baseline="0" noProof="0">
              <a:ln>
                <a:noFill/>
              </a:ln>
              <a:solidFill>
                <a:prstClr val="black"/>
              </a:solidFill>
              <a:effectLst/>
              <a:uLnTx/>
              <a:uFillTx/>
              <a:latin typeface="+mn-lt"/>
              <a:ea typeface="+mn-ea"/>
              <a:cs typeface="+mn-cs"/>
            </a:rPr>
            <a:t>ことから、経営</a:t>
          </a:r>
          <a:r>
            <a:rPr kumimoji="0" lang="ja-JP" altLang="ja-JP" sz="1100" b="0" i="0" u="none" strike="noStrike" kern="0" cap="none" spc="0" normalizeH="0" baseline="0" noProof="0">
              <a:ln>
                <a:noFill/>
              </a:ln>
              <a:solidFill>
                <a:prstClr val="black"/>
              </a:solidFill>
              <a:effectLst/>
              <a:uLnTx/>
              <a:uFillTx/>
              <a:latin typeface="+mn-lt"/>
              <a:ea typeface="+mn-ea"/>
              <a:cs typeface="+mn-cs"/>
            </a:rPr>
            <a:t>見直しや</a:t>
          </a:r>
          <a:r>
            <a:rPr kumimoji="0" lang="ja-JP" altLang="en-US" sz="1100" b="0" i="0" u="none" strike="noStrike" kern="0" cap="none" spc="0" normalizeH="0" baseline="0" noProof="0">
              <a:ln>
                <a:noFill/>
              </a:ln>
              <a:solidFill>
                <a:prstClr val="black"/>
              </a:solidFill>
              <a:effectLst/>
              <a:uLnTx/>
              <a:uFillTx/>
              <a:latin typeface="+mn-lt"/>
              <a:ea typeface="+mn-ea"/>
              <a:cs typeface="+mn-cs"/>
            </a:rPr>
            <a:t>事業の</a:t>
          </a:r>
          <a:r>
            <a:rPr kumimoji="0" lang="ja-JP" altLang="ja-JP" sz="1100" b="0" i="0" u="none" strike="noStrike" kern="0" cap="none" spc="0" normalizeH="0" baseline="0" noProof="0">
              <a:ln>
                <a:noFill/>
              </a:ln>
              <a:solidFill>
                <a:prstClr val="black"/>
              </a:solidFill>
              <a:effectLst/>
              <a:uLnTx/>
              <a:uFillTx/>
              <a:latin typeface="+mn-lt"/>
              <a:ea typeface="+mn-ea"/>
              <a:cs typeface="+mn-cs"/>
            </a:rPr>
            <a:t>適正化を図ることにより経費の縮減に努める。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123189</xdr:rowOff>
    </xdr:from>
    <xdr:to>
      <xdr:col>24</xdr:col>
      <xdr:colOff>31750</xdr:colOff>
      <xdr:row>77</xdr:row>
      <xdr:rowOff>157480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3248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a:extLst>
            <a:ext uri="{FF2B5EF4-FFF2-40B4-BE49-F238E27FC236}">
              <a16:creationId xmlns:a16="http://schemas.microsoft.com/office/drawing/2014/main" id="{00000000-0008-0000-0400-0000A6010000}"/>
            </a:ext>
          </a:extLst>
        </xdr:cNvPr>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73661</xdr:rowOff>
    </xdr:from>
    <xdr:to>
      <xdr:col>22</xdr:col>
      <xdr:colOff>565150</xdr:colOff>
      <xdr:row>77</xdr:row>
      <xdr:rowOff>123189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2753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a:extLst>
            <a:ext uri="{FF2B5EF4-FFF2-40B4-BE49-F238E27FC236}">
              <a16:creationId xmlns:a16="http://schemas.microsoft.com/office/drawing/2014/main" id="{00000000-0008-0000-0400-0000A8010000}"/>
            </a:ext>
          </a:extLst>
        </xdr:cNvPr>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134620</xdr:rowOff>
    </xdr:from>
    <xdr:to>
      <xdr:col>21</xdr:col>
      <xdr:colOff>361950</xdr:colOff>
      <xdr:row>77</xdr:row>
      <xdr:rowOff>73661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1648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66039</xdr:rowOff>
    </xdr:from>
    <xdr:to>
      <xdr:col>20</xdr:col>
      <xdr:colOff>158750</xdr:colOff>
      <xdr:row>76</xdr:row>
      <xdr:rowOff>134620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096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106680</xdr:rowOff>
    </xdr:from>
    <xdr:to>
      <xdr:col>24</xdr:col>
      <xdr:colOff>82550</xdr:colOff>
      <xdr:row>78</xdr:row>
      <xdr:rowOff>36830</xdr:rowOff>
    </xdr:to>
    <xdr:sp macro="" textlink="">
      <xdr:nvSpPr>
        <xdr:cNvPr id="439" name="円/楕円 438">
          <a:extLst>
            <a:ext uri="{FF2B5EF4-FFF2-40B4-BE49-F238E27FC236}">
              <a16:creationId xmlns:a16="http://schemas.microsoft.com/office/drawing/2014/main" id="{00000000-0008-0000-0400-0000B7010000}"/>
            </a:ext>
          </a:extLst>
        </xdr:cNvPr>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78757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72389</xdr:rowOff>
    </xdr:from>
    <xdr:to>
      <xdr:col>22</xdr:col>
      <xdr:colOff>615950</xdr:colOff>
      <xdr:row>78</xdr:row>
      <xdr:rowOff>2539</xdr:rowOff>
    </xdr:to>
    <xdr:sp macro="" textlink="">
      <xdr:nvSpPr>
        <xdr:cNvPr id="441" name="円/楕円 440">
          <a:extLst>
            <a:ext uri="{FF2B5EF4-FFF2-40B4-BE49-F238E27FC236}">
              <a16:creationId xmlns:a16="http://schemas.microsoft.com/office/drawing/2014/main" id="{00000000-0008-0000-0400-0000B9010000}"/>
            </a:ext>
          </a:extLst>
        </xdr:cNvPr>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158766</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22861</xdr:rowOff>
    </xdr:from>
    <xdr:to>
      <xdr:col>21</xdr:col>
      <xdr:colOff>412750</xdr:colOff>
      <xdr:row>77</xdr:row>
      <xdr:rowOff>124461</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4732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109238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83820</xdr:rowOff>
    </xdr:from>
    <xdr:to>
      <xdr:col>20</xdr:col>
      <xdr:colOff>209550</xdr:colOff>
      <xdr:row>77</xdr:row>
      <xdr:rowOff>13970</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170197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宮崎県高原町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10947</xdr:rowOff>
    </xdr:from>
    <xdr:to>
      <xdr:col>4</xdr:col>
      <xdr:colOff>1117600</xdr:colOff>
      <xdr:row>19</xdr:row>
      <xdr:rowOff>25018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03800" y="3316122"/>
          <a:ext cx="647700" cy="14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a:extLst>
            <a:ext uri="{FF2B5EF4-FFF2-40B4-BE49-F238E27FC236}">
              <a16:creationId xmlns:a16="http://schemas.microsoft.com/office/drawing/2014/main" id="{00000000-0008-0000-0500-000030000000}"/>
            </a:ext>
          </a:extLst>
        </xdr:cNvPr>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10947</xdr:rowOff>
    </xdr:from>
    <xdr:to>
      <xdr:col>4</xdr:col>
      <xdr:colOff>469900</xdr:colOff>
      <xdr:row>19</xdr:row>
      <xdr:rowOff>75504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316122"/>
          <a:ext cx="698500" cy="64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a:extLst>
            <a:ext uri="{FF2B5EF4-FFF2-40B4-BE49-F238E27FC236}">
              <a16:creationId xmlns:a16="http://schemas.microsoft.com/office/drawing/2014/main" id="{00000000-0008-0000-0500-000032000000}"/>
            </a:ext>
          </a:extLst>
        </xdr:cNvPr>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63125</xdr:rowOff>
    </xdr:from>
    <xdr:to>
      <xdr:col>3</xdr:col>
      <xdr:colOff>904875</xdr:colOff>
      <xdr:row>19</xdr:row>
      <xdr:rowOff>75504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3368300"/>
          <a:ext cx="698500" cy="1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35483</xdr:rowOff>
    </xdr:from>
    <xdr:to>
      <xdr:col>3</xdr:col>
      <xdr:colOff>955675</xdr:colOff>
      <xdr:row>18</xdr:row>
      <xdr:rowOff>137082</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4254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147260</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3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43511</xdr:rowOff>
    </xdr:from>
    <xdr:to>
      <xdr:col>3</xdr:col>
      <xdr:colOff>206375</xdr:colOff>
      <xdr:row>19</xdr:row>
      <xdr:rowOff>63125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348686"/>
          <a:ext cx="698500" cy="19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49616</xdr:rowOff>
    </xdr:from>
    <xdr:to>
      <xdr:col>3</xdr:col>
      <xdr:colOff>257175</xdr:colOff>
      <xdr:row>18</xdr:row>
      <xdr:rowOff>151216</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35560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161393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5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44575</xdr:rowOff>
    </xdr:from>
    <xdr:to>
      <xdr:col>2</xdr:col>
      <xdr:colOff>692150</xdr:colOff>
      <xdr:row>18</xdr:row>
      <xdr:rowOff>146175</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28575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156352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4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145668</xdr:rowOff>
    </xdr:from>
    <xdr:to>
      <xdr:col>5</xdr:col>
      <xdr:colOff>34925</xdr:colOff>
      <xdr:row>19</xdr:row>
      <xdr:rowOff>75818</xdr:rowOff>
    </xdr:to>
    <xdr:sp macro="" textlink="">
      <xdr:nvSpPr>
        <xdr:cNvPr id="65" name="円/楕円 64">
          <a:extLst>
            <a:ext uri="{FF2B5EF4-FFF2-40B4-BE49-F238E27FC236}">
              <a16:creationId xmlns:a16="http://schemas.microsoft.com/office/drawing/2014/main" id="{00000000-0008-0000-0500-000041000000}"/>
            </a:ext>
          </a:extLst>
        </xdr:cNvPr>
        <xdr:cNvSpPr/>
      </xdr:nvSpPr>
      <xdr:spPr bwMode="auto">
        <a:xfrm>
          <a:off x="5600700" y="327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54245</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18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106,178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131597</xdr:rowOff>
    </xdr:from>
    <xdr:to>
      <xdr:col>4</xdr:col>
      <xdr:colOff>520700</xdr:colOff>
      <xdr:row>19</xdr:row>
      <xdr:rowOff>61747</xdr:rowOff>
    </xdr:to>
    <xdr:sp macro="" textlink="">
      <xdr:nvSpPr>
        <xdr:cNvPr id="67" name="円/楕円 66">
          <a:extLst>
            <a:ext uri="{FF2B5EF4-FFF2-40B4-BE49-F238E27FC236}">
              <a16:creationId xmlns:a16="http://schemas.microsoft.com/office/drawing/2014/main" id="{00000000-0008-0000-0500-000043000000}"/>
            </a:ext>
          </a:extLst>
        </xdr:cNvPr>
        <xdr:cNvSpPr/>
      </xdr:nvSpPr>
      <xdr:spPr bwMode="auto">
        <a:xfrm>
          <a:off x="4953000" y="326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46524</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351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108,640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24704</xdr:rowOff>
    </xdr:from>
    <xdr:to>
      <xdr:col>3</xdr:col>
      <xdr:colOff>955675</xdr:colOff>
      <xdr:row>19</xdr:row>
      <xdr:rowOff>126304</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4254500" y="332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111081</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41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97,344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12325</xdr:rowOff>
    </xdr:from>
    <xdr:to>
      <xdr:col>3</xdr:col>
      <xdr:colOff>257175</xdr:colOff>
      <xdr:row>19</xdr:row>
      <xdr:rowOff>113925</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3556000" y="331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98702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4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99,510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164161</xdr:rowOff>
    </xdr:from>
    <xdr:to>
      <xdr:col>2</xdr:col>
      <xdr:colOff>692150</xdr:colOff>
      <xdr:row>19</xdr:row>
      <xdr:rowOff>94311</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2857500" y="3297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79088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38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59705</xdr:rowOff>
    </xdr:from>
    <xdr:to>
      <xdr:col>4</xdr:col>
      <xdr:colOff>1117600</xdr:colOff>
      <xdr:row>36</xdr:row>
      <xdr:rowOff>69621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12955"/>
          <a:ext cx="647700" cy="9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a:extLst>
            <a:ext uri="{FF2B5EF4-FFF2-40B4-BE49-F238E27FC236}">
              <a16:creationId xmlns:a16="http://schemas.microsoft.com/office/drawing/2014/main" id="{00000000-0008-0000-0500-00006F000000}"/>
            </a:ext>
          </a:extLst>
        </xdr:cNvPr>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69621</xdr:rowOff>
    </xdr:from>
    <xdr:to>
      <xdr:col>4</xdr:col>
      <xdr:colOff>469900</xdr:colOff>
      <xdr:row>36</xdr:row>
      <xdr:rowOff>71940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22871"/>
          <a:ext cx="698500" cy="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26503</xdr:rowOff>
    </xdr:from>
    <xdr:to>
      <xdr:col>3</xdr:col>
      <xdr:colOff>904875</xdr:colOff>
      <xdr:row>36</xdr:row>
      <xdr:rowOff>71940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79753"/>
          <a:ext cx="698500" cy="45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227022</xdr:rowOff>
    </xdr:from>
    <xdr:to>
      <xdr:col>3</xdr:col>
      <xdr:colOff>955675</xdr:colOff>
      <xdr:row>35</xdr:row>
      <xdr:rowOff>328622</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2545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338799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268025</xdr:rowOff>
    </xdr:from>
    <xdr:to>
      <xdr:col>3</xdr:col>
      <xdr:colOff>206375</xdr:colOff>
      <xdr:row>36</xdr:row>
      <xdr:rowOff>26503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78375"/>
          <a:ext cx="698500" cy="101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183207</xdr:rowOff>
    </xdr:from>
    <xdr:to>
      <xdr:col>3</xdr:col>
      <xdr:colOff>257175</xdr:colOff>
      <xdr:row>35</xdr:row>
      <xdr:rowOff>284807</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35560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294984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56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155666</xdr:rowOff>
    </xdr:from>
    <xdr:to>
      <xdr:col>2</xdr:col>
      <xdr:colOff>692150</xdr:colOff>
      <xdr:row>35</xdr:row>
      <xdr:rowOff>257266</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28575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267443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3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8905</xdr:rowOff>
    </xdr:from>
    <xdr:to>
      <xdr:col>5</xdr:col>
      <xdr:colOff>34925</xdr:colOff>
      <xdr:row>36</xdr:row>
      <xdr:rowOff>110505</xdr:rowOff>
    </xdr:to>
    <xdr:sp macro="" textlink="">
      <xdr:nvSpPr>
        <xdr:cNvPr id="128" name="円/楕円 127">
          <a:extLst>
            <a:ext uri="{FF2B5EF4-FFF2-40B4-BE49-F238E27FC236}">
              <a16:creationId xmlns:a16="http://schemas.microsoft.com/office/drawing/2014/main" id="{00000000-0008-0000-0500-000080000000}"/>
            </a:ext>
          </a:extLst>
        </xdr:cNvPr>
        <xdr:cNvSpPr/>
      </xdr:nvSpPr>
      <xdr:spPr bwMode="auto">
        <a:xfrm>
          <a:off x="5600700" y="6962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323882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3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24,932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18821</xdr:rowOff>
    </xdr:from>
    <xdr:to>
      <xdr:col>4</xdr:col>
      <xdr:colOff>520700</xdr:colOff>
      <xdr:row>36</xdr:row>
      <xdr:rowOff>120421</xdr:rowOff>
    </xdr:to>
    <xdr:sp macro="" textlink="">
      <xdr:nvSpPr>
        <xdr:cNvPr id="130" name="円/楕円 129">
          <a:extLst>
            <a:ext uri="{FF2B5EF4-FFF2-40B4-BE49-F238E27FC236}">
              <a16:creationId xmlns:a16="http://schemas.microsoft.com/office/drawing/2014/main" id="{00000000-0008-0000-0500-000082000000}"/>
            </a:ext>
          </a:extLst>
        </xdr:cNvPr>
        <xdr:cNvSpPr/>
      </xdr:nvSpPr>
      <xdr:spPr bwMode="auto">
        <a:xfrm>
          <a:off x="4953000" y="6972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105198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058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24,021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21140</xdr:rowOff>
    </xdr:from>
    <xdr:to>
      <xdr:col>3</xdr:col>
      <xdr:colOff>955675</xdr:colOff>
      <xdr:row>36</xdr:row>
      <xdr:rowOff>122740</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4254500" y="6974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107517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6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318603</xdr:rowOff>
    </xdr:from>
    <xdr:to>
      <xdr:col>3</xdr:col>
      <xdr:colOff>257175</xdr:colOff>
      <xdr:row>36</xdr:row>
      <xdr:rowOff>77303</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3556000" y="6928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62080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1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217225</xdr:rowOff>
    </xdr:from>
    <xdr:to>
      <xdr:col>2</xdr:col>
      <xdr:colOff>692150</xdr:colOff>
      <xdr:row>35</xdr:row>
      <xdr:rowOff>318825</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2857500" y="6827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303602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1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9,687
9,673
85.39
6,409,269
6,294,608
98,487
3,369,477
5,427,995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171201</xdr:rowOff>
    </xdr:from>
    <xdr:to>
      <xdr:col>6</xdr:col>
      <xdr:colOff>511175</xdr:colOff>
      <xdr:row>37</xdr:row>
      <xdr:rowOff>68042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43401"/>
          <a:ext cx="838200" cy="6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171201</xdr:rowOff>
    </xdr:from>
    <xdr:to>
      <xdr:col>5</xdr:col>
      <xdr:colOff>358775</xdr:colOff>
      <xdr:row>37</xdr:row>
      <xdr:rowOff>29637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43401"/>
          <a:ext cx="889000" cy="2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29637</xdr:rowOff>
    </xdr:from>
    <xdr:to>
      <xdr:col>4</xdr:col>
      <xdr:colOff>155575</xdr:colOff>
      <xdr:row>37</xdr:row>
      <xdr:rowOff>79883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73287"/>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136129</xdr:rowOff>
    </xdr:from>
    <xdr:to>
      <xdr:col>4</xdr:col>
      <xdr:colOff>206375</xdr:colOff>
      <xdr:row>37</xdr:row>
      <xdr:rowOff>66279</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82806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64658</xdr:rowOff>
    </xdr:from>
    <xdr:to>
      <xdr:col>2</xdr:col>
      <xdr:colOff>638175</xdr:colOff>
      <xdr:row>37</xdr:row>
      <xdr:rowOff>79883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8308"/>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148968</xdr:rowOff>
    </xdr:from>
    <xdr:to>
      <xdr:col>3</xdr:col>
      <xdr:colOff>3175</xdr:colOff>
      <xdr:row>37</xdr:row>
      <xdr:rowOff>79118</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95645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9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133843</xdr:rowOff>
    </xdr:from>
    <xdr:to>
      <xdr:col>1</xdr:col>
      <xdr:colOff>485775</xdr:colOff>
      <xdr:row>37</xdr:row>
      <xdr:rowOff>63993</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80520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17242</xdr:rowOff>
    </xdr:from>
    <xdr:to>
      <xdr:col>6</xdr:col>
      <xdr:colOff>561975</xdr:colOff>
      <xdr:row>37</xdr:row>
      <xdr:rowOff>118842</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36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167119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91,904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120401</xdr:rowOff>
    </xdr:from>
    <xdr:to>
      <xdr:col>5</xdr:col>
      <xdr:colOff>409575</xdr:colOff>
      <xdr:row>37</xdr:row>
      <xdr:rowOff>50551</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2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41678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4" y="638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100,866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150287</xdr:rowOff>
    </xdr:from>
    <xdr:to>
      <xdr:col>4</xdr:col>
      <xdr:colOff>206375</xdr:colOff>
      <xdr:row>37</xdr:row>
      <xdr:rowOff>80437</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32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71564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1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96,944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29083</xdr:rowOff>
    </xdr:from>
    <xdr:to>
      <xdr:col>3</xdr:col>
      <xdr:colOff>3175</xdr:colOff>
      <xdr:row>37</xdr:row>
      <xdr:rowOff>130683</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121810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13858</xdr:rowOff>
    </xdr:from>
    <xdr:to>
      <xdr:col>1</xdr:col>
      <xdr:colOff>485775</xdr:colOff>
      <xdr:row>37</xdr:row>
      <xdr:rowOff>115458</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3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106585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125626</xdr:rowOff>
    </xdr:from>
    <xdr:to>
      <xdr:col>6</xdr:col>
      <xdr:colOff>511175</xdr:colOff>
      <xdr:row>58</xdr:row>
      <xdr:rowOff>81445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98276"/>
          <a:ext cx="838200" cy="1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81445</xdr:rowOff>
    </xdr:from>
    <xdr:to>
      <xdr:col>5</xdr:col>
      <xdr:colOff>358775</xdr:colOff>
      <xdr:row>58</xdr:row>
      <xdr:rowOff>108740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25545"/>
          <a:ext cx="8890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108740</xdr:rowOff>
    </xdr:from>
    <xdr:to>
      <xdr:col>4</xdr:col>
      <xdr:colOff>155575</xdr:colOff>
      <xdr:row>59</xdr:row>
      <xdr:rowOff>32685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52840"/>
          <a:ext cx="889000" cy="9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14856</xdr:rowOff>
    </xdr:from>
    <xdr:to>
      <xdr:col>4</xdr:col>
      <xdr:colOff>206375</xdr:colOff>
      <xdr:row>57</xdr:row>
      <xdr:rowOff>116456</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132983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28585</xdr:rowOff>
    </xdr:from>
    <xdr:to>
      <xdr:col>2</xdr:col>
      <xdr:colOff>638175</xdr:colOff>
      <xdr:row>59</xdr:row>
      <xdr:rowOff>32685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144135"/>
          <a:ext cx="8890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51508</xdr:rowOff>
    </xdr:from>
    <xdr:to>
      <xdr:col>3</xdr:col>
      <xdr:colOff>3175</xdr:colOff>
      <xdr:row>57</xdr:row>
      <xdr:rowOff>153108</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169635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74895</xdr:rowOff>
    </xdr:from>
    <xdr:to>
      <xdr:col>1</xdr:col>
      <xdr:colOff>485775</xdr:colOff>
      <xdr:row>58</xdr:row>
      <xdr:rowOff>5045</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21572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74826</xdr:rowOff>
    </xdr:from>
    <xdr:to>
      <xdr:col>6</xdr:col>
      <xdr:colOff>561975</xdr:colOff>
      <xdr:row>58</xdr:row>
      <xdr:rowOff>4976</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984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53253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2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84,347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30645</xdr:rowOff>
    </xdr:from>
    <xdr:to>
      <xdr:col>5</xdr:col>
      <xdr:colOff>409575</xdr:colOff>
      <xdr:row>58</xdr:row>
      <xdr:rowOff>132245</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99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123372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57940</xdr:rowOff>
    </xdr:from>
    <xdr:to>
      <xdr:col>4</xdr:col>
      <xdr:colOff>206375</xdr:colOff>
      <xdr:row>58</xdr:row>
      <xdr:rowOff>159540</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1000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150667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153335</xdr:rowOff>
    </xdr:from>
    <xdr:to>
      <xdr:col>3</xdr:col>
      <xdr:colOff>3175</xdr:colOff>
      <xdr:row>59</xdr:row>
      <xdr:rowOff>83485</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100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74612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9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149235</xdr:rowOff>
    </xdr:from>
    <xdr:to>
      <xdr:col>1</xdr:col>
      <xdr:colOff>485775</xdr:colOff>
      <xdr:row>59</xdr:row>
      <xdr:rowOff>79385</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100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70512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8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32899</xdr:rowOff>
    </xdr:from>
    <xdr:to>
      <xdr:col>6</xdr:col>
      <xdr:colOff>511175</xdr:colOff>
      <xdr:row>78</xdr:row>
      <xdr:rowOff>56581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05999"/>
          <a:ext cx="8382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a:extLst>
            <a:ext uri="{FF2B5EF4-FFF2-40B4-BE49-F238E27FC236}">
              <a16:creationId xmlns:a16="http://schemas.microsoft.com/office/drawing/2014/main" id="{00000000-0008-0000-0600-0000B0000000}"/>
            </a:ext>
          </a:extLst>
        </xdr:cNvPr>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50409</xdr:rowOff>
    </xdr:from>
    <xdr:to>
      <xdr:col>5</xdr:col>
      <xdr:colOff>358775</xdr:colOff>
      <xdr:row>78</xdr:row>
      <xdr:rowOff>56581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2350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50409</xdr:rowOff>
    </xdr:from>
    <xdr:to>
      <xdr:col>4</xdr:col>
      <xdr:colOff>155575</xdr:colOff>
      <xdr:row>78</xdr:row>
      <xdr:rowOff>64810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23509"/>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6832</xdr:rowOff>
    </xdr:from>
    <xdr:to>
      <xdr:col>4</xdr:col>
      <xdr:colOff>206375</xdr:colOff>
      <xdr:row>77</xdr:row>
      <xdr:rowOff>108432</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2857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124959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64810</xdr:rowOff>
    </xdr:from>
    <xdr:to>
      <xdr:col>2</xdr:col>
      <xdr:colOff>638175</xdr:colOff>
      <xdr:row>78</xdr:row>
      <xdr:rowOff>76378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7910"/>
          <a:ext cx="8890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19749</xdr:rowOff>
    </xdr:from>
    <xdr:to>
      <xdr:col>3</xdr:col>
      <xdr:colOff>3175</xdr:colOff>
      <xdr:row>77</xdr:row>
      <xdr:rowOff>121349</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1968500" y="13221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137876</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29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37488</xdr:rowOff>
    </xdr:from>
    <xdr:to>
      <xdr:col>1</xdr:col>
      <xdr:colOff>485775</xdr:colOff>
      <xdr:row>77</xdr:row>
      <xdr:rowOff>139088</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1079500" y="1323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155615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7" y="1301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153549</xdr:rowOff>
    </xdr:from>
    <xdr:to>
      <xdr:col>6</xdr:col>
      <xdr:colOff>561975</xdr:colOff>
      <xdr:row>78</xdr:row>
      <xdr:rowOff>83699</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4584700" y="133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68476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5781</xdr:rowOff>
    </xdr:from>
    <xdr:to>
      <xdr:col>5</xdr:col>
      <xdr:colOff>409575</xdr:colOff>
      <xdr:row>78</xdr:row>
      <xdr:rowOff>107381</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3746500" y="133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98508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7" y="134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171059</xdr:rowOff>
    </xdr:from>
    <xdr:to>
      <xdr:col>4</xdr:col>
      <xdr:colOff>206375</xdr:colOff>
      <xdr:row>78</xdr:row>
      <xdr:rowOff>101209</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2857500" y="133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92336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7" y="1346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14010</xdr:rowOff>
    </xdr:from>
    <xdr:to>
      <xdr:col>3</xdr:col>
      <xdr:colOff>3175</xdr:colOff>
      <xdr:row>78</xdr:row>
      <xdr:rowOff>115610</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1968500" y="133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106737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7" y="134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25578</xdr:rowOff>
    </xdr:from>
    <xdr:to>
      <xdr:col>1</xdr:col>
      <xdr:colOff>485775</xdr:colOff>
      <xdr:row>78</xdr:row>
      <xdr:rowOff>127178</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1079500" y="133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118305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7" y="134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132304</xdr:rowOff>
    </xdr:from>
    <xdr:to>
      <xdr:col>6</xdr:col>
      <xdr:colOff>511175</xdr:colOff>
      <xdr:row>95</xdr:row>
      <xdr:rowOff>54253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48604"/>
          <a:ext cx="8382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54253</xdr:rowOff>
    </xdr:from>
    <xdr:to>
      <xdr:col>5</xdr:col>
      <xdr:colOff>358775</xdr:colOff>
      <xdr:row>95</xdr:row>
      <xdr:rowOff>61992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42003"/>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61992</xdr:rowOff>
    </xdr:from>
    <xdr:to>
      <xdr:col>4</xdr:col>
      <xdr:colOff>155575</xdr:colOff>
      <xdr:row>96</xdr:row>
      <xdr:rowOff>52898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49742"/>
          <a:ext cx="889000" cy="1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117948</xdr:rowOff>
    </xdr:from>
    <xdr:to>
      <xdr:col>4</xdr:col>
      <xdr:colOff>206375</xdr:colOff>
      <xdr:row>97</xdr:row>
      <xdr:rowOff>48098</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2857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39225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52898</xdr:rowOff>
    </xdr:from>
    <xdr:to>
      <xdr:col>2</xdr:col>
      <xdr:colOff>638175</xdr:colOff>
      <xdr:row>96</xdr:row>
      <xdr:rowOff>95875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12098"/>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49092</xdr:rowOff>
    </xdr:from>
    <xdr:to>
      <xdr:col>3</xdr:col>
      <xdr:colOff>3175</xdr:colOff>
      <xdr:row>97</xdr:row>
      <xdr:rowOff>150692</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968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141819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76082</xdr:rowOff>
    </xdr:from>
    <xdr:to>
      <xdr:col>1</xdr:col>
      <xdr:colOff>485775</xdr:colOff>
      <xdr:row>98</xdr:row>
      <xdr:rowOff>6232</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079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168809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81504</xdr:rowOff>
    </xdr:from>
    <xdr:to>
      <xdr:col>6</xdr:col>
      <xdr:colOff>561975</xdr:colOff>
      <xdr:row>95</xdr:row>
      <xdr:rowOff>11654</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4584700" y="161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104381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4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90,453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3453</xdr:rowOff>
    </xdr:from>
    <xdr:to>
      <xdr:col>5</xdr:col>
      <xdr:colOff>409575</xdr:colOff>
      <xdr:row>95</xdr:row>
      <xdr:rowOff>105053</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3746500" y="162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121580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0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84,733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11192</xdr:rowOff>
    </xdr:from>
    <xdr:to>
      <xdr:col>4</xdr:col>
      <xdr:colOff>206375</xdr:colOff>
      <xdr:row>95</xdr:row>
      <xdr:rowOff>112792</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2857500" y="162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129319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0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84,259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2098</xdr:rowOff>
    </xdr:from>
    <xdr:to>
      <xdr:col>3</xdr:col>
      <xdr:colOff>3175</xdr:colOff>
      <xdr:row>96</xdr:row>
      <xdr:rowOff>103698</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968500" y="1646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120225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3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45075</xdr:rowOff>
    </xdr:from>
    <xdr:to>
      <xdr:col>1</xdr:col>
      <xdr:colOff>485775</xdr:colOff>
      <xdr:row>96</xdr:row>
      <xdr:rowOff>146675</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079500" y="1650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163202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7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111281</xdr:rowOff>
    </xdr:from>
    <xdr:to>
      <xdr:col>15</xdr:col>
      <xdr:colOff>180975</xdr:colOff>
      <xdr:row>36</xdr:row>
      <xdr:rowOff>156213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283481"/>
          <a:ext cx="838200" cy="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111281</xdr:rowOff>
    </xdr:from>
    <xdr:to>
      <xdr:col>14</xdr:col>
      <xdr:colOff>28575</xdr:colOff>
      <xdr:row>37</xdr:row>
      <xdr:rowOff>79963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283481"/>
          <a:ext cx="889000" cy="1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a:extLst>
            <a:ext uri="{FF2B5EF4-FFF2-40B4-BE49-F238E27FC236}">
              <a16:creationId xmlns:a16="http://schemas.microsoft.com/office/drawing/2014/main" id="{00000000-0008-0000-0600-000027010000}"/>
            </a:ext>
          </a:extLst>
        </xdr:cNvPr>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79963</xdr:rowOff>
    </xdr:from>
    <xdr:to>
      <xdr:col>12</xdr:col>
      <xdr:colOff>511175</xdr:colOff>
      <xdr:row>37</xdr:row>
      <xdr:rowOff>83754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23613"/>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76207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83754</xdr:rowOff>
    </xdr:from>
    <xdr:to>
      <xdr:col>11</xdr:col>
      <xdr:colOff>307975</xdr:colOff>
      <xdr:row>37</xdr:row>
      <xdr:rowOff>93149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27404"/>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104748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3" name="フローチャート : 判断 302">
          <a:extLst>
            <a:ext uri="{FF2B5EF4-FFF2-40B4-BE49-F238E27FC236}">
              <a16:creationId xmlns:a16="http://schemas.microsoft.com/office/drawing/2014/main" id="{00000000-0008-0000-0600-00002F010000}"/>
            </a:ext>
          </a:extLst>
        </xdr:cNvPr>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109034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105413</xdr:rowOff>
    </xdr:from>
    <xdr:to>
      <xdr:col>15</xdr:col>
      <xdr:colOff>231775</xdr:colOff>
      <xdr:row>37</xdr:row>
      <xdr:rowOff>35563</xdr:rowOff>
    </xdr:to>
    <xdr:sp macro="" textlink="">
      <xdr:nvSpPr>
        <xdr:cNvPr id="310" name="円/楕円 309">
          <a:extLst>
            <a:ext uri="{FF2B5EF4-FFF2-40B4-BE49-F238E27FC236}">
              <a16:creationId xmlns:a16="http://schemas.microsoft.com/office/drawing/2014/main" id="{00000000-0008-0000-0600-000036010000}"/>
            </a:ext>
          </a:extLst>
        </xdr:cNvPr>
        <xdr:cNvSpPr/>
      </xdr:nvSpPr>
      <xdr:spPr>
        <a:xfrm>
          <a:off x="10426700" y="62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83840</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5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105,666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60481</xdr:rowOff>
    </xdr:from>
    <xdr:to>
      <xdr:col>14</xdr:col>
      <xdr:colOff>79375</xdr:colOff>
      <xdr:row>36</xdr:row>
      <xdr:rowOff>162081</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9588500" y="62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153208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4" y="632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117,459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29163</xdr:rowOff>
    </xdr:from>
    <xdr:to>
      <xdr:col>12</xdr:col>
      <xdr:colOff>561975</xdr:colOff>
      <xdr:row>37</xdr:row>
      <xdr:rowOff>130763</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8699500" y="63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121890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32954</xdr:rowOff>
    </xdr:from>
    <xdr:to>
      <xdr:col>11</xdr:col>
      <xdr:colOff>358775</xdr:colOff>
      <xdr:row>37</xdr:row>
      <xdr:rowOff>134554</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7810500" y="63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125681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42349</xdr:rowOff>
    </xdr:from>
    <xdr:to>
      <xdr:col>10</xdr:col>
      <xdr:colOff>155575</xdr:colOff>
      <xdr:row>37</xdr:row>
      <xdr:rowOff>143949</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6921500" y="63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135076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7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91903</xdr:rowOff>
    </xdr:from>
    <xdr:to>
      <xdr:col>15</xdr:col>
      <xdr:colOff>180975</xdr:colOff>
      <xdr:row>58</xdr:row>
      <xdr:rowOff>15035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864553"/>
          <a:ext cx="838200" cy="9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15035</xdr:rowOff>
    </xdr:from>
    <xdr:to>
      <xdr:col>14</xdr:col>
      <xdr:colOff>28575</xdr:colOff>
      <xdr:row>58</xdr:row>
      <xdr:rowOff>60830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959135"/>
          <a:ext cx="889000" cy="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47068</xdr:rowOff>
    </xdr:from>
    <xdr:to>
      <xdr:col>12</xdr:col>
      <xdr:colOff>511175</xdr:colOff>
      <xdr:row>58</xdr:row>
      <xdr:rowOff>60830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991168"/>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130662</xdr:rowOff>
    </xdr:from>
    <xdr:to>
      <xdr:col>12</xdr:col>
      <xdr:colOff>561975</xdr:colOff>
      <xdr:row>57</xdr:row>
      <xdr:rowOff>60812</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8699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77339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4" y="95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28039</xdr:rowOff>
    </xdr:from>
    <xdr:to>
      <xdr:col>11</xdr:col>
      <xdr:colOff>307975</xdr:colOff>
      <xdr:row>58</xdr:row>
      <xdr:rowOff>47068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972139"/>
          <a:ext cx="889000" cy="1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116407</xdr:rowOff>
    </xdr:from>
    <xdr:to>
      <xdr:col>11</xdr:col>
      <xdr:colOff>358775</xdr:colOff>
      <xdr:row>57</xdr:row>
      <xdr:rowOff>46557</xdr:rowOff>
    </xdr:to>
    <xdr:sp macro="" textlink="">
      <xdr:nvSpPr>
        <xdr:cNvPr id="360" name="フローチャート : 判断 359">
          <a:extLst>
            <a:ext uri="{FF2B5EF4-FFF2-40B4-BE49-F238E27FC236}">
              <a16:creationId xmlns:a16="http://schemas.microsoft.com/office/drawing/2014/main" id="{00000000-0008-0000-0600-000068010000}"/>
            </a:ext>
          </a:extLst>
        </xdr:cNvPr>
        <xdr:cNvSpPr/>
      </xdr:nvSpPr>
      <xdr:spPr>
        <a:xfrm>
          <a:off x="7810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63084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4" y="949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18370</xdr:rowOff>
    </xdr:from>
    <xdr:to>
      <xdr:col>10</xdr:col>
      <xdr:colOff>155575</xdr:colOff>
      <xdr:row>57</xdr:row>
      <xdr:rowOff>119970</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6921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136497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4" y="956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41103</xdr:rowOff>
    </xdr:from>
    <xdr:to>
      <xdr:col>15</xdr:col>
      <xdr:colOff>231775</xdr:colOff>
      <xdr:row>57</xdr:row>
      <xdr:rowOff>142703</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10426700" y="98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19530</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9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135685</xdr:rowOff>
    </xdr:from>
    <xdr:to>
      <xdr:col>14</xdr:col>
      <xdr:colOff>79375</xdr:colOff>
      <xdr:row>58</xdr:row>
      <xdr:rowOff>65835</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9588500" y="990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56962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78,174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10030</xdr:rowOff>
    </xdr:from>
    <xdr:to>
      <xdr:col>12</xdr:col>
      <xdr:colOff>561975</xdr:colOff>
      <xdr:row>58</xdr:row>
      <xdr:rowOff>111630</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8699500" y="995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102757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4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167718</xdr:rowOff>
    </xdr:from>
    <xdr:to>
      <xdr:col>11</xdr:col>
      <xdr:colOff>358775</xdr:colOff>
      <xdr:row>58</xdr:row>
      <xdr:rowOff>97868</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7810500" y="99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88995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03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148689</xdr:rowOff>
    </xdr:from>
    <xdr:to>
      <xdr:col>10</xdr:col>
      <xdr:colOff>155575</xdr:colOff>
      <xdr:row>58</xdr:row>
      <xdr:rowOff>78839</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6921500" y="992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69966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1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135009</xdr:rowOff>
    </xdr:from>
    <xdr:to>
      <xdr:col>15</xdr:col>
      <xdr:colOff>180975</xdr:colOff>
      <xdr:row>78</xdr:row>
      <xdr:rowOff>3381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36659"/>
          <a:ext cx="8382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a:extLst>
            <a:ext uri="{FF2B5EF4-FFF2-40B4-BE49-F238E27FC236}">
              <a16:creationId xmlns:a16="http://schemas.microsoft.com/office/drawing/2014/main" id="{00000000-0008-0000-0600-000097010000}"/>
            </a:ext>
          </a:extLst>
        </xdr:cNvPr>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170145</xdr:rowOff>
    </xdr:from>
    <xdr:to>
      <xdr:col>14</xdr:col>
      <xdr:colOff>28575</xdr:colOff>
      <xdr:row>78</xdr:row>
      <xdr:rowOff>3381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371795"/>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a:extLst>
            <a:ext uri="{FF2B5EF4-FFF2-40B4-BE49-F238E27FC236}">
              <a16:creationId xmlns:a16="http://schemas.microsoft.com/office/drawing/2014/main" id="{00000000-0008-0000-0600-000099010000}"/>
            </a:ext>
          </a:extLst>
        </xdr:cNvPr>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140088</xdr:rowOff>
    </xdr:from>
    <xdr:to>
      <xdr:col>12</xdr:col>
      <xdr:colOff>561975</xdr:colOff>
      <xdr:row>77</xdr:row>
      <xdr:rowOff>70238</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8699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86765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9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84209</xdr:rowOff>
    </xdr:from>
    <xdr:to>
      <xdr:col>15</xdr:col>
      <xdr:colOff>231775</xdr:colOff>
      <xdr:row>78</xdr:row>
      <xdr:rowOff>14359</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10426700" y="132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62636</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38,526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124031</xdr:rowOff>
    </xdr:from>
    <xdr:to>
      <xdr:col>14</xdr:col>
      <xdr:colOff>79375</xdr:colOff>
      <xdr:row>78</xdr:row>
      <xdr:rowOff>54181</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9588500" y="1332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45308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41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119345</xdr:rowOff>
    </xdr:from>
    <xdr:to>
      <xdr:col>12</xdr:col>
      <xdr:colOff>561975</xdr:colOff>
      <xdr:row>78</xdr:row>
      <xdr:rowOff>49495</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8699500" y="133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40622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41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147948</xdr:rowOff>
    </xdr:from>
    <xdr:to>
      <xdr:col>15</xdr:col>
      <xdr:colOff>180975</xdr:colOff>
      <xdr:row>98</xdr:row>
      <xdr:rowOff>72459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778598"/>
          <a:ext cx="838200" cy="9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a:extLst>
            <a:ext uri="{FF2B5EF4-FFF2-40B4-BE49-F238E27FC236}">
              <a16:creationId xmlns:a16="http://schemas.microsoft.com/office/drawing/2014/main" id="{00000000-0008-0000-0600-0000C4010000}"/>
            </a:ext>
          </a:extLst>
        </xdr:cNvPr>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72459</xdr:rowOff>
    </xdr:from>
    <xdr:to>
      <xdr:col>14</xdr:col>
      <xdr:colOff>28575</xdr:colOff>
      <xdr:row>98</xdr:row>
      <xdr:rowOff>101757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874559"/>
          <a:ext cx="889000" cy="2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43683</xdr:rowOff>
    </xdr:from>
    <xdr:to>
      <xdr:col>12</xdr:col>
      <xdr:colOff>561975</xdr:colOff>
      <xdr:row>97</xdr:row>
      <xdr:rowOff>145283</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8699500" y="1667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161810</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4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97148</xdr:rowOff>
    </xdr:from>
    <xdr:to>
      <xdr:col>15</xdr:col>
      <xdr:colOff>231775</xdr:colOff>
      <xdr:row>98</xdr:row>
      <xdr:rowOff>27298</xdr:rowOff>
    </xdr:to>
    <xdr:sp macro="" textlink="">
      <xdr:nvSpPr>
        <xdr:cNvPr id="463" name="円/楕円 462">
          <a:extLst>
            <a:ext uri="{FF2B5EF4-FFF2-40B4-BE49-F238E27FC236}">
              <a16:creationId xmlns:a16="http://schemas.microsoft.com/office/drawing/2014/main" id="{00000000-0008-0000-0600-0000CF010000}"/>
            </a:ext>
          </a:extLst>
        </xdr:cNvPr>
        <xdr:cNvSpPr/>
      </xdr:nvSpPr>
      <xdr:spPr>
        <a:xfrm>
          <a:off x="10426700" y="1672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75575</xdr:rowOff>
    </xdr:from>
    <xdr:ext cx="534377"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670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35,696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21659</xdr:rowOff>
    </xdr:from>
    <xdr:to>
      <xdr:col>14</xdr:col>
      <xdr:colOff>79375</xdr:colOff>
      <xdr:row>98</xdr:row>
      <xdr:rowOff>123259</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9588500" y="1682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114386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91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50957</xdr:rowOff>
    </xdr:from>
    <xdr:to>
      <xdr:col>12</xdr:col>
      <xdr:colOff>561975</xdr:colOff>
      <xdr:row>98</xdr:row>
      <xdr:rowOff>152557</xdr:rowOff>
    </xdr:to>
    <xdr:sp macro="" textlink="">
      <xdr:nvSpPr>
        <xdr:cNvPr id="467" name="円/楕円 466">
          <a:extLst>
            <a:ext uri="{FF2B5EF4-FFF2-40B4-BE49-F238E27FC236}">
              <a16:creationId xmlns:a16="http://schemas.microsoft.com/office/drawing/2014/main" id="{00000000-0008-0000-0600-0000D3010000}"/>
            </a:ext>
          </a:extLst>
        </xdr:cNvPr>
        <xdr:cNvSpPr/>
      </xdr:nvSpPr>
      <xdr:spPr>
        <a:xfrm>
          <a:off x="8699500" y="1685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143684</xdr:rowOff>
    </xdr:from>
    <xdr:ext cx="469744"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15427" y="1694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31359</xdr:rowOff>
    </xdr:from>
    <xdr:to>
      <xdr:col>23</xdr:col>
      <xdr:colOff>517525</xdr:colOff>
      <xdr:row>39</xdr:row>
      <xdr:rowOff>33157</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5481300" y="6717909"/>
          <a:ext cx="8382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19891</xdr:rowOff>
    </xdr:from>
    <xdr:to>
      <xdr:col>22</xdr:col>
      <xdr:colOff>365125</xdr:colOff>
      <xdr:row>39</xdr:row>
      <xdr:rowOff>33157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4592300" y="6706441"/>
          <a:ext cx="889000" cy="1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19891</xdr:rowOff>
    </xdr:from>
    <xdr:to>
      <xdr:col>21</xdr:col>
      <xdr:colOff>161925</xdr:colOff>
      <xdr:row>39</xdr:row>
      <xdr:rowOff>44434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3703300" y="6706441"/>
          <a:ext cx="889000" cy="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30140</xdr:rowOff>
    </xdr:from>
    <xdr:to>
      <xdr:col>19</xdr:col>
      <xdr:colOff>644525</xdr:colOff>
      <xdr:row>39</xdr:row>
      <xdr:rowOff>44434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814300" y="6716690"/>
          <a:ext cx="889000" cy="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152009</xdr:rowOff>
    </xdr:from>
    <xdr:to>
      <xdr:col>23</xdr:col>
      <xdr:colOff>568325</xdr:colOff>
      <xdr:row>39</xdr:row>
      <xdr:rowOff>82159</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6268700" y="666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66936</xdr:rowOff>
    </xdr:from>
    <xdr:ext cx="469744"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58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153807</xdr:rowOff>
    </xdr:from>
    <xdr:to>
      <xdr:col>22</xdr:col>
      <xdr:colOff>415925</xdr:colOff>
      <xdr:row>39</xdr:row>
      <xdr:rowOff>83957</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5430500" y="6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75084</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7" y="676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140541</xdr:rowOff>
    </xdr:from>
    <xdr:to>
      <xdr:col>21</xdr:col>
      <xdr:colOff>212725</xdr:colOff>
      <xdr:row>39</xdr:row>
      <xdr:rowOff>70691</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4541500" y="66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61818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7" y="674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165084</xdr:rowOff>
    </xdr:from>
    <xdr:to>
      <xdr:col>20</xdr:col>
      <xdr:colOff>9525</xdr:colOff>
      <xdr:row>39</xdr:row>
      <xdr:rowOff>95234</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36525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86361</xdr:rowOff>
    </xdr:from>
    <xdr:ext cx="24929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78649" y="6772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150790</xdr:rowOff>
    </xdr:from>
    <xdr:to>
      <xdr:col>18</xdr:col>
      <xdr:colOff>492125</xdr:colOff>
      <xdr:row>39</xdr:row>
      <xdr:rowOff>80940</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2763500" y="666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72067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7" y="675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151053</xdr:rowOff>
    </xdr:from>
    <xdr:to>
      <xdr:col>23</xdr:col>
      <xdr:colOff>517525</xdr:colOff>
      <xdr:row>77</xdr:row>
      <xdr:rowOff>15208</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3181253"/>
          <a:ext cx="838200" cy="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119867</xdr:rowOff>
    </xdr:from>
    <xdr:to>
      <xdr:col>22</xdr:col>
      <xdr:colOff>365125</xdr:colOff>
      <xdr:row>76</xdr:row>
      <xdr:rowOff>151053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3150067"/>
          <a:ext cx="889000" cy="3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95531</xdr:rowOff>
    </xdr:from>
    <xdr:to>
      <xdr:col>21</xdr:col>
      <xdr:colOff>161925</xdr:colOff>
      <xdr:row>76</xdr:row>
      <xdr:rowOff>119867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703300" y="13125731"/>
          <a:ext cx="889000" cy="2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16" name="フローチャート : 判断 615">
          <a:extLst>
            <a:ext uri="{FF2B5EF4-FFF2-40B4-BE49-F238E27FC236}">
              <a16:creationId xmlns:a16="http://schemas.microsoft.com/office/drawing/2014/main" id="{00000000-0008-0000-0600-000068020000}"/>
            </a:ext>
          </a:extLst>
        </xdr:cNvPr>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34229</xdr:rowOff>
    </xdr:from>
    <xdr:to>
      <xdr:col>19</xdr:col>
      <xdr:colOff>644525</xdr:colOff>
      <xdr:row>76</xdr:row>
      <xdr:rowOff>95531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3064429"/>
          <a:ext cx="889000" cy="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21" name="フローチャート : 判断 620">
          <a:extLst>
            <a:ext uri="{FF2B5EF4-FFF2-40B4-BE49-F238E27FC236}">
              <a16:creationId xmlns:a16="http://schemas.microsoft.com/office/drawing/2014/main" id="{00000000-0008-0000-0600-00006D020000}"/>
            </a:ext>
          </a:extLst>
        </xdr:cNvPr>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76961</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135858</xdr:rowOff>
    </xdr:from>
    <xdr:to>
      <xdr:col>23</xdr:col>
      <xdr:colOff>568325</xdr:colOff>
      <xdr:row>77</xdr:row>
      <xdr:rowOff>66008</xdr:rowOff>
    </xdr:to>
    <xdr:sp macro="" textlink="">
      <xdr:nvSpPr>
        <xdr:cNvPr id="628" name="円/楕円 627">
          <a:extLst>
            <a:ext uri="{FF2B5EF4-FFF2-40B4-BE49-F238E27FC236}">
              <a16:creationId xmlns:a16="http://schemas.microsoft.com/office/drawing/2014/main" id="{00000000-0008-0000-0600-000074020000}"/>
            </a:ext>
          </a:extLst>
        </xdr:cNvPr>
        <xdr:cNvSpPr/>
      </xdr:nvSpPr>
      <xdr:spPr>
        <a:xfrm>
          <a:off x="16268700" y="1316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114285</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314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64,729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100253</xdr:rowOff>
    </xdr:from>
    <xdr:to>
      <xdr:col>22</xdr:col>
      <xdr:colOff>415925</xdr:colOff>
      <xdr:row>77</xdr:row>
      <xdr:rowOff>30403</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5430500" y="131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21530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22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69067</xdr:rowOff>
    </xdr:from>
    <xdr:to>
      <xdr:col>21</xdr:col>
      <xdr:colOff>212725</xdr:colOff>
      <xdr:row>76</xdr:row>
      <xdr:rowOff>170667</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4541500" y="130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161794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9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44731</xdr:rowOff>
    </xdr:from>
    <xdr:to>
      <xdr:col>20</xdr:col>
      <xdr:colOff>9525</xdr:colOff>
      <xdr:row>76</xdr:row>
      <xdr:rowOff>146331</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3652500" y="1307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137458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16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84,661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154879</xdr:rowOff>
    </xdr:from>
    <xdr:to>
      <xdr:col>18</xdr:col>
      <xdr:colOff>492125</xdr:colOff>
      <xdr:row>76</xdr:row>
      <xdr:rowOff>85029</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2763500" y="1301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101556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78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a:extLst>
            <a:ext uri="{FF2B5EF4-FFF2-40B4-BE49-F238E27FC236}">
              <a16:creationId xmlns:a16="http://schemas.microsoft.com/office/drawing/2014/main" id="{00000000-0008-0000-0600-000096020000}"/>
            </a:ext>
          </a:extLst>
        </xdr:cNvPr>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a:extLst>
            <a:ext uri="{FF2B5EF4-FFF2-40B4-BE49-F238E27FC236}">
              <a16:creationId xmlns:a16="http://schemas.microsoft.com/office/drawing/2014/main" id="{00000000-0008-0000-0600-000098020000}"/>
            </a:ext>
          </a:extLst>
        </xdr:cNvPr>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112058</xdr:rowOff>
    </xdr:from>
    <xdr:to>
      <xdr:col>23</xdr:col>
      <xdr:colOff>517525</xdr:colOff>
      <xdr:row>98</xdr:row>
      <xdr:rowOff>149693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5481300" y="16914158"/>
          <a:ext cx="838200" cy="3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a:extLst>
            <a:ext uri="{FF2B5EF4-FFF2-40B4-BE49-F238E27FC236}">
              <a16:creationId xmlns:a16="http://schemas.microsoft.com/office/drawing/2014/main" id="{00000000-0008-0000-0600-00009B020000}"/>
            </a:ext>
          </a:extLst>
        </xdr:cNvPr>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106804</xdr:rowOff>
    </xdr:from>
    <xdr:to>
      <xdr:col>22</xdr:col>
      <xdr:colOff>365125</xdr:colOff>
      <xdr:row>98</xdr:row>
      <xdr:rowOff>149693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4592300" y="16908904"/>
          <a:ext cx="889000" cy="4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101150</xdr:rowOff>
    </xdr:from>
    <xdr:to>
      <xdr:col>21</xdr:col>
      <xdr:colOff>161925</xdr:colOff>
      <xdr:row>98</xdr:row>
      <xdr:rowOff>106804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3703300" y="16903250"/>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61102</xdr:rowOff>
    </xdr:from>
    <xdr:to>
      <xdr:col>21</xdr:col>
      <xdr:colOff>212725</xdr:colOff>
      <xdr:row>98</xdr:row>
      <xdr:rowOff>162702</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4541500" y="1686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153829</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4325111" y="169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101150</xdr:rowOff>
    </xdr:from>
    <xdr:to>
      <xdr:col>19</xdr:col>
      <xdr:colOff>644525</xdr:colOff>
      <xdr:row>98</xdr:row>
      <xdr:rowOff>149489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2814300" y="16903250"/>
          <a:ext cx="889000" cy="4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38405</xdr:rowOff>
    </xdr:from>
    <xdr:to>
      <xdr:col>20</xdr:col>
      <xdr:colOff>9525</xdr:colOff>
      <xdr:row>98</xdr:row>
      <xdr:rowOff>140005</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3652500" y="1684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156532</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436111" y="166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46056</xdr:rowOff>
    </xdr:from>
    <xdr:to>
      <xdr:col>18</xdr:col>
      <xdr:colOff>492125</xdr:colOff>
      <xdr:row>98</xdr:row>
      <xdr:rowOff>147656</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2763500" y="168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164183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547111" y="1662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61258</xdr:rowOff>
    </xdr:from>
    <xdr:to>
      <xdr:col>23</xdr:col>
      <xdr:colOff>568325</xdr:colOff>
      <xdr:row>98</xdr:row>
      <xdr:rowOff>162858</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6268700" y="1686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147635</xdr:rowOff>
    </xdr:from>
    <xdr:ext cx="534377" cy="259045"/>
    <xdr:sp macro="" textlink="">
      <xdr:nvSpPr>
        <xdr:cNvPr id="686" name="積立金該当値テキスト">
          <a:extLst>
            <a:ext uri="{FF2B5EF4-FFF2-40B4-BE49-F238E27FC236}">
              <a16:creationId xmlns:a16="http://schemas.microsoft.com/office/drawing/2014/main" id="{00000000-0008-0000-0600-0000AE020000}"/>
            </a:ext>
          </a:extLst>
        </xdr:cNvPr>
        <xdr:cNvSpPr txBox="1"/>
      </xdr:nvSpPr>
      <xdr:spPr>
        <a:xfrm>
          <a:off x="16370300" y="1677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27,255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98893</xdr:rowOff>
    </xdr:from>
    <xdr:to>
      <xdr:col>22</xdr:col>
      <xdr:colOff>415925</xdr:colOff>
      <xdr:row>99</xdr:row>
      <xdr:rowOff>29043</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5430500" y="1690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20170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9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56004</xdr:rowOff>
    </xdr:from>
    <xdr:to>
      <xdr:col>21</xdr:col>
      <xdr:colOff>212725</xdr:colOff>
      <xdr:row>98</xdr:row>
      <xdr:rowOff>157604</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4541500" y="168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2681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3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50350</xdr:rowOff>
    </xdr:from>
    <xdr:to>
      <xdr:col>20</xdr:col>
      <xdr:colOff>9525</xdr:colOff>
      <xdr:row>98</xdr:row>
      <xdr:rowOff>151950</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3652500" y="168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143077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4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98689</xdr:rowOff>
    </xdr:from>
    <xdr:to>
      <xdr:col>18</xdr:col>
      <xdr:colOff>492125</xdr:colOff>
      <xdr:row>99</xdr:row>
      <xdr:rowOff>28839</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2763500" y="1690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19966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9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a:extLst>
            <a:ext uri="{FF2B5EF4-FFF2-40B4-BE49-F238E27FC236}">
              <a16:creationId xmlns:a16="http://schemas.microsoft.com/office/drawing/2014/main" id="{00000000-0008-0000-0600-0000C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a:extLst>
            <a:ext uri="{FF2B5EF4-FFF2-40B4-BE49-F238E27FC236}">
              <a16:creationId xmlns:a16="http://schemas.microsoft.com/office/drawing/2014/main" id="{00000000-0008-0000-0600-0000CF020000}"/>
            </a:ext>
          </a:extLst>
        </xdr:cNvPr>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68240</xdr:rowOff>
    </xdr:from>
    <xdr:to>
      <xdr:col>32</xdr:col>
      <xdr:colOff>187325</xdr:colOff>
      <xdr:row>38</xdr:row>
      <xdr:rowOff>113640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1323300" y="6583340"/>
          <a:ext cx="8382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a:extLst>
            <a:ext uri="{FF2B5EF4-FFF2-40B4-BE49-F238E27FC236}">
              <a16:creationId xmlns:a16="http://schemas.microsoft.com/office/drawing/2014/main" id="{00000000-0008-0000-0600-0000D2020000}"/>
            </a:ext>
          </a:extLst>
        </xdr:cNvPr>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68240</xdr:rowOff>
    </xdr:from>
    <xdr:to>
      <xdr:col>31</xdr:col>
      <xdr:colOff>34925</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0434300" y="6583340"/>
          <a:ext cx="889000" cy="7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39202</xdr:rowOff>
    </xdr:from>
    <xdr:to>
      <xdr:col>29</xdr:col>
      <xdr:colOff>568325</xdr:colOff>
      <xdr:row>38</xdr:row>
      <xdr:rowOff>140802</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0383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157329</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0199427"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149753</xdr:rowOff>
    </xdr:from>
    <xdr:to>
      <xdr:col>28</xdr:col>
      <xdr:colOff>365125</xdr:colOff>
      <xdr:row>38</xdr:row>
      <xdr:rowOff>79904</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19494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96430</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10427" y="62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19772</xdr:rowOff>
    </xdr:from>
    <xdr:to>
      <xdr:col>27</xdr:col>
      <xdr:colOff>161925</xdr:colOff>
      <xdr:row>38</xdr:row>
      <xdr:rowOff>121372</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18605500" y="653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137898</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21427" y="631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62840</xdr:rowOff>
    </xdr:from>
    <xdr:to>
      <xdr:col>32</xdr:col>
      <xdr:colOff>238125</xdr:colOff>
      <xdr:row>38</xdr:row>
      <xdr:rowOff>164440</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22110700" y="65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149217</xdr:rowOff>
    </xdr:from>
    <xdr:ext cx="378565" cy="259045"/>
    <xdr:sp macro="" textlink="">
      <xdr:nvSpPr>
        <xdr:cNvPr id="741" name="投資及び出資金該当値テキスト">
          <a:extLst>
            <a:ext uri="{FF2B5EF4-FFF2-40B4-BE49-F238E27FC236}">
              <a16:creationId xmlns:a16="http://schemas.microsoft.com/office/drawing/2014/main" id="{00000000-0008-0000-0600-0000E5020000}"/>
            </a:ext>
          </a:extLst>
        </xdr:cNvPr>
        <xdr:cNvSpPr txBox="1"/>
      </xdr:nvSpPr>
      <xdr:spPr>
        <a:xfrm>
          <a:off x="22212300" y="649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17440</xdr:rowOff>
    </xdr:from>
    <xdr:to>
      <xdr:col>31</xdr:col>
      <xdr:colOff>85725</xdr:colOff>
      <xdr:row>38</xdr:row>
      <xdr:rowOff>119040</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21272500" y="65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110167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7" y="662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a:extLst>
            <a:ext uri="{FF2B5EF4-FFF2-40B4-BE49-F238E27FC236}">
              <a16:creationId xmlns:a16="http://schemas.microsoft.com/office/drawing/2014/main" id="{00000000-0008-0000-0600-00000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a:extLst>
            <a:ext uri="{FF2B5EF4-FFF2-40B4-BE49-F238E27FC236}">
              <a16:creationId xmlns:a16="http://schemas.microsoft.com/office/drawing/2014/main" id="{00000000-0008-0000-0600-000008030000}"/>
            </a:ext>
          </a:extLst>
        </xdr:cNvPr>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45174</xdr:rowOff>
    </xdr:from>
    <xdr:to>
      <xdr:col>32</xdr:col>
      <xdr:colOff>187325</xdr:colOff>
      <xdr:row>57</xdr:row>
      <xdr:rowOff>64529</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1323300" y="9817824"/>
          <a:ext cx="8382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a:extLst>
            <a:ext uri="{FF2B5EF4-FFF2-40B4-BE49-F238E27FC236}">
              <a16:creationId xmlns:a16="http://schemas.microsoft.com/office/drawing/2014/main" id="{00000000-0008-0000-0600-00000B030000}"/>
            </a:ext>
          </a:extLst>
        </xdr:cNvPr>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64529</xdr:rowOff>
    </xdr:from>
    <xdr:to>
      <xdr:col>31</xdr:col>
      <xdr:colOff>34925</xdr:colOff>
      <xdr:row>57</xdr:row>
      <xdr:rowOff>85217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0434300" y="9837179"/>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a:extLst>
            <a:ext uri="{FF2B5EF4-FFF2-40B4-BE49-F238E27FC236}">
              <a16:creationId xmlns:a16="http://schemas.microsoft.com/office/drawing/2014/main" id="{00000000-0008-0000-0600-00000E030000}"/>
            </a:ext>
          </a:extLst>
        </xdr:cNvPr>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85217</xdr:rowOff>
    </xdr:from>
    <xdr:to>
      <xdr:col>29</xdr:col>
      <xdr:colOff>517525</xdr:colOff>
      <xdr:row>57</xdr:row>
      <xdr:rowOff>107848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19545300" y="9857867"/>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142431</xdr:rowOff>
    </xdr:from>
    <xdr:to>
      <xdr:col>29</xdr:col>
      <xdr:colOff>568325</xdr:colOff>
      <xdr:row>58</xdr:row>
      <xdr:rowOff>72581</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0383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63708</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199427" y="1000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107848</xdr:rowOff>
    </xdr:from>
    <xdr:to>
      <xdr:col>28</xdr:col>
      <xdr:colOff>314325</xdr:colOff>
      <xdr:row>57</xdr:row>
      <xdr:rowOff>126250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18656300" y="9880498"/>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131381</xdr:rowOff>
    </xdr:from>
    <xdr:to>
      <xdr:col>28</xdr:col>
      <xdr:colOff>365125</xdr:colOff>
      <xdr:row>58</xdr:row>
      <xdr:rowOff>61531</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19494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52658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10427" y="999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123990</xdr:rowOff>
    </xdr:from>
    <xdr:to>
      <xdr:col>27</xdr:col>
      <xdr:colOff>161925</xdr:colOff>
      <xdr:row>58</xdr:row>
      <xdr:rowOff>54140</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18605500" y="989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45267</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21427" y="998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165824</xdr:rowOff>
    </xdr:from>
    <xdr:to>
      <xdr:col>32</xdr:col>
      <xdr:colOff>238125</xdr:colOff>
      <xdr:row>57</xdr:row>
      <xdr:rowOff>95974</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2110700" y="976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17251</xdr:rowOff>
    </xdr:from>
    <xdr:ext cx="469744" cy="259045"/>
    <xdr:sp macro="" textlink="">
      <xdr:nvSpPr>
        <xdr:cNvPr id="798" name="貸付金該当値テキスト">
          <a:extLst>
            <a:ext uri="{FF2B5EF4-FFF2-40B4-BE49-F238E27FC236}">
              <a16:creationId xmlns:a16="http://schemas.microsoft.com/office/drawing/2014/main" id="{00000000-0008-0000-0600-00001E030000}"/>
            </a:ext>
          </a:extLst>
        </xdr:cNvPr>
        <xdr:cNvSpPr txBox="1"/>
      </xdr:nvSpPr>
      <xdr:spPr>
        <a:xfrm>
          <a:off x="22212300" y="961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13729</xdr:rowOff>
    </xdr:from>
    <xdr:to>
      <xdr:col>31</xdr:col>
      <xdr:colOff>85725</xdr:colOff>
      <xdr:row>57</xdr:row>
      <xdr:rowOff>115329</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21272500" y="978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131856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7" y="956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34417</xdr:rowOff>
    </xdr:from>
    <xdr:to>
      <xdr:col>29</xdr:col>
      <xdr:colOff>568325</xdr:colOff>
      <xdr:row>57</xdr:row>
      <xdr:rowOff>136017</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20383500" y="98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152544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7" y="958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57048</xdr:rowOff>
    </xdr:from>
    <xdr:to>
      <xdr:col>28</xdr:col>
      <xdr:colOff>365125</xdr:colOff>
      <xdr:row>57</xdr:row>
      <xdr:rowOff>158648</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19494500" y="98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3725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7" y="960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75450</xdr:rowOff>
    </xdr:from>
    <xdr:to>
      <xdr:col>27</xdr:col>
      <xdr:colOff>161925</xdr:colOff>
      <xdr:row>58</xdr:row>
      <xdr:rowOff>5600</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18605500" y="98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22127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7" y="96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32138</xdr:rowOff>
    </xdr:from>
    <xdr:to>
      <xdr:col>32</xdr:col>
      <xdr:colOff>187325</xdr:colOff>
      <xdr:row>75</xdr:row>
      <xdr:rowOff>105780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1323300" y="12890888"/>
          <a:ext cx="838200" cy="7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32138</xdr:rowOff>
    </xdr:from>
    <xdr:to>
      <xdr:col>31</xdr:col>
      <xdr:colOff>34925</xdr:colOff>
      <xdr:row>75</xdr:row>
      <xdr:rowOff>98727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0434300" y="12890888"/>
          <a:ext cx="889000" cy="6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98727</xdr:rowOff>
    </xdr:from>
    <xdr:to>
      <xdr:col>29</xdr:col>
      <xdr:colOff>517525</xdr:colOff>
      <xdr:row>75</xdr:row>
      <xdr:rowOff>169374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9545300" y="12957477"/>
          <a:ext cx="889000" cy="7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104553</xdr:rowOff>
    </xdr:from>
    <xdr:to>
      <xdr:col>29</xdr:col>
      <xdr:colOff>568325</xdr:colOff>
      <xdr:row>75</xdr:row>
      <xdr:rowOff>34703</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0383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51230</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256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162353</xdr:rowOff>
    </xdr:from>
    <xdr:to>
      <xdr:col>28</xdr:col>
      <xdr:colOff>314325</xdr:colOff>
      <xdr:row>75</xdr:row>
      <xdr:rowOff>169374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656300" y="13021103"/>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136743</xdr:rowOff>
    </xdr:from>
    <xdr:to>
      <xdr:col>28</xdr:col>
      <xdr:colOff>365125</xdr:colOff>
      <xdr:row>75</xdr:row>
      <xdr:rowOff>66893</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19494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83420</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25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153224</xdr:rowOff>
    </xdr:from>
    <xdr:to>
      <xdr:col>27</xdr:col>
      <xdr:colOff>161925</xdr:colOff>
      <xdr:row>75</xdr:row>
      <xdr:rowOff>83374</xdr:rowOff>
    </xdr:to>
    <xdr:sp macro="" textlink="">
      <xdr:nvSpPr>
        <xdr:cNvPr id="849" name="フローチャート : 判断 848">
          <a:extLst>
            <a:ext uri="{FF2B5EF4-FFF2-40B4-BE49-F238E27FC236}">
              <a16:creationId xmlns:a16="http://schemas.microsoft.com/office/drawing/2014/main" id="{00000000-0008-0000-0600-000051030000}"/>
            </a:ext>
          </a:extLst>
        </xdr:cNvPr>
        <xdr:cNvSpPr/>
      </xdr:nvSpPr>
      <xdr:spPr>
        <a:xfrm>
          <a:off x="18605500" y="128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99901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26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54980</xdr:rowOff>
    </xdr:from>
    <xdr:to>
      <xdr:col>32</xdr:col>
      <xdr:colOff>238125</xdr:colOff>
      <xdr:row>75</xdr:row>
      <xdr:rowOff>156580</xdr:rowOff>
    </xdr:to>
    <xdr:sp macro="" textlink="">
      <xdr:nvSpPr>
        <xdr:cNvPr id="856" name="円/楕円 855">
          <a:extLst>
            <a:ext uri="{FF2B5EF4-FFF2-40B4-BE49-F238E27FC236}">
              <a16:creationId xmlns:a16="http://schemas.microsoft.com/office/drawing/2014/main" id="{00000000-0008-0000-0600-000058030000}"/>
            </a:ext>
          </a:extLst>
        </xdr:cNvPr>
        <xdr:cNvSpPr/>
      </xdr:nvSpPr>
      <xdr:spPr>
        <a:xfrm>
          <a:off x="22110700" y="129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33407</xdr:rowOff>
    </xdr:from>
    <xdr:ext cx="534377"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89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62,366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152788</xdr:rowOff>
    </xdr:from>
    <xdr:to>
      <xdr:col>31</xdr:col>
      <xdr:colOff>85725</xdr:colOff>
      <xdr:row>75</xdr:row>
      <xdr:rowOff>82938</xdr:rowOff>
    </xdr:to>
    <xdr:sp macro="" textlink="">
      <xdr:nvSpPr>
        <xdr:cNvPr id="858" name="円/楕円 857">
          <a:extLst>
            <a:ext uri="{FF2B5EF4-FFF2-40B4-BE49-F238E27FC236}">
              <a16:creationId xmlns:a16="http://schemas.microsoft.com/office/drawing/2014/main" id="{00000000-0008-0000-0600-00005A030000}"/>
            </a:ext>
          </a:extLst>
        </xdr:cNvPr>
        <xdr:cNvSpPr/>
      </xdr:nvSpPr>
      <xdr:spPr>
        <a:xfrm>
          <a:off x="21272500" y="1284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74065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9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47927</xdr:rowOff>
    </xdr:from>
    <xdr:to>
      <xdr:col>29</xdr:col>
      <xdr:colOff>568325</xdr:colOff>
      <xdr:row>75</xdr:row>
      <xdr:rowOff>149526</xdr:rowOff>
    </xdr:to>
    <xdr:sp macro="" textlink="">
      <xdr:nvSpPr>
        <xdr:cNvPr id="860" name="円/楕円 859">
          <a:extLst>
            <a:ext uri="{FF2B5EF4-FFF2-40B4-BE49-F238E27FC236}">
              <a16:creationId xmlns:a16="http://schemas.microsoft.com/office/drawing/2014/main" id="{00000000-0008-0000-0600-00005C030000}"/>
            </a:ext>
          </a:extLst>
        </xdr:cNvPr>
        <xdr:cNvSpPr/>
      </xdr:nvSpPr>
      <xdr:spPr>
        <a:xfrm>
          <a:off x="20383500" y="129066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140653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9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118574</xdr:rowOff>
    </xdr:from>
    <xdr:to>
      <xdr:col>28</xdr:col>
      <xdr:colOff>365125</xdr:colOff>
      <xdr:row>76</xdr:row>
      <xdr:rowOff>48724</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19494500" y="129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39851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111553</xdr:rowOff>
    </xdr:from>
    <xdr:to>
      <xdr:col>27</xdr:col>
      <xdr:colOff>161925</xdr:colOff>
      <xdr:row>76</xdr:row>
      <xdr:rowOff>41703</xdr:rowOff>
    </xdr:to>
    <xdr:sp macro="" textlink="">
      <xdr:nvSpPr>
        <xdr:cNvPr id="864" name="円/楕円 863">
          <a:extLst>
            <a:ext uri="{FF2B5EF4-FFF2-40B4-BE49-F238E27FC236}">
              <a16:creationId xmlns:a16="http://schemas.microsoft.com/office/drawing/2014/main" id="{00000000-0008-0000-0600-000060030000}"/>
            </a:ext>
          </a:extLst>
        </xdr:cNvPr>
        <xdr:cNvSpPr/>
      </xdr:nvSpPr>
      <xdr:spPr>
        <a:xfrm>
          <a:off x="18605500" y="129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32830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2" name="フローチャート : 判断 901">
          <a:extLst>
            <a:ext uri="{FF2B5EF4-FFF2-40B4-BE49-F238E27FC236}">
              <a16:creationId xmlns:a16="http://schemas.microsoft.com/office/drawing/2014/main" id="{00000000-0008-0000-0600-000086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904" name="フローチャート : 判断 903">
          <a:extLst>
            <a:ext uri="{FF2B5EF4-FFF2-40B4-BE49-F238E27FC236}">
              <a16:creationId xmlns:a16="http://schemas.microsoft.com/office/drawing/2014/main" id="{00000000-0008-0000-0600-000088030000}"/>
            </a:ext>
          </a:extLst>
        </xdr:cNvPr>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3" name="円/楕円 912">
          <a:extLst>
            <a:ext uri="{FF2B5EF4-FFF2-40B4-BE49-F238E27FC236}">
              <a16:creationId xmlns:a16="http://schemas.microsoft.com/office/drawing/2014/main" id="{00000000-0008-0000-0600-000091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5" name="円/楕円 914">
          <a:extLst>
            <a:ext uri="{FF2B5EF4-FFF2-40B4-BE49-F238E27FC236}">
              <a16:creationId xmlns:a16="http://schemas.microsoft.com/office/drawing/2014/main" id="{00000000-0008-0000-0600-000093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7" name="円/楕円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9" name="円/楕円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は住民一人当たり９０，４５３円となっており、類似団体平均と比べて高い水準にある。これは、</a:t>
          </a:r>
          <a:r>
            <a:rPr lang="ja-JP" altLang="ja-JP" sz="1100" b="0" i="0" baseline="0">
              <a:solidFill>
                <a:schemeClr val="dk1"/>
              </a:solidFill>
              <a:effectLst/>
              <a:latin typeface="+mn-lt"/>
              <a:ea typeface="+mn-ea"/>
              <a:cs typeface="+mn-cs"/>
            </a:rPr>
            <a:t>制度改正等に伴うサービス拡大</a:t>
          </a:r>
          <a:r>
            <a:rPr lang="ja-JP" altLang="en-US" sz="1100" b="0" i="0" baseline="0">
              <a:solidFill>
                <a:schemeClr val="dk1"/>
              </a:solidFill>
              <a:effectLst/>
              <a:latin typeface="+mn-lt"/>
              <a:ea typeface="+mn-ea"/>
              <a:cs typeface="+mn-cs"/>
            </a:rPr>
            <a:t>に加え、町が単独で実施する教育・保育給付費の軽減事業（保育所等利用）やこども医療費の助成事業等によるものであり、前年度決算と比較すると６．８％増となっている。今後は、新たに実施する学校給食費補助事業によりさらに増加となる見込みである。</a:t>
          </a:r>
          <a:endParaRPr lang="en-US" altLang="ja-JP" sz="1100" b="0" i="0" baseline="0">
            <a:solidFill>
              <a:schemeClr val="dk1"/>
            </a:solidFill>
            <a:effectLst/>
            <a:latin typeface="+mn-lt"/>
            <a:ea typeface="+mn-ea"/>
            <a:cs typeface="+mn-cs"/>
          </a:endParaRPr>
        </a:p>
        <a:p>
          <a:endParaRPr lang="en-US" altLang="ja-JP" sz="11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9,687
9,673
85.39
6,409,269
6,294,608
98,487
3,369,477
5,427,995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6477</xdr:rowOff>
    </xdr:from>
    <xdr:to>
      <xdr:col>6</xdr:col>
      <xdr:colOff>511175</xdr:colOff>
      <xdr:row>38</xdr:row>
      <xdr:rowOff>55245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21577"/>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6477</xdr:rowOff>
    </xdr:from>
    <xdr:to>
      <xdr:col>5</xdr:col>
      <xdr:colOff>358775</xdr:colOff>
      <xdr:row>38</xdr:row>
      <xdr:rowOff>44958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21577"/>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63500</xdr:rowOff>
    </xdr:from>
    <xdr:to>
      <xdr:col>4</xdr:col>
      <xdr:colOff>155575</xdr:colOff>
      <xdr:row>38</xdr:row>
      <xdr:rowOff>44958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07150"/>
          <a:ext cx="889000" cy="15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132080</xdr:rowOff>
    </xdr:from>
    <xdr:to>
      <xdr:col>4</xdr:col>
      <xdr:colOff>206375</xdr:colOff>
      <xdr:row>38</xdr:row>
      <xdr:rowOff>62230</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78757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63500</xdr:rowOff>
    </xdr:from>
    <xdr:to>
      <xdr:col>2</xdr:col>
      <xdr:colOff>638175</xdr:colOff>
      <xdr:row>38</xdr:row>
      <xdr:rowOff>17780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071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145034</xdr:rowOff>
    </xdr:from>
    <xdr:to>
      <xdr:col>3</xdr:col>
      <xdr:colOff>3175</xdr:colOff>
      <xdr:row>38</xdr:row>
      <xdr:rowOff>75185</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66311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123571</xdr:rowOff>
    </xdr:from>
    <xdr:to>
      <xdr:col>1</xdr:col>
      <xdr:colOff>485775</xdr:colOff>
      <xdr:row>38</xdr:row>
      <xdr:rowOff>53721</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70248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624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4445</xdr:rowOff>
    </xdr:from>
    <xdr:to>
      <xdr:col>6</xdr:col>
      <xdr:colOff>561975</xdr:colOff>
      <xdr:row>38</xdr:row>
      <xdr:rowOff>106045</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154322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127127</xdr:rowOff>
    </xdr:from>
    <xdr:to>
      <xdr:col>5</xdr:col>
      <xdr:colOff>409575</xdr:colOff>
      <xdr:row>38</xdr:row>
      <xdr:rowOff>57277</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4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48404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656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165608</xdr:rowOff>
    </xdr:from>
    <xdr:to>
      <xdr:col>4</xdr:col>
      <xdr:colOff>206375</xdr:colOff>
      <xdr:row>38</xdr:row>
      <xdr:rowOff>95758</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5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86885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60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12700</xdr:rowOff>
    </xdr:from>
    <xdr:to>
      <xdr:col>3</xdr:col>
      <xdr:colOff>3175</xdr:colOff>
      <xdr:row>37</xdr:row>
      <xdr:rowOff>114300</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130827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13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138430</xdr:rowOff>
    </xdr:from>
    <xdr:to>
      <xdr:col>1</xdr:col>
      <xdr:colOff>485775</xdr:colOff>
      <xdr:row>38</xdr:row>
      <xdr:rowOff>68580</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59707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25364</xdr:rowOff>
    </xdr:from>
    <xdr:to>
      <xdr:col>6</xdr:col>
      <xdr:colOff>511175</xdr:colOff>
      <xdr:row>57</xdr:row>
      <xdr:rowOff>40517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98014"/>
          <a:ext cx="8382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40517</xdr:rowOff>
    </xdr:from>
    <xdr:to>
      <xdr:col>5</xdr:col>
      <xdr:colOff>358775</xdr:colOff>
      <xdr:row>57</xdr:row>
      <xdr:rowOff>83076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13167"/>
          <a:ext cx="889000" cy="4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83076</xdr:rowOff>
    </xdr:from>
    <xdr:to>
      <xdr:col>4</xdr:col>
      <xdr:colOff>155575</xdr:colOff>
      <xdr:row>57</xdr:row>
      <xdr:rowOff>138341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55726"/>
          <a:ext cx="889000" cy="5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27870</xdr:rowOff>
    </xdr:from>
    <xdr:to>
      <xdr:col>4</xdr:col>
      <xdr:colOff>206375</xdr:colOff>
      <xdr:row>57</xdr:row>
      <xdr:rowOff>129470</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145997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4" y="957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138341</xdr:rowOff>
    </xdr:from>
    <xdr:to>
      <xdr:col>2</xdr:col>
      <xdr:colOff>638175</xdr:colOff>
      <xdr:row>58</xdr:row>
      <xdr:rowOff>7977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10991"/>
          <a:ext cx="889000" cy="4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19889</xdr:rowOff>
    </xdr:from>
    <xdr:to>
      <xdr:col>3</xdr:col>
      <xdr:colOff>3175</xdr:colOff>
      <xdr:row>57</xdr:row>
      <xdr:rowOff>121489</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138016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4" y="956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56331</xdr:rowOff>
    </xdr:from>
    <xdr:to>
      <xdr:col>1</xdr:col>
      <xdr:colOff>485775</xdr:colOff>
      <xdr:row>57</xdr:row>
      <xdr:rowOff>157931</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3008</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96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146014</xdr:rowOff>
    </xdr:from>
    <xdr:to>
      <xdr:col>6</xdr:col>
      <xdr:colOff>561975</xdr:colOff>
      <xdr:row>57</xdr:row>
      <xdr:rowOff>76164</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7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124441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2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127,511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161167</xdr:rowOff>
    </xdr:from>
    <xdr:to>
      <xdr:col>5</xdr:col>
      <xdr:colOff>409575</xdr:colOff>
      <xdr:row>57</xdr:row>
      <xdr:rowOff>91317</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76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82444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4" y="985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32276</xdr:rowOff>
    </xdr:from>
    <xdr:to>
      <xdr:col>4</xdr:col>
      <xdr:colOff>206375</xdr:colOff>
      <xdr:row>57</xdr:row>
      <xdr:rowOff>133876</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98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125003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4" y="989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87541</xdr:rowOff>
    </xdr:from>
    <xdr:to>
      <xdr:col>3</xdr:col>
      <xdr:colOff>3175</xdr:colOff>
      <xdr:row>58</xdr:row>
      <xdr:rowOff>17691</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98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8818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92,916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128627</xdr:rowOff>
    </xdr:from>
    <xdr:to>
      <xdr:col>1</xdr:col>
      <xdr:colOff>485775</xdr:colOff>
      <xdr:row>58</xdr:row>
      <xdr:rowOff>58777</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99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49904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9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100084</xdr:rowOff>
    </xdr:from>
    <xdr:to>
      <xdr:col>6</xdr:col>
      <xdr:colOff>511175</xdr:colOff>
      <xdr:row>77</xdr:row>
      <xdr:rowOff>4922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30284"/>
          <a:ext cx="838200" cy="7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4922</xdr:rowOff>
    </xdr:from>
    <xdr:to>
      <xdr:col>5</xdr:col>
      <xdr:colOff>358775</xdr:colOff>
      <xdr:row>77</xdr:row>
      <xdr:rowOff>21349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06572"/>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21349</xdr:rowOff>
    </xdr:from>
    <xdr:to>
      <xdr:col>4</xdr:col>
      <xdr:colOff>155575</xdr:colOff>
      <xdr:row>77</xdr:row>
      <xdr:rowOff>71138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22999"/>
          <a:ext cx="8890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159533</xdr:rowOff>
    </xdr:from>
    <xdr:to>
      <xdr:col>4</xdr:col>
      <xdr:colOff>206375</xdr:colOff>
      <xdr:row>77</xdr:row>
      <xdr:rowOff>89683</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2857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80810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4"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71138</xdr:rowOff>
    </xdr:from>
    <xdr:to>
      <xdr:col>2</xdr:col>
      <xdr:colOff>638175</xdr:colOff>
      <xdr:row>77</xdr:row>
      <xdr:rowOff>107764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72788"/>
          <a:ext cx="889000" cy="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50025</xdr:rowOff>
    </xdr:from>
    <xdr:to>
      <xdr:col>3</xdr:col>
      <xdr:colOff>3175</xdr:colOff>
      <xdr:row>77</xdr:row>
      <xdr:rowOff>151625</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968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142752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4" y="133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60668</xdr:rowOff>
    </xdr:from>
    <xdr:to>
      <xdr:col>1</xdr:col>
      <xdr:colOff>485775</xdr:colOff>
      <xdr:row>77</xdr:row>
      <xdr:rowOff>162268</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079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153395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4" y="1335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49284</xdr:rowOff>
    </xdr:from>
    <xdr:to>
      <xdr:col>6</xdr:col>
      <xdr:colOff>561975</xdr:colOff>
      <xdr:row>76</xdr:row>
      <xdr:rowOff>150884</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4584700" y="1307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72161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3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183,665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125572</xdr:rowOff>
    </xdr:from>
    <xdr:to>
      <xdr:col>5</xdr:col>
      <xdr:colOff>409575</xdr:colOff>
      <xdr:row>77</xdr:row>
      <xdr:rowOff>55722</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3746500" y="131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46849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4" y="1324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166,979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141999</xdr:rowOff>
    </xdr:from>
    <xdr:to>
      <xdr:col>4</xdr:col>
      <xdr:colOff>206375</xdr:colOff>
      <xdr:row>77</xdr:row>
      <xdr:rowOff>72149</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2857500" y="131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88676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4" y="1294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163,386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20338</xdr:rowOff>
    </xdr:from>
    <xdr:to>
      <xdr:col>3</xdr:col>
      <xdr:colOff>3175</xdr:colOff>
      <xdr:row>77</xdr:row>
      <xdr:rowOff>121938</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968500" y="132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138465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4" y="1299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56964</xdr:rowOff>
    </xdr:from>
    <xdr:to>
      <xdr:col>1</xdr:col>
      <xdr:colOff>485775</xdr:colOff>
      <xdr:row>77</xdr:row>
      <xdr:rowOff>158564</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079500" y="132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3641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4" y="1303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166576</xdr:rowOff>
    </xdr:from>
    <xdr:to>
      <xdr:col>6</xdr:col>
      <xdr:colOff>511175</xdr:colOff>
      <xdr:row>96</xdr:row>
      <xdr:rowOff>97684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454326"/>
          <a:ext cx="838200" cy="10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a:extLst>
            <a:ext uri="{FF2B5EF4-FFF2-40B4-BE49-F238E27FC236}">
              <a16:creationId xmlns:a16="http://schemas.microsoft.com/office/drawing/2014/main" id="{00000000-0008-0000-0700-0000EB000000}"/>
            </a:ext>
          </a:extLst>
        </xdr:cNvPr>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166576</xdr:rowOff>
    </xdr:from>
    <xdr:to>
      <xdr:col>5</xdr:col>
      <xdr:colOff>358775</xdr:colOff>
      <xdr:row>97</xdr:row>
      <xdr:rowOff>239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54326"/>
          <a:ext cx="889000" cy="17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239</xdr:rowOff>
    </xdr:from>
    <xdr:to>
      <xdr:col>4</xdr:col>
      <xdr:colOff>155575</xdr:colOff>
      <xdr:row>97</xdr:row>
      <xdr:rowOff>10671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30889"/>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45993</xdr:rowOff>
    </xdr:from>
    <xdr:to>
      <xdr:col>4</xdr:col>
      <xdr:colOff>206375</xdr:colOff>
      <xdr:row>96</xdr:row>
      <xdr:rowOff>147593</xdr:rowOff>
    </xdr:to>
    <xdr:sp macro="" textlink="">
      <xdr:nvSpPr>
        <xdr:cNvPr id="240" name="フローチャート : 判断 239">
          <a:extLst>
            <a:ext uri="{FF2B5EF4-FFF2-40B4-BE49-F238E27FC236}">
              <a16:creationId xmlns:a16="http://schemas.microsoft.com/office/drawing/2014/main" id="{00000000-0008-0000-0700-0000F0000000}"/>
            </a:ext>
          </a:extLst>
        </xdr:cNvPr>
        <xdr:cNvSpPr/>
      </xdr:nvSpPr>
      <xdr:spPr>
        <a:xfrm>
          <a:off x="2857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164120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10671</xdr:rowOff>
    </xdr:from>
    <xdr:to>
      <xdr:col>2</xdr:col>
      <xdr:colOff>638175</xdr:colOff>
      <xdr:row>97</xdr:row>
      <xdr:rowOff>25202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41321"/>
          <a:ext cx="889000" cy="1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48034</xdr:rowOff>
    </xdr:from>
    <xdr:to>
      <xdr:col>3</xdr:col>
      <xdr:colOff>3175</xdr:colOff>
      <xdr:row>96</xdr:row>
      <xdr:rowOff>149634</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1968500" y="1650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166161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34424</xdr:rowOff>
    </xdr:from>
    <xdr:to>
      <xdr:col>1</xdr:col>
      <xdr:colOff>485775</xdr:colOff>
      <xdr:row>96</xdr:row>
      <xdr:rowOff>136024</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079500" y="1649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152551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46884</xdr:rowOff>
    </xdr:from>
    <xdr:to>
      <xdr:col>6</xdr:col>
      <xdr:colOff>561975</xdr:colOff>
      <xdr:row>96</xdr:row>
      <xdr:rowOff>148484</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4584700" y="165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25311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8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60,514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115776</xdr:rowOff>
    </xdr:from>
    <xdr:to>
      <xdr:col>5</xdr:col>
      <xdr:colOff>409575</xdr:colOff>
      <xdr:row>96</xdr:row>
      <xdr:rowOff>45926</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3746500" y="164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37053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4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120889</xdr:rowOff>
    </xdr:from>
    <xdr:to>
      <xdr:col>4</xdr:col>
      <xdr:colOff>206375</xdr:colOff>
      <xdr:row>97</xdr:row>
      <xdr:rowOff>51039</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2857500" y="165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42166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131321</xdr:rowOff>
    </xdr:from>
    <xdr:to>
      <xdr:col>3</xdr:col>
      <xdr:colOff>3175</xdr:colOff>
      <xdr:row>97</xdr:row>
      <xdr:rowOff>61471</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1968500" y="1659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52598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8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145852</xdr:rowOff>
    </xdr:from>
    <xdr:to>
      <xdr:col>1</xdr:col>
      <xdr:colOff>485775</xdr:colOff>
      <xdr:row>97</xdr:row>
      <xdr:rowOff>76002</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079500" y="166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67129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9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a:extLst>
            <a:ext uri="{FF2B5EF4-FFF2-40B4-BE49-F238E27FC236}">
              <a16:creationId xmlns:a16="http://schemas.microsoft.com/office/drawing/2014/main" id="{00000000-0008-0000-0700-000024010000}"/>
            </a:ext>
          </a:extLst>
        </xdr:cNvPr>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168656</xdr:rowOff>
    </xdr:from>
    <xdr:to>
      <xdr:col>14</xdr:col>
      <xdr:colOff>28575</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83756"/>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76454</xdr:rowOff>
    </xdr:from>
    <xdr:to>
      <xdr:col>12</xdr:col>
      <xdr:colOff>511175</xdr:colOff>
      <xdr:row>38</xdr:row>
      <xdr:rowOff>168656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420104"/>
          <a:ext cx="889000" cy="2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71946</xdr:rowOff>
    </xdr:from>
    <xdr:to>
      <xdr:col>12</xdr:col>
      <xdr:colOff>561975</xdr:colOff>
      <xdr:row>37</xdr:row>
      <xdr:rowOff>2096</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8699500" y="62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18623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7" y="601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76454</xdr:rowOff>
    </xdr:from>
    <xdr:to>
      <xdr:col>11</xdr:col>
      <xdr:colOff>307975</xdr:colOff>
      <xdr:row>37</xdr:row>
      <xdr:rowOff>115126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420104"/>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125285</xdr:rowOff>
    </xdr:from>
    <xdr:to>
      <xdr:col>11</xdr:col>
      <xdr:colOff>358775</xdr:colOff>
      <xdr:row>36</xdr:row>
      <xdr:rowOff>55435</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7810500" y="61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71962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7" y="590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96710</xdr:rowOff>
    </xdr:from>
    <xdr:to>
      <xdr:col>10</xdr:col>
      <xdr:colOff>155575</xdr:colOff>
      <xdr:row>36</xdr:row>
      <xdr:rowOff>26860</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6921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43387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7" y="587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117856</xdr:rowOff>
    </xdr:from>
    <xdr:to>
      <xdr:col>12</xdr:col>
      <xdr:colOff>561975</xdr:colOff>
      <xdr:row>39</xdr:row>
      <xdr:rowOff>48006</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86995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39133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2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25654</xdr:rowOff>
    </xdr:from>
    <xdr:to>
      <xdr:col>11</xdr:col>
      <xdr:colOff>358775</xdr:colOff>
      <xdr:row>37</xdr:row>
      <xdr:rowOff>127254</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7810500" y="63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118381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64326</xdr:rowOff>
    </xdr:from>
    <xdr:to>
      <xdr:col>10</xdr:col>
      <xdr:colOff>155575</xdr:colOff>
      <xdr:row>37</xdr:row>
      <xdr:rowOff>165926</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6921500" y="64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157053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7" y="650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22582</xdr:rowOff>
    </xdr:from>
    <xdr:to>
      <xdr:col>15</xdr:col>
      <xdr:colOff>180975</xdr:colOff>
      <xdr:row>58</xdr:row>
      <xdr:rowOff>31028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66682"/>
          <a:ext cx="8382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22582</xdr:rowOff>
    </xdr:from>
    <xdr:to>
      <xdr:col>14</xdr:col>
      <xdr:colOff>28575</xdr:colOff>
      <xdr:row>58</xdr:row>
      <xdr:rowOff>40629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66682"/>
          <a:ext cx="889000" cy="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29531</xdr:rowOff>
    </xdr:from>
    <xdr:to>
      <xdr:col>12</xdr:col>
      <xdr:colOff>511175</xdr:colOff>
      <xdr:row>58</xdr:row>
      <xdr:rowOff>40629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73631"/>
          <a:ext cx="889000" cy="1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118019</xdr:rowOff>
    </xdr:from>
    <xdr:to>
      <xdr:col>12</xdr:col>
      <xdr:colOff>561975</xdr:colOff>
      <xdr:row>58</xdr:row>
      <xdr:rowOff>48169</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8699500" y="989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64696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6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29531</xdr:rowOff>
    </xdr:from>
    <xdr:to>
      <xdr:col>11</xdr:col>
      <xdr:colOff>307975</xdr:colOff>
      <xdr:row>58</xdr:row>
      <xdr:rowOff>29588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7363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116417</xdr:rowOff>
    </xdr:from>
    <xdr:to>
      <xdr:col>11</xdr:col>
      <xdr:colOff>358775</xdr:colOff>
      <xdr:row>58</xdr:row>
      <xdr:rowOff>46567</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7810500" y="988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63094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6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128770</xdr:rowOff>
    </xdr:from>
    <xdr:to>
      <xdr:col>10</xdr:col>
      <xdr:colOff>155575</xdr:colOff>
      <xdr:row>58</xdr:row>
      <xdr:rowOff>58920</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6921500" y="9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75447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7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151678</xdr:rowOff>
    </xdr:from>
    <xdr:to>
      <xdr:col>15</xdr:col>
      <xdr:colOff>231775</xdr:colOff>
      <xdr:row>58</xdr:row>
      <xdr:rowOff>81828</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10426700" y="99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66605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143232</xdr:rowOff>
    </xdr:from>
    <xdr:to>
      <xdr:col>14</xdr:col>
      <xdr:colOff>79375</xdr:colOff>
      <xdr:row>58</xdr:row>
      <xdr:rowOff>73382</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9588500" y="99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64509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161279</xdr:rowOff>
    </xdr:from>
    <xdr:to>
      <xdr:col>12</xdr:col>
      <xdr:colOff>561975</xdr:colOff>
      <xdr:row>58</xdr:row>
      <xdr:rowOff>91429</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8699500" y="99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82556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150181</xdr:rowOff>
    </xdr:from>
    <xdr:to>
      <xdr:col>11</xdr:col>
      <xdr:colOff>358775</xdr:colOff>
      <xdr:row>58</xdr:row>
      <xdr:rowOff>80331</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7810500" y="99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71458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1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150238</xdr:rowOff>
    </xdr:from>
    <xdr:to>
      <xdr:col>10</xdr:col>
      <xdr:colOff>155575</xdr:colOff>
      <xdr:row>58</xdr:row>
      <xdr:rowOff>80388</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6921500" y="992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71515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154449</xdr:rowOff>
    </xdr:from>
    <xdr:to>
      <xdr:col>15</xdr:col>
      <xdr:colOff>180975</xdr:colOff>
      <xdr:row>77</xdr:row>
      <xdr:rowOff>170360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56099"/>
          <a:ext cx="8382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154660</xdr:rowOff>
    </xdr:from>
    <xdr:to>
      <xdr:col>14</xdr:col>
      <xdr:colOff>28575</xdr:colOff>
      <xdr:row>77</xdr:row>
      <xdr:rowOff>170360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356310"/>
          <a:ext cx="889000" cy="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154660</xdr:rowOff>
    </xdr:from>
    <xdr:to>
      <xdr:col>12</xdr:col>
      <xdr:colOff>511175</xdr:colOff>
      <xdr:row>77</xdr:row>
      <xdr:rowOff>170562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356310"/>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80094</xdr:rowOff>
    </xdr:from>
    <xdr:to>
      <xdr:col>12</xdr:col>
      <xdr:colOff>561975</xdr:colOff>
      <xdr:row>78</xdr:row>
      <xdr:rowOff>10244</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28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26771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5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114050</xdr:rowOff>
    </xdr:from>
    <xdr:to>
      <xdr:col>11</xdr:col>
      <xdr:colOff>307975</xdr:colOff>
      <xdr:row>77</xdr:row>
      <xdr:rowOff>170562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315700"/>
          <a:ext cx="889000" cy="5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96005</xdr:rowOff>
    </xdr:from>
    <xdr:to>
      <xdr:col>11</xdr:col>
      <xdr:colOff>358775</xdr:colOff>
      <xdr:row>78</xdr:row>
      <xdr:rowOff>26155</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29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42682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0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98034</xdr:rowOff>
    </xdr:from>
    <xdr:to>
      <xdr:col>10</xdr:col>
      <xdr:colOff>155575</xdr:colOff>
      <xdr:row>78</xdr:row>
      <xdr:rowOff>28184</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2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19311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9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103649</xdr:rowOff>
    </xdr:from>
    <xdr:to>
      <xdr:col>15</xdr:col>
      <xdr:colOff>231775</xdr:colOff>
      <xdr:row>78</xdr:row>
      <xdr:rowOff>33799</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30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82076</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8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17,137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119560</xdr:rowOff>
    </xdr:from>
    <xdr:to>
      <xdr:col>14</xdr:col>
      <xdr:colOff>79375</xdr:colOff>
      <xdr:row>78</xdr:row>
      <xdr:rowOff>49710</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3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40837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103860</xdr:rowOff>
    </xdr:from>
    <xdr:to>
      <xdr:col>12</xdr:col>
      <xdr:colOff>561975</xdr:colOff>
      <xdr:row>78</xdr:row>
      <xdr:rowOff>34010</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3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25137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3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119762</xdr:rowOff>
    </xdr:from>
    <xdr:to>
      <xdr:col>11</xdr:col>
      <xdr:colOff>358775</xdr:colOff>
      <xdr:row>78</xdr:row>
      <xdr:rowOff>49912</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41039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63250</xdr:rowOff>
    </xdr:from>
    <xdr:to>
      <xdr:col>10</xdr:col>
      <xdr:colOff>155575</xdr:colOff>
      <xdr:row>77</xdr:row>
      <xdr:rowOff>164850</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26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9927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04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12999</xdr:rowOff>
    </xdr:from>
    <xdr:to>
      <xdr:col>15</xdr:col>
      <xdr:colOff>180975</xdr:colOff>
      <xdr:row>96</xdr:row>
      <xdr:rowOff>97672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472199"/>
          <a:ext cx="838200" cy="8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a:extLst>
            <a:ext uri="{FF2B5EF4-FFF2-40B4-BE49-F238E27FC236}">
              <a16:creationId xmlns:a16="http://schemas.microsoft.com/office/drawing/2014/main" id="{00000000-0008-0000-0700-0000C7010000}"/>
            </a:ext>
          </a:extLst>
        </xdr:cNvPr>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97672</xdr:rowOff>
    </xdr:from>
    <xdr:to>
      <xdr:col>14</xdr:col>
      <xdr:colOff>28575</xdr:colOff>
      <xdr:row>96</xdr:row>
      <xdr:rowOff>135665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556872"/>
          <a:ext cx="8890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135665</xdr:rowOff>
    </xdr:from>
    <xdr:to>
      <xdr:col>12</xdr:col>
      <xdr:colOff>511175</xdr:colOff>
      <xdr:row>96</xdr:row>
      <xdr:rowOff>143204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594865"/>
          <a:ext cx="889000" cy="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38128</xdr:rowOff>
    </xdr:from>
    <xdr:to>
      <xdr:col>12</xdr:col>
      <xdr:colOff>561975</xdr:colOff>
      <xdr:row>95</xdr:row>
      <xdr:rowOff>139728</xdr:rowOff>
    </xdr:to>
    <xdr:sp macro="" textlink="">
      <xdr:nvSpPr>
        <xdr:cNvPr id="460" name="フローチャート : 判断 459">
          <a:extLst>
            <a:ext uri="{FF2B5EF4-FFF2-40B4-BE49-F238E27FC236}">
              <a16:creationId xmlns:a16="http://schemas.microsoft.com/office/drawing/2014/main" id="{00000000-0008-0000-0700-0000CC010000}"/>
            </a:ext>
          </a:extLst>
        </xdr:cNvPr>
        <xdr:cNvSpPr/>
      </xdr:nvSpPr>
      <xdr:spPr>
        <a:xfrm>
          <a:off x="8699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156255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10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143204</xdr:rowOff>
    </xdr:from>
    <xdr:to>
      <xdr:col>11</xdr:col>
      <xdr:colOff>307975</xdr:colOff>
      <xdr:row>96</xdr:row>
      <xdr:rowOff>170224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02404"/>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48044</xdr:rowOff>
    </xdr:from>
    <xdr:to>
      <xdr:col>11</xdr:col>
      <xdr:colOff>358775</xdr:colOff>
      <xdr:row>95</xdr:row>
      <xdr:rowOff>149644</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7810500" y="1633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166171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11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125882</xdr:rowOff>
    </xdr:from>
    <xdr:to>
      <xdr:col>10</xdr:col>
      <xdr:colOff>155575</xdr:colOff>
      <xdr:row>96</xdr:row>
      <xdr:rowOff>56032</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6921500" y="164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72559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1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133649</xdr:rowOff>
    </xdr:from>
    <xdr:to>
      <xdr:col>15</xdr:col>
      <xdr:colOff>231775</xdr:colOff>
      <xdr:row>96</xdr:row>
      <xdr:rowOff>63799</xdr:rowOff>
    </xdr:to>
    <xdr:sp macro="" textlink="">
      <xdr:nvSpPr>
        <xdr:cNvPr id="472" name="円/楕円 471">
          <a:extLst>
            <a:ext uri="{FF2B5EF4-FFF2-40B4-BE49-F238E27FC236}">
              <a16:creationId xmlns:a16="http://schemas.microsoft.com/office/drawing/2014/main" id="{00000000-0008-0000-0700-0000D8010000}"/>
            </a:ext>
          </a:extLst>
        </xdr:cNvPr>
        <xdr:cNvSpPr/>
      </xdr:nvSpPr>
      <xdr:spPr>
        <a:xfrm>
          <a:off x="10426700" y="164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112076</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62,170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46872</xdr:rowOff>
    </xdr:from>
    <xdr:to>
      <xdr:col>14</xdr:col>
      <xdr:colOff>79375</xdr:colOff>
      <xdr:row>96</xdr:row>
      <xdr:rowOff>148472</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9588500" y="1650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139599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9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84865</xdr:rowOff>
    </xdr:from>
    <xdr:to>
      <xdr:col>12</xdr:col>
      <xdr:colOff>561975</xdr:colOff>
      <xdr:row>97</xdr:row>
      <xdr:rowOff>15015</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8699500" y="165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6142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92404</xdr:rowOff>
    </xdr:from>
    <xdr:to>
      <xdr:col>11</xdr:col>
      <xdr:colOff>358775</xdr:colOff>
      <xdr:row>97</xdr:row>
      <xdr:rowOff>22554</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7810500" y="1655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13681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64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119424</xdr:rowOff>
    </xdr:from>
    <xdr:to>
      <xdr:col>10</xdr:col>
      <xdr:colOff>155575</xdr:colOff>
      <xdr:row>97</xdr:row>
      <xdr:rowOff>49574</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6921500" y="1657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40701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7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21733</xdr:rowOff>
    </xdr:from>
    <xdr:to>
      <xdr:col>23</xdr:col>
      <xdr:colOff>517525</xdr:colOff>
      <xdr:row>38</xdr:row>
      <xdr:rowOff>66386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36833"/>
          <a:ext cx="8382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66386</xdr:rowOff>
    </xdr:from>
    <xdr:to>
      <xdr:col>22</xdr:col>
      <xdr:colOff>365125</xdr:colOff>
      <xdr:row>38</xdr:row>
      <xdr:rowOff>86113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81486"/>
          <a:ext cx="889000" cy="1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a:extLst>
            <a:ext uri="{FF2B5EF4-FFF2-40B4-BE49-F238E27FC236}">
              <a16:creationId xmlns:a16="http://schemas.microsoft.com/office/drawing/2014/main" id="{00000000-0008-0000-0700-000006020000}"/>
            </a:ext>
          </a:extLst>
        </xdr:cNvPr>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86113</xdr:rowOff>
    </xdr:from>
    <xdr:to>
      <xdr:col>21</xdr:col>
      <xdr:colOff>161925</xdr:colOff>
      <xdr:row>38</xdr:row>
      <xdr:rowOff>117393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01213"/>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106721</xdr:rowOff>
    </xdr:from>
    <xdr:to>
      <xdr:col>21</xdr:col>
      <xdr:colOff>212725</xdr:colOff>
      <xdr:row>38</xdr:row>
      <xdr:rowOff>36871</xdr:rowOff>
    </xdr:to>
    <xdr:sp macro="" textlink="">
      <xdr:nvSpPr>
        <xdr:cNvPr id="521" name="フローチャート : 判断 520">
          <a:extLst>
            <a:ext uri="{FF2B5EF4-FFF2-40B4-BE49-F238E27FC236}">
              <a16:creationId xmlns:a16="http://schemas.microsoft.com/office/drawing/2014/main" id="{00000000-0008-0000-0700-000009020000}"/>
            </a:ext>
          </a:extLst>
        </xdr:cNvPr>
        <xdr:cNvSpPr/>
      </xdr:nvSpPr>
      <xdr:spPr>
        <a:xfrm>
          <a:off x="14541500" y="645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53398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2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117393</xdr:rowOff>
    </xdr:from>
    <xdr:to>
      <xdr:col>19</xdr:col>
      <xdr:colOff>644525</xdr:colOff>
      <xdr:row>38</xdr:row>
      <xdr:rowOff>156149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32493"/>
          <a:ext cx="889000" cy="3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105169</xdr:rowOff>
    </xdr:from>
    <xdr:to>
      <xdr:col>20</xdr:col>
      <xdr:colOff>9525</xdr:colOff>
      <xdr:row>38</xdr:row>
      <xdr:rowOff>35319</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3652500" y="644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51846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2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126419</xdr:rowOff>
    </xdr:from>
    <xdr:to>
      <xdr:col>18</xdr:col>
      <xdr:colOff>492125</xdr:colOff>
      <xdr:row>38</xdr:row>
      <xdr:rowOff>56569</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2763500" y="647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73096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4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142383</xdr:rowOff>
    </xdr:from>
    <xdr:to>
      <xdr:col>23</xdr:col>
      <xdr:colOff>568325</xdr:colOff>
      <xdr:row>38</xdr:row>
      <xdr:rowOff>72533</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6268700" y="648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57310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30,385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15586</xdr:rowOff>
    </xdr:from>
    <xdr:to>
      <xdr:col>22</xdr:col>
      <xdr:colOff>415925</xdr:colOff>
      <xdr:row>38</xdr:row>
      <xdr:rowOff>117186</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5430500" y="65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108313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2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35313</xdr:rowOff>
    </xdr:from>
    <xdr:to>
      <xdr:col>21</xdr:col>
      <xdr:colOff>212725</xdr:colOff>
      <xdr:row>38</xdr:row>
      <xdr:rowOff>136913</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4541500" y="655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128040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4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66593</xdr:rowOff>
    </xdr:from>
    <xdr:to>
      <xdr:col>20</xdr:col>
      <xdr:colOff>9525</xdr:colOff>
      <xdr:row>38</xdr:row>
      <xdr:rowOff>168193</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3652500" y="658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159320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7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105349</xdr:rowOff>
    </xdr:from>
    <xdr:to>
      <xdr:col>18</xdr:col>
      <xdr:colOff>492125</xdr:colOff>
      <xdr:row>39</xdr:row>
      <xdr:rowOff>35499</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2763500" y="662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26626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1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95498</xdr:rowOff>
    </xdr:from>
    <xdr:to>
      <xdr:col>23</xdr:col>
      <xdr:colOff>517525</xdr:colOff>
      <xdr:row>57</xdr:row>
      <xdr:rowOff>137848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68148"/>
          <a:ext cx="838200" cy="4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137848</xdr:rowOff>
    </xdr:from>
    <xdr:to>
      <xdr:col>22</xdr:col>
      <xdr:colOff>365125</xdr:colOff>
      <xdr:row>57</xdr:row>
      <xdr:rowOff>141191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10498"/>
          <a:ext cx="889000" cy="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141191</xdr:rowOff>
    </xdr:from>
    <xdr:to>
      <xdr:col>21</xdr:col>
      <xdr:colOff>161925</xdr:colOff>
      <xdr:row>57</xdr:row>
      <xdr:rowOff>159401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13841"/>
          <a:ext cx="889000" cy="1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104902</xdr:rowOff>
    </xdr:from>
    <xdr:to>
      <xdr:col>21</xdr:col>
      <xdr:colOff>212725</xdr:colOff>
      <xdr:row>57</xdr:row>
      <xdr:rowOff>35052</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51579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83661</xdr:rowOff>
    </xdr:from>
    <xdr:to>
      <xdr:col>19</xdr:col>
      <xdr:colOff>644525</xdr:colOff>
      <xdr:row>57</xdr:row>
      <xdr:rowOff>159401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56311"/>
          <a:ext cx="889000" cy="7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97527</xdr:rowOff>
    </xdr:from>
    <xdr:to>
      <xdr:col>20</xdr:col>
      <xdr:colOff>9525</xdr:colOff>
      <xdr:row>57</xdr:row>
      <xdr:rowOff>27677</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44204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4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90381</xdr:rowOff>
    </xdr:from>
    <xdr:to>
      <xdr:col>18</xdr:col>
      <xdr:colOff>492125</xdr:colOff>
      <xdr:row>57</xdr:row>
      <xdr:rowOff>20531</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37058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4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44698</xdr:rowOff>
    </xdr:from>
    <xdr:to>
      <xdr:col>23</xdr:col>
      <xdr:colOff>568325</xdr:colOff>
      <xdr:row>57</xdr:row>
      <xdr:rowOff>146298</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8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131075</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3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47,168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87048</xdr:rowOff>
    </xdr:from>
    <xdr:to>
      <xdr:col>22</xdr:col>
      <xdr:colOff>415925</xdr:colOff>
      <xdr:row>58</xdr:row>
      <xdr:rowOff>17198</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8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8325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90391</xdr:rowOff>
    </xdr:from>
    <xdr:to>
      <xdr:col>21</xdr:col>
      <xdr:colOff>212725</xdr:colOff>
      <xdr:row>58</xdr:row>
      <xdr:rowOff>20541</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86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11668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5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108601</xdr:rowOff>
    </xdr:from>
    <xdr:to>
      <xdr:col>20</xdr:col>
      <xdr:colOff>9525</xdr:colOff>
      <xdr:row>58</xdr:row>
      <xdr:rowOff>38751</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8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29878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7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32861</xdr:rowOff>
    </xdr:from>
    <xdr:to>
      <xdr:col>18</xdr:col>
      <xdr:colOff>492125</xdr:colOff>
      <xdr:row>57</xdr:row>
      <xdr:rowOff>134461</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8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125588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9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31359</xdr:rowOff>
    </xdr:from>
    <xdr:to>
      <xdr:col>23</xdr:col>
      <xdr:colOff>517525</xdr:colOff>
      <xdr:row>79</xdr:row>
      <xdr:rowOff>33158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75909"/>
          <a:ext cx="838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19890</xdr:rowOff>
    </xdr:from>
    <xdr:to>
      <xdr:col>22</xdr:col>
      <xdr:colOff>365125</xdr:colOff>
      <xdr:row>79</xdr:row>
      <xdr:rowOff>33158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64440"/>
          <a:ext cx="889000" cy="1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19890</xdr:rowOff>
    </xdr:from>
    <xdr:to>
      <xdr:col>21</xdr:col>
      <xdr:colOff>161925</xdr:colOff>
      <xdr:row>79</xdr:row>
      <xdr:rowOff>44434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64440"/>
          <a:ext cx="889000" cy="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30139</xdr:rowOff>
    </xdr:from>
    <xdr:to>
      <xdr:col>19</xdr:col>
      <xdr:colOff>644525</xdr:colOff>
      <xdr:row>79</xdr:row>
      <xdr:rowOff>44434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74689"/>
          <a:ext cx="889000" cy="1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152009</xdr:rowOff>
    </xdr:from>
    <xdr:to>
      <xdr:col>23</xdr:col>
      <xdr:colOff>568325</xdr:colOff>
      <xdr:row>79</xdr:row>
      <xdr:rowOff>82159</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52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66936</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153808</xdr:rowOff>
    </xdr:from>
    <xdr:to>
      <xdr:col>22</xdr:col>
      <xdr:colOff>415925</xdr:colOff>
      <xdr:row>79</xdr:row>
      <xdr:rowOff>83958</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5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75085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7" y="136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140540</xdr:rowOff>
    </xdr:from>
    <xdr:to>
      <xdr:col>21</xdr:col>
      <xdr:colOff>212725</xdr:colOff>
      <xdr:row>79</xdr:row>
      <xdr:rowOff>70690</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5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61817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7" y="1360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165084</xdr:rowOff>
    </xdr:from>
    <xdr:to>
      <xdr:col>20</xdr:col>
      <xdr:colOff>9525</xdr:colOff>
      <xdr:row>79</xdr:row>
      <xdr:rowOff>95234</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86361</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49" y="136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150789</xdr:rowOff>
    </xdr:from>
    <xdr:to>
      <xdr:col>18</xdr:col>
      <xdr:colOff>492125</xdr:colOff>
      <xdr:row>79</xdr:row>
      <xdr:rowOff>80939</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5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72066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7" y="13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151053</xdr:rowOff>
    </xdr:from>
    <xdr:to>
      <xdr:col>23</xdr:col>
      <xdr:colOff>517525</xdr:colOff>
      <xdr:row>97</xdr:row>
      <xdr:rowOff>15208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610253"/>
          <a:ext cx="838200" cy="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a:extLst>
            <a:ext uri="{FF2B5EF4-FFF2-40B4-BE49-F238E27FC236}">
              <a16:creationId xmlns:a16="http://schemas.microsoft.com/office/drawing/2014/main" id="{00000000-0008-0000-0700-0000AB020000}"/>
            </a:ext>
          </a:extLst>
        </xdr:cNvPr>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119867</xdr:rowOff>
    </xdr:from>
    <xdr:to>
      <xdr:col>22</xdr:col>
      <xdr:colOff>365125</xdr:colOff>
      <xdr:row>96</xdr:row>
      <xdr:rowOff>151053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579067"/>
          <a:ext cx="889000" cy="3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95531</xdr:rowOff>
    </xdr:from>
    <xdr:to>
      <xdr:col>21</xdr:col>
      <xdr:colOff>161925</xdr:colOff>
      <xdr:row>96</xdr:row>
      <xdr:rowOff>119867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554731"/>
          <a:ext cx="889000" cy="2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688" name="フローチャート : 判断 687">
          <a:extLst>
            <a:ext uri="{FF2B5EF4-FFF2-40B4-BE49-F238E27FC236}">
              <a16:creationId xmlns:a16="http://schemas.microsoft.com/office/drawing/2014/main" id="{00000000-0008-0000-0700-0000B0020000}"/>
            </a:ext>
          </a:extLst>
        </xdr:cNvPr>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34229</xdr:rowOff>
    </xdr:from>
    <xdr:to>
      <xdr:col>19</xdr:col>
      <xdr:colOff>644525</xdr:colOff>
      <xdr:row>96</xdr:row>
      <xdr:rowOff>95531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493429"/>
          <a:ext cx="889000" cy="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76900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135858</xdr:rowOff>
    </xdr:from>
    <xdr:to>
      <xdr:col>23</xdr:col>
      <xdr:colOff>568325</xdr:colOff>
      <xdr:row>97</xdr:row>
      <xdr:rowOff>66008</xdr:rowOff>
    </xdr:to>
    <xdr:sp macro="" textlink="">
      <xdr:nvSpPr>
        <xdr:cNvPr id="700" name="円/楕円 699">
          <a:extLst>
            <a:ext uri="{FF2B5EF4-FFF2-40B4-BE49-F238E27FC236}">
              <a16:creationId xmlns:a16="http://schemas.microsoft.com/office/drawing/2014/main" id="{00000000-0008-0000-0700-0000BC020000}"/>
            </a:ext>
          </a:extLst>
        </xdr:cNvPr>
        <xdr:cNvSpPr/>
      </xdr:nvSpPr>
      <xdr:spPr>
        <a:xfrm>
          <a:off x="16268700" y="165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114285</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7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64,729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100253</xdr:rowOff>
    </xdr:from>
    <xdr:to>
      <xdr:col>22</xdr:col>
      <xdr:colOff>415925</xdr:colOff>
      <xdr:row>97</xdr:row>
      <xdr:rowOff>30403</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5430500" y="165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21530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5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69067</xdr:rowOff>
    </xdr:from>
    <xdr:to>
      <xdr:col>21</xdr:col>
      <xdr:colOff>212725</xdr:colOff>
      <xdr:row>96</xdr:row>
      <xdr:rowOff>170667</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4541500" y="1652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161794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2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44731</xdr:rowOff>
    </xdr:from>
    <xdr:to>
      <xdr:col>20</xdr:col>
      <xdr:colOff>9525</xdr:colOff>
      <xdr:row>96</xdr:row>
      <xdr:rowOff>146331</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3652500" y="165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137458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59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84,661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154879</xdr:rowOff>
    </xdr:from>
    <xdr:to>
      <xdr:col>18</xdr:col>
      <xdr:colOff>492125</xdr:colOff>
      <xdr:row>96</xdr:row>
      <xdr:rowOff>85029</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2763500" y="1644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101556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21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a:extLst>
            <a:ext uri="{FF2B5EF4-FFF2-40B4-BE49-F238E27FC236}">
              <a16:creationId xmlns:a16="http://schemas.microsoft.com/office/drawing/2014/main" id="{00000000-0008-0000-0700-0000E4020000}"/>
            </a:ext>
          </a:extLst>
        </xdr:cNvPr>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a:extLst>
            <a:ext uri="{FF2B5EF4-FFF2-40B4-BE49-F238E27FC236}">
              <a16:creationId xmlns:a16="http://schemas.microsoft.com/office/drawing/2014/main" id="{00000000-0008-0000-0700-0000E6020000}"/>
            </a:ext>
          </a:extLst>
        </xdr:cNvPr>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a:extLst>
            <a:ext uri="{FF2B5EF4-FFF2-40B4-BE49-F238E27FC236}">
              <a16:creationId xmlns:a16="http://schemas.microsoft.com/office/drawing/2014/main" id="{00000000-0008-0000-0700-0000E9020000}"/>
            </a:ext>
          </a:extLst>
        </xdr:cNvPr>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106045</xdr:rowOff>
    </xdr:from>
    <xdr:to>
      <xdr:col>28</xdr:col>
      <xdr:colOff>365125</xdr:colOff>
      <xdr:row>39</xdr:row>
      <xdr:rowOff>36195</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19494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52722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128143</xdr:rowOff>
    </xdr:from>
    <xdr:to>
      <xdr:col>27</xdr:col>
      <xdr:colOff>161925</xdr:colOff>
      <xdr:row>39</xdr:row>
      <xdr:rowOff>58293</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74820</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99333" y="6418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a:extLst>
            <a:ext uri="{FF2B5EF4-FFF2-40B4-BE49-F238E27FC236}">
              <a16:creationId xmlns:a16="http://schemas.microsoft.com/office/drawing/2014/main"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7" name="フローチャート : 判断 796">
          <a:extLst>
            <a:ext uri="{FF2B5EF4-FFF2-40B4-BE49-F238E27FC236}">
              <a16:creationId xmlns:a16="http://schemas.microsoft.com/office/drawing/2014/main" id="{00000000-0008-0000-0700-00001D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0" name="フローチャート : 判断 799">
          <a:extLst>
            <a:ext uri="{FF2B5EF4-FFF2-40B4-BE49-F238E27FC236}">
              <a16:creationId xmlns:a16="http://schemas.microsoft.com/office/drawing/2014/main" id="{00000000-0008-0000-0700-000020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目的別歳出決算における住民一人当たりのコストは、</a:t>
          </a:r>
          <a:r>
            <a:rPr kumimoji="1" lang="ja-JP" altLang="en-US" sz="1200">
              <a:solidFill>
                <a:schemeClr val="dk1"/>
              </a:solidFill>
              <a:effectLst/>
              <a:latin typeface="+mn-lt"/>
              <a:ea typeface="+mn-ea"/>
              <a:cs typeface="+mn-cs"/>
            </a:rPr>
            <a:t>前年度においては、</a:t>
          </a:r>
          <a:r>
            <a:rPr kumimoji="1" lang="ja-JP" altLang="ja-JP" sz="1200">
              <a:solidFill>
                <a:schemeClr val="dk1"/>
              </a:solidFill>
              <a:effectLst/>
              <a:latin typeface="+mn-lt"/>
              <a:ea typeface="+mn-ea"/>
              <a:cs typeface="+mn-cs"/>
            </a:rPr>
            <a:t>すべての費目において類似団体を下回ってい</a:t>
          </a:r>
          <a:r>
            <a:rPr kumimoji="1" lang="ja-JP" altLang="en-US" sz="1200">
              <a:solidFill>
                <a:schemeClr val="dk1"/>
              </a:solidFill>
              <a:effectLst/>
              <a:latin typeface="+mn-lt"/>
              <a:ea typeface="+mn-ea"/>
              <a:cs typeface="+mn-cs"/>
            </a:rPr>
            <a:t>たものの、平成２８年度は民生費のみが上回っている</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これは、地域介護・福祉空間整備推進交付金を活用した新規介護施設整備</a:t>
          </a:r>
          <a:r>
            <a:rPr kumimoji="1" lang="ja-JP" altLang="ja-JP" sz="1200">
              <a:solidFill>
                <a:schemeClr val="dk1"/>
              </a:solidFill>
              <a:effectLst/>
              <a:latin typeface="+mn-lt"/>
              <a:ea typeface="+mn-ea"/>
              <a:cs typeface="+mn-cs"/>
            </a:rPr>
            <a:t>１４１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８３９千円（皆</a:t>
          </a:r>
          <a:r>
            <a:rPr kumimoji="1" lang="ja-JP" altLang="en-US" sz="1200">
              <a:solidFill>
                <a:schemeClr val="dk1"/>
              </a:solidFill>
              <a:effectLst/>
              <a:latin typeface="+mn-lt"/>
              <a:ea typeface="+mn-ea"/>
              <a:cs typeface="+mn-cs"/>
            </a:rPr>
            <a:t>増）によるものである。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歳入においては、依存財源であり歳入の大半を占める普通交付税が大きく減少したものの、自主財源である地方税が５．８％増加したことに加え、</a:t>
          </a:r>
          <a:r>
            <a:rPr kumimoji="1" lang="ja-JP" altLang="ja-JP" sz="1200">
              <a:solidFill>
                <a:schemeClr val="dk1"/>
              </a:solidFill>
              <a:effectLst/>
              <a:latin typeface="+mn-lt"/>
              <a:ea typeface="+mn-ea"/>
              <a:cs typeface="+mn-cs"/>
            </a:rPr>
            <a:t>ふるさと振興基金</a:t>
          </a:r>
          <a:r>
            <a:rPr kumimoji="1" lang="ja-JP" altLang="en-US" sz="1200">
              <a:solidFill>
                <a:schemeClr val="dk1"/>
              </a:solidFill>
              <a:effectLst/>
              <a:latin typeface="+mn-lt"/>
              <a:ea typeface="+mn-ea"/>
              <a:cs typeface="+mn-cs"/>
            </a:rPr>
            <a:t>の</a:t>
          </a:r>
          <a:r>
            <a:rPr kumimoji="1" lang="ja-JP" altLang="en-US" sz="1200">
              <a:latin typeface="ＭＳ ゴシック" pitchFamily="49" charset="-128"/>
              <a:ea typeface="ＭＳ ゴシック" pitchFamily="49" charset="-128"/>
            </a:rPr>
            <a:t>取崩しにより</a:t>
          </a:r>
          <a:r>
            <a:rPr kumimoji="1" lang="ja-JP" altLang="ja-JP" sz="1200">
              <a:solidFill>
                <a:schemeClr val="dk1"/>
              </a:solidFill>
              <a:effectLst/>
              <a:latin typeface="+mn-lt"/>
              <a:ea typeface="+mn-ea"/>
              <a:cs typeface="+mn-cs"/>
            </a:rPr>
            <a:t>財政調整基金</a:t>
          </a:r>
          <a:r>
            <a:rPr kumimoji="1" lang="ja-JP" altLang="en-US" sz="1200">
              <a:solidFill>
                <a:schemeClr val="dk1"/>
              </a:solidFill>
              <a:effectLst/>
              <a:latin typeface="+mn-lt"/>
              <a:ea typeface="+mn-ea"/>
              <a:cs typeface="+mn-cs"/>
            </a:rPr>
            <a:t>の取崩しを</a:t>
          </a:r>
          <a:r>
            <a:rPr kumimoji="1" lang="ja-JP" altLang="en-US" sz="1200">
              <a:latin typeface="ＭＳ ゴシック" pitchFamily="49" charset="-128"/>
              <a:ea typeface="ＭＳ ゴシック" pitchFamily="49" charset="-128"/>
            </a:rPr>
            <a:t>極力抑制した。また、歳出においては、若年層職員の増加により人件費が１０．４％減少したことや、</a:t>
          </a:r>
          <a:r>
            <a:rPr kumimoji="1" lang="ja-JP" altLang="ja-JP" sz="1200">
              <a:solidFill>
                <a:schemeClr val="dk1"/>
              </a:solidFill>
              <a:effectLst/>
              <a:latin typeface="+mn-lt"/>
              <a:ea typeface="+mn-ea"/>
              <a:cs typeface="+mn-cs"/>
            </a:rPr>
            <a:t>普通建設事業</a:t>
          </a:r>
          <a:r>
            <a:rPr kumimoji="1" lang="ja-JP" altLang="en-US" sz="1200">
              <a:solidFill>
                <a:schemeClr val="dk1"/>
              </a:solidFill>
              <a:effectLst/>
              <a:latin typeface="+mn-lt"/>
              <a:ea typeface="+mn-ea"/>
              <a:cs typeface="+mn-cs"/>
            </a:rPr>
            <a:t>を</a:t>
          </a:r>
          <a:r>
            <a:rPr kumimoji="1" lang="ja-JP" altLang="en-US" sz="1200">
              <a:latin typeface="ＭＳ ゴシック" pitchFamily="49" charset="-128"/>
              <a:ea typeface="ＭＳ ゴシック" pitchFamily="49" charset="-128"/>
            </a:rPr>
            <a:t>補助事業の活用により単独事業を抑制するなど、財政の効率化を図ったことから、実質収支は、前年比１６０．６％の増となった。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病院事業会計の実質収支は、医業収益が患者数の減少により減となったものの、一般会計からの損失補てんにより黒字となった。このため、</a:t>
          </a:r>
          <a:r>
            <a:rPr kumimoji="1" lang="ja-JP" altLang="en-US" sz="1400">
              <a:solidFill>
                <a:schemeClr val="dk1"/>
              </a:solidFill>
              <a:effectLst/>
              <a:latin typeface="+mn-lt"/>
              <a:ea typeface="+mn-ea"/>
              <a:cs typeface="+mn-cs"/>
            </a:rPr>
            <a:t>現在、平成２８年度に策定した</a:t>
          </a:r>
          <a:r>
            <a:rPr kumimoji="1" lang="ja-JP" altLang="ja-JP" sz="1400">
              <a:solidFill>
                <a:schemeClr val="dk1"/>
              </a:solidFill>
              <a:effectLst/>
              <a:latin typeface="+mn-lt"/>
              <a:ea typeface="+mn-ea"/>
              <a:cs typeface="+mn-cs"/>
            </a:rPr>
            <a:t>国民健康保険高原病院新改革プラン（平成２８～３２年度）に基づき持続的な経営の健全化</a:t>
          </a:r>
          <a:r>
            <a:rPr kumimoji="1" lang="ja-JP" altLang="en-US" sz="1400">
              <a:solidFill>
                <a:schemeClr val="dk1"/>
              </a:solidFill>
              <a:effectLst/>
              <a:latin typeface="+mn-lt"/>
              <a:ea typeface="+mn-ea"/>
              <a:cs typeface="+mn-cs"/>
            </a:rPr>
            <a:t>に取り組んでいるところである</a:t>
          </a:r>
          <a:r>
            <a:rPr kumimoji="1" lang="ja-JP" altLang="ja-JP" sz="1400">
              <a:solidFill>
                <a:schemeClr val="dk1"/>
              </a:solidFill>
              <a:effectLst/>
              <a:latin typeface="+mn-lt"/>
              <a:ea typeface="+mn-ea"/>
              <a:cs typeface="+mn-cs"/>
            </a:rPr>
            <a:t>。 また、特別会計においても、</a:t>
          </a:r>
          <a:r>
            <a:rPr lang="ja-JP" altLang="ja-JP" sz="1400">
              <a:solidFill>
                <a:schemeClr val="dk1"/>
              </a:solidFill>
              <a:effectLst/>
              <a:latin typeface="+mn-lt"/>
              <a:ea typeface="+mn-ea"/>
              <a:cs typeface="+mn-cs"/>
            </a:rPr>
            <a:t>国民健康保険準備積立基金</a:t>
          </a:r>
          <a:r>
            <a:rPr kumimoji="1" lang="ja-JP" altLang="ja-JP" sz="1400">
              <a:solidFill>
                <a:schemeClr val="dk1"/>
              </a:solidFill>
              <a:effectLst/>
              <a:latin typeface="+mn-lt"/>
              <a:ea typeface="+mn-ea"/>
              <a:cs typeface="+mn-cs"/>
            </a:rPr>
            <a:t>の枯渇や医療費の増により、一般会計からの繰出金の</a:t>
          </a:r>
          <a:r>
            <a:rPr kumimoji="1" lang="ja-JP" altLang="en-US" sz="1400">
              <a:solidFill>
                <a:schemeClr val="dk1"/>
              </a:solidFill>
              <a:effectLst/>
              <a:latin typeface="+mn-lt"/>
              <a:ea typeface="+mn-ea"/>
              <a:cs typeface="+mn-cs"/>
            </a:rPr>
            <a:t>増額</a:t>
          </a:r>
          <a:r>
            <a:rPr kumimoji="1" lang="ja-JP" altLang="ja-JP" sz="1400">
              <a:solidFill>
                <a:schemeClr val="dk1"/>
              </a:solidFill>
              <a:effectLst/>
              <a:latin typeface="+mn-lt"/>
              <a:ea typeface="+mn-ea"/>
              <a:cs typeface="+mn-cs"/>
            </a:rPr>
            <a:t>が見込まれることから、これまで以上に町全体の全会計が一体となった財政運営の</a:t>
          </a:r>
          <a:r>
            <a:rPr kumimoji="1" lang="ja-JP" altLang="en-US" sz="1400">
              <a:solidFill>
                <a:schemeClr val="dk1"/>
              </a:solidFill>
              <a:effectLst/>
              <a:latin typeface="+mn-lt"/>
              <a:ea typeface="+mn-ea"/>
              <a:cs typeface="+mn-cs"/>
            </a:rPr>
            <a:t>健全化に努めることとしている</a:t>
          </a:r>
          <a:r>
            <a:rPr kumimoji="1" lang="ja-JP" altLang="ja-JP" sz="1400">
              <a:solidFill>
                <a:schemeClr val="dk1"/>
              </a:solidFill>
              <a:effectLst/>
              <a:latin typeface="+mn-lt"/>
              <a:ea typeface="+mn-ea"/>
              <a:cs typeface="+mn-cs"/>
            </a:rPr>
            <a:t>。</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6409269</v>
      </c>
      <c r="BO4" s="411"/>
      <c r="BP4" s="411"/>
      <c r="BQ4" s="411"/>
      <c r="BR4" s="411"/>
      <c r="BS4" s="411"/>
      <c r="BT4" s="411"/>
      <c r="BU4" s="412"/>
      <c r="BV4" s="410">
        <v>6262858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2.9</v>
      </c>
      <c r="CU4" s="588"/>
      <c r="CV4" s="588"/>
      <c r="CW4" s="588"/>
      <c r="CX4" s="588"/>
      <c r="CY4" s="588"/>
      <c r="CZ4" s="588"/>
      <c r="DA4" s="589"/>
      <c r="DB4" s="587">
        <v>2.4</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6294608</v>
      </c>
      <c r="BO5" s="416"/>
      <c r="BP5" s="416"/>
      <c r="BQ5" s="416"/>
      <c r="BR5" s="416"/>
      <c r="BS5" s="416"/>
      <c r="BT5" s="416"/>
      <c r="BU5" s="417"/>
      <c r="BV5" s="415">
        <v>6140213</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90.1</v>
      </c>
      <c r="CU5" s="386"/>
      <c r="CV5" s="386"/>
      <c r="CW5" s="386"/>
      <c r="CX5" s="386"/>
      <c r="CY5" s="386"/>
      <c r="CZ5" s="386"/>
      <c r="DA5" s="387"/>
      <c r="DB5" s="385">
        <v>90.6</v>
      </c>
      <c r="DC5" s="386"/>
      <c r="DD5" s="386"/>
      <c r="DE5" s="386"/>
      <c r="DF5" s="386"/>
      <c r="DG5" s="386"/>
      <c r="DH5" s="386"/>
      <c r="DI5" s="387"/>
      <c r="DJ5" s="139"/>
      <c r="DK5" s="139"/>
      <c r="DL5" s="139"/>
      <c r="DM5" s="139"/>
      <c r="DN5" s="139"/>
      <c r="DO5" s="139"/>
    </row>
    <row r="6" spans="1:119" ht="18.75" customHeight="1" x14ac:dyDescent="0.2">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114661</v>
      </c>
      <c r="BO6" s="416"/>
      <c r="BP6" s="416"/>
      <c r="BQ6" s="416"/>
      <c r="BR6" s="416"/>
      <c r="BS6" s="416"/>
      <c r="BT6" s="416"/>
      <c r="BU6" s="417"/>
      <c r="BV6" s="415">
        <v>122645</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93.7</v>
      </c>
      <c r="CU6" s="562"/>
      <c r="CV6" s="562"/>
      <c r="CW6" s="562"/>
      <c r="CX6" s="562"/>
      <c r="CY6" s="562"/>
      <c r="CZ6" s="562"/>
      <c r="DA6" s="563"/>
      <c r="DB6" s="561">
        <v>95.4</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16174</v>
      </c>
      <c r="BO7" s="416"/>
      <c r="BP7" s="416"/>
      <c r="BQ7" s="416"/>
      <c r="BR7" s="416"/>
      <c r="BS7" s="416"/>
      <c r="BT7" s="416"/>
      <c r="BU7" s="417"/>
      <c r="BV7" s="415">
        <v>39417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3369477</v>
      </c>
      <c r="CU7" s="416"/>
      <c r="CV7" s="416"/>
      <c r="CW7" s="416"/>
      <c r="CX7" s="416"/>
      <c r="CY7" s="416"/>
      <c r="CZ7" s="416"/>
      <c r="DA7" s="417"/>
      <c r="DB7" s="415">
        <v>3523985</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98487</v>
      </c>
      <c r="BO8" s="416"/>
      <c r="BP8" s="416"/>
      <c r="BQ8" s="416"/>
      <c r="BR8" s="416"/>
      <c r="BS8" s="416"/>
      <c r="BT8" s="416"/>
      <c r="BU8" s="417"/>
      <c r="BV8" s="415">
        <v>83228</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0.24</v>
      </c>
      <c r="CU8" s="525"/>
      <c r="CV8" s="525"/>
      <c r="CW8" s="525"/>
      <c r="CX8" s="525"/>
      <c r="CY8" s="525"/>
      <c r="CZ8" s="525"/>
      <c r="DA8" s="526"/>
      <c r="DB8" s="524">
        <v>0.23</v>
      </c>
      <c r="DC8" s="525"/>
      <c r="DD8" s="525"/>
      <c r="DE8" s="525"/>
      <c r="DF8" s="525"/>
      <c r="DG8" s="525"/>
      <c r="DH8" s="525"/>
      <c r="DI8" s="526"/>
      <c r="DJ8" s="139"/>
      <c r="DK8" s="139"/>
      <c r="DL8" s="139"/>
      <c r="DM8" s="139"/>
      <c r="DN8" s="139"/>
      <c r="DO8" s="139"/>
    </row>
    <row r="9" spans="1:119" ht="18.75" customHeight="1" thickBot="1" x14ac:dyDescent="0.25">
      <c r="A9" s="140"/>
      <c r="B9" s="550" t="s">
        <v>97</v>
      </c>
      <c r="C9" s="551"/>
      <c r="D9" s="551"/>
      <c r="E9" s="551"/>
      <c r="F9" s="551"/>
      <c r="G9" s="551"/>
      <c r="H9" s="551"/>
      <c r="I9" s="551"/>
      <c r="J9" s="551"/>
      <c r="K9" s="478"/>
      <c r="L9" s="552" t="s">
        <v>98</v>
      </c>
      <c r="M9" s="553"/>
      <c r="N9" s="553"/>
      <c r="O9" s="553"/>
      <c r="P9" s="553"/>
      <c r="Q9" s="554"/>
      <c r="R9" s="555">
        <v>9300</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15259</v>
      </c>
      <c r="BO9" s="416"/>
      <c r="BP9" s="416"/>
      <c r="BQ9" s="416"/>
      <c r="BR9" s="416"/>
      <c r="BS9" s="416"/>
      <c r="BT9" s="416"/>
      <c r="BU9" s="417"/>
      <c r="BV9" s="415">
        <v>-25168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15.5</v>
      </c>
      <c r="CU9" s="386"/>
      <c r="CV9" s="386"/>
      <c r="CW9" s="386"/>
      <c r="CX9" s="386"/>
      <c r="CY9" s="386"/>
      <c r="CZ9" s="386"/>
      <c r="DA9" s="387"/>
      <c r="DB9" s="385">
        <v>16.7</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103</v>
      </c>
      <c r="M10" s="389"/>
      <c r="N10" s="389"/>
      <c r="O10" s="389"/>
      <c r="P10" s="389"/>
      <c r="Q10" s="390"/>
      <c r="R10" s="391">
        <v>10000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110000</v>
      </c>
      <c r="BO10" s="416"/>
      <c r="BP10" s="416"/>
      <c r="BQ10" s="416"/>
      <c r="BR10" s="416"/>
      <c r="BS10" s="416"/>
      <c r="BT10" s="416"/>
      <c r="BU10" s="417"/>
      <c r="BV10" s="415">
        <v>50936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2">
      <c r="A12" s="140"/>
      <c r="B12" s="527" t="s">
        <v>114</v>
      </c>
      <c r="C12" s="528"/>
      <c r="D12" s="528"/>
      <c r="E12" s="528"/>
      <c r="F12" s="528"/>
      <c r="G12" s="528"/>
      <c r="H12" s="528"/>
      <c r="I12" s="528"/>
      <c r="J12" s="528"/>
      <c r="K12" s="529"/>
      <c r="L12" s="536" t="s">
        <v>115</v>
      </c>
      <c r="M12" s="537"/>
      <c r="N12" s="537"/>
      <c r="O12" s="537"/>
      <c r="P12" s="537"/>
      <c r="Q12" s="538"/>
      <c r="R12" s="539">
        <v>9687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8000</v>
      </c>
      <c r="BO12" s="416"/>
      <c r="BP12" s="416"/>
      <c r="BQ12" s="416"/>
      <c r="BR12" s="416"/>
      <c r="BS12" s="416"/>
      <c r="BT12" s="416"/>
      <c r="BU12" s="417"/>
      <c r="BV12" s="415">
        <v>138000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123</v>
      </c>
      <c r="N13" s="514"/>
      <c r="O13" s="514"/>
      <c r="P13" s="514"/>
      <c r="Q13" s="515"/>
      <c r="R13" s="516">
        <v>9673</v>
      </c>
      <c r="S13" s="517"/>
      <c r="T13" s="517"/>
      <c r="U13" s="517"/>
      <c r="V13" s="518"/>
      <c r="W13" s="504" t="s">
        <v>124</v>
      </c>
      <c r="X13" s="428"/>
      <c r="Y13" s="428"/>
      <c r="Z13" s="428"/>
      <c r="AA13" s="428"/>
      <c r="AB13" s="429"/>
      <c r="AC13" s="391">
        <v>1144</v>
      </c>
      <c r="AD13" s="392"/>
      <c r="AE13" s="392"/>
      <c r="AF13" s="392"/>
      <c r="AG13" s="393"/>
      <c r="AH13" s="391">
        <v>1396</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117259</v>
      </c>
      <c r="BO13" s="416"/>
      <c r="BP13" s="416"/>
      <c r="BQ13" s="416"/>
      <c r="BR13" s="416"/>
      <c r="BS13" s="416"/>
      <c r="BT13" s="416"/>
      <c r="BU13" s="417"/>
      <c r="BV13" s="415">
        <v>-112232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8.1999999999999993</v>
      </c>
      <c r="CU13" s="386"/>
      <c r="CV13" s="386"/>
      <c r="CW13" s="386"/>
      <c r="CX13" s="386"/>
      <c r="CY13" s="386"/>
      <c r="CZ13" s="386"/>
      <c r="DA13" s="387"/>
      <c r="DB13" s="385">
        <v>8.6999999999999993</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128</v>
      </c>
      <c r="M14" s="545"/>
      <c r="N14" s="545"/>
      <c r="O14" s="545"/>
      <c r="P14" s="545"/>
      <c r="Q14" s="546"/>
      <c r="R14" s="516">
        <v>9855</v>
      </c>
      <c r="S14" s="517"/>
      <c r="T14" s="517"/>
      <c r="U14" s="517"/>
      <c r="V14" s="518"/>
      <c r="W14" s="519"/>
      <c r="X14" s="431"/>
      <c r="Y14" s="431"/>
      <c r="Z14" s="431"/>
      <c r="AA14" s="431"/>
      <c r="AB14" s="432"/>
      <c r="AC14" s="509">
        <v>24.6</v>
      </c>
      <c r="AD14" s="510"/>
      <c r="AE14" s="510"/>
      <c r="AF14" s="510"/>
      <c r="AG14" s="511"/>
      <c r="AH14" s="509">
        <v>27.8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123</v>
      </c>
      <c r="N15" s="514"/>
      <c r="O15" s="514"/>
      <c r="P15" s="514"/>
      <c r="Q15" s="515"/>
      <c r="R15" s="516">
        <v>9842</v>
      </c>
      <c r="S15" s="517"/>
      <c r="T15" s="517"/>
      <c r="U15" s="517"/>
      <c r="V15" s="518"/>
      <c r="W15" s="504" t="s">
        <v>130</v>
      </c>
      <c r="X15" s="428"/>
      <c r="Y15" s="428"/>
      <c r="Z15" s="428"/>
      <c r="AA15" s="428"/>
      <c r="AB15" s="429"/>
      <c r="AC15" s="391">
        <v>987</v>
      </c>
      <c r="AD15" s="392"/>
      <c r="AE15" s="392"/>
      <c r="AF15" s="392"/>
      <c r="AG15" s="393"/>
      <c r="AH15" s="391">
        <v>1112</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801541</v>
      </c>
      <c r="BO15" s="411"/>
      <c r="BP15" s="411"/>
      <c r="BQ15" s="411"/>
      <c r="BR15" s="411"/>
      <c r="BS15" s="411"/>
      <c r="BT15" s="411"/>
      <c r="BU15" s="412"/>
      <c r="BV15" s="410">
        <v>757569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21.2</v>
      </c>
      <c r="AD16" s="510"/>
      <c r="AE16" s="510"/>
      <c r="AF16" s="510"/>
      <c r="AG16" s="511"/>
      <c r="AH16" s="509">
        <v>22.1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3045415</v>
      </c>
      <c r="BO16" s="416"/>
      <c r="BP16" s="416"/>
      <c r="BQ16" s="416"/>
      <c r="BR16" s="416"/>
      <c r="BS16" s="416"/>
      <c r="BT16" s="416"/>
      <c r="BU16" s="417"/>
      <c r="BV16" s="415">
        <v>3163134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2514</v>
      </c>
      <c r="AD17" s="392"/>
      <c r="AE17" s="392"/>
      <c r="AF17" s="392"/>
      <c r="AG17" s="393"/>
      <c r="AH17" s="391">
        <v>2515</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997467</v>
      </c>
      <c r="BO17" s="416"/>
      <c r="BP17" s="416"/>
      <c r="BQ17" s="416"/>
      <c r="BR17" s="416"/>
      <c r="BS17" s="416"/>
      <c r="BT17" s="416"/>
      <c r="BU17" s="417"/>
      <c r="BV17" s="415">
        <v>938946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139</v>
      </c>
      <c r="C18" s="478"/>
      <c r="D18" s="478"/>
      <c r="E18" s="479"/>
      <c r="F18" s="479"/>
      <c r="G18" s="479"/>
      <c r="H18" s="479"/>
      <c r="I18" s="479"/>
      <c r="J18" s="479"/>
      <c r="K18" s="479"/>
      <c r="L18" s="480">
        <v>85.39</v>
      </c>
      <c r="M18" s="480"/>
      <c r="N18" s="480"/>
      <c r="O18" s="480"/>
      <c r="P18" s="480"/>
      <c r="Q18" s="480"/>
      <c r="R18" s="481"/>
      <c r="S18" s="481"/>
      <c r="T18" s="481"/>
      <c r="U18" s="481"/>
      <c r="V18" s="482"/>
      <c r="W18" s="496"/>
      <c r="X18" s="497"/>
      <c r="Y18" s="497"/>
      <c r="Z18" s="497"/>
      <c r="AA18" s="497"/>
      <c r="AB18" s="505"/>
      <c r="AC18" s="379">
        <v>54.1</v>
      </c>
      <c r="AD18" s="380"/>
      <c r="AE18" s="380"/>
      <c r="AF18" s="380"/>
      <c r="AG18" s="483"/>
      <c r="AH18" s="379">
        <v>50.1</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3057203</v>
      </c>
      <c r="BO18" s="416"/>
      <c r="BP18" s="416"/>
      <c r="BQ18" s="416"/>
      <c r="BR18" s="416"/>
      <c r="BS18" s="416"/>
      <c r="BT18" s="416"/>
      <c r="BU18" s="417"/>
      <c r="BV18" s="415">
        <v>3249353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141</v>
      </c>
      <c r="C19" s="478"/>
      <c r="D19" s="478"/>
      <c r="E19" s="479"/>
      <c r="F19" s="479"/>
      <c r="G19" s="479"/>
      <c r="H19" s="479"/>
      <c r="I19" s="479"/>
      <c r="J19" s="479"/>
      <c r="K19" s="479"/>
      <c r="L19" s="485">
        <v>109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3901751</v>
      </c>
      <c r="BO19" s="416"/>
      <c r="BP19" s="416"/>
      <c r="BQ19" s="416"/>
      <c r="BR19" s="416"/>
      <c r="BS19" s="416"/>
      <c r="BT19" s="416"/>
      <c r="BU19" s="417"/>
      <c r="BV19" s="415">
        <v>4138714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143</v>
      </c>
      <c r="C20" s="478"/>
      <c r="D20" s="478"/>
      <c r="E20" s="479"/>
      <c r="F20" s="479"/>
      <c r="G20" s="479"/>
      <c r="H20" s="479"/>
      <c r="I20" s="479"/>
      <c r="J20" s="479"/>
      <c r="K20" s="479"/>
      <c r="L20" s="485">
        <v>3914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5427995</v>
      </c>
      <c r="BO23" s="416"/>
      <c r="BP23" s="416"/>
      <c r="BQ23" s="416"/>
      <c r="BR23" s="416"/>
      <c r="BS23" s="416"/>
      <c r="BT23" s="416"/>
      <c r="BU23" s="417"/>
      <c r="BV23" s="415">
        <v>5320952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152</v>
      </c>
      <c r="F24" s="389"/>
      <c r="G24" s="389"/>
      <c r="H24" s="389"/>
      <c r="I24" s="389"/>
      <c r="J24" s="389"/>
      <c r="K24" s="390"/>
      <c r="L24" s="391">
        <v>1</v>
      </c>
      <c r="M24" s="392"/>
      <c r="N24" s="392"/>
      <c r="O24" s="392"/>
      <c r="P24" s="393"/>
      <c r="Q24" s="391">
        <v>6507</v>
      </c>
      <c r="R24" s="392"/>
      <c r="S24" s="392"/>
      <c r="T24" s="392"/>
      <c r="U24" s="392"/>
      <c r="V24" s="393"/>
      <c r="W24" s="457"/>
      <c r="X24" s="448"/>
      <c r="Y24" s="449"/>
      <c r="Z24" s="388" t="s">
        <v>153</v>
      </c>
      <c r="AA24" s="389"/>
      <c r="AB24" s="389"/>
      <c r="AC24" s="389"/>
      <c r="AD24" s="389"/>
      <c r="AE24" s="389"/>
      <c r="AF24" s="389"/>
      <c r="AG24" s="390"/>
      <c r="AH24" s="391">
        <v>104</v>
      </c>
      <c r="AI24" s="392"/>
      <c r="AJ24" s="392"/>
      <c r="AK24" s="392"/>
      <c r="AL24" s="393"/>
      <c r="AM24" s="391">
        <v>298272</v>
      </c>
      <c r="AN24" s="392"/>
      <c r="AO24" s="392"/>
      <c r="AP24" s="392"/>
      <c r="AQ24" s="392"/>
      <c r="AR24" s="393"/>
      <c r="AS24" s="391">
        <v>2868</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4542157</v>
      </c>
      <c r="BO24" s="416"/>
      <c r="BP24" s="416"/>
      <c r="BQ24" s="416"/>
      <c r="BR24" s="416"/>
      <c r="BS24" s="416"/>
      <c r="BT24" s="416"/>
      <c r="BU24" s="417"/>
      <c r="BV24" s="415">
        <v>4385328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155</v>
      </c>
      <c r="F25" s="389"/>
      <c r="G25" s="389"/>
      <c r="H25" s="389"/>
      <c r="I25" s="389"/>
      <c r="J25" s="389"/>
      <c r="K25" s="390"/>
      <c r="L25" s="391">
        <v>1</v>
      </c>
      <c r="M25" s="392"/>
      <c r="N25" s="392"/>
      <c r="O25" s="392"/>
      <c r="P25" s="393"/>
      <c r="Q25" s="391">
        <v>5790</v>
      </c>
      <c r="R25" s="392"/>
      <c r="S25" s="392"/>
      <c r="T25" s="392"/>
      <c r="U25" s="392"/>
      <c r="V25" s="393"/>
      <c r="W25" s="457"/>
      <c r="X25" s="448"/>
      <c r="Y25" s="449"/>
      <c r="Z25" s="388" t="s">
        <v>156</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867467</v>
      </c>
      <c r="BO25" s="411"/>
      <c r="BP25" s="411"/>
      <c r="BQ25" s="411"/>
      <c r="BR25" s="411"/>
      <c r="BS25" s="411"/>
      <c r="BT25" s="411"/>
      <c r="BU25" s="412"/>
      <c r="BV25" s="410">
        <v>538809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158</v>
      </c>
      <c r="F26" s="389"/>
      <c r="G26" s="389"/>
      <c r="H26" s="389"/>
      <c r="I26" s="389"/>
      <c r="J26" s="389"/>
      <c r="K26" s="390"/>
      <c r="L26" s="391">
        <v>1</v>
      </c>
      <c r="M26" s="392"/>
      <c r="N26" s="392"/>
      <c r="O26" s="392"/>
      <c r="P26" s="393"/>
      <c r="Q26" s="391">
        <v>5196</v>
      </c>
      <c r="R26" s="392"/>
      <c r="S26" s="392"/>
      <c r="T26" s="392"/>
      <c r="U26" s="392"/>
      <c r="V26" s="393"/>
      <c r="W26" s="457"/>
      <c r="X26" s="448"/>
      <c r="Y26" s="449"/>
      <c r="Z26" s="388" t="s">
        <v>159</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161</v>
      </c>
      <c r="F27" s="389"/>
      <c r="G27" s="389"/>
      <c r="H27" s="389"/>
      <c r="I27" s="389"/>
      <c r="J27" s="389"/>
      <c r="K27" s="390"/>
      <c r="L27" s="391">
        <v>1</v>
      </c>
      <c r="M27" s="392"/>
      <c r="N27" s="392"/>
      <c r="O27" s="392"/>
      <c r="P27" s="393"/>
      <c r="Q27" s="391">
        <v>2950</v>
      </c>
      <c r="R27" s="392"/>
      <c r="S27" s="392"/>
      <c r="T27" s="392"/>
      <c r="U27" s="392"/>
      <c r="V27" s="393"/>
      <c r="W27" s="457"/>
      <c r="X27" s="448"/>
      <c r="Y27" s="449"/>
      <c r="Z27" s="388" t="s">
        <v>162</v>
      </c>
      <c r="AA27" s="389"/>
      <c r="AB27" s="389"/>
      <c r="AC27" s="389"/>
      <c r="AD27" s="389"/>
      <c r="AE27" s="389"/>
      <c r="AF27" s="389"/>
      <c r="AG27" s="390"/>
      <c r="AH27" s="391">
        <v>1</v>
      </c>
      <c r="AI27" s="392"/>
      <c r="AJ27" s="392"/>
      <c r="AK27" s="392"/>
      <c r="AL27" s="393"/>
      <c r="AM27" s="391" t="s">
        <v>163</v>
      </c>
      <c r="AN27" s="392"/>
      <c r="AO27" s="392"/>
      <c r="AP27" s="392"/>
      <c r="AQ27" s="392"/>
      <c r="AR27" s="393"/>
      <c r="AS27" s="391" t="s">
        <v>163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351000</v>
      </c>
      <c r="BO27" s="419"/>
      <c r="BP27" s="419"/>
      <c r="BQ27" s="419"/>
      <c r="BR27" s="419"/>
      <c r="BS27" s="419"/>
      <c r="BT27" s="419"/>
      <c r="BU27" s="420"/>
      <c r="BV27" s="418">
        <v>351000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165</v>
      </c>
      <c r="F28" s="389"/>
      <c r="G28" s="389"/>
      <c r="H28" s="389"/>
      <c r="I28" s="389"/>
      <c r="J28" s="389"/>
      <c r="K28" s="390"/>
      <c r="L28" s="391">
        <v>1</v>
      </c>
      <c r="M28" s="392"/>
      <c r="N28" s="392"/>
      <c r="O28" s="392"/>
      <c r="P28" s="393"/>
      <c r="Q28" s="391">
        <v>2180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1256477</v>
      </c>
      <c r="BO28" s="411"/>
      <c r="BP28" s="411"/>
      <c r="BQ28" s="411"/>
      <c r="BR28" s="411"/>
      <c r="BS28" s="411"/>
      <c r="BT28" s="411"/>
      <c r="BU28" s="412"/>
      <c r="BV28" s="410">
        <v>1104477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169</v>
      </c>
      <c r="F29" s="389"/>
      <c r="G29" s="389"/>
      <c r="H29" s="389"/>
      <c r="I29" s="389"/>
      <c r="J29" s="389"/>
      <c r="K29" s="390"/>
      <c r="L29" s="391">
        <v>8</v>
      </c>
      <c r="M29" s="392"/>
      <c r="N29" s="392"/>
      <c r="O29" s="392"/>
      <c r="P29" s="393"/>
      <c r="Q29" s="391">
        <v>2020</v>
      </c>
      <c r="R29" s="392"/>
      <c r="S29" s="392"/>
      <c r="T29" s="392"/>
      <c r="U29" s="392"/>
      <c r="V29" s="393"/>
      <c r="W29" s="458"/>
      <c r="X29" s="459"/>
      <c r="Y29" s="460"/>
      <c r="Z29" s="388" t="s">
        <v>170</v>
      </c>
      <c r="AA29" s="389"/>
      <c r="AB29" s="389"/>
      <c r="AC29" s="389"/>
      <c r="AD29" s="389"/>
      <c r="AE29" s="389"/>
      <c r="AF29" s="389"/>
      <c r="AG29" s="390"/>
      <c r="AH29" s="391">
        <v>105</v>
      </c>
      <c r="AI29" s="392"/>
      <c r="AJ29" s="392"/>
      <c r="AK29" s="392"/>
      <c r="AL29" s="393"/>
      <c r="AM29" s="391">
        <v>302205</v>
      </c>
      <c r="AN29" s="392"/>
      <c r="AO29" s="392"/>
      <c r="AP29" s="392"/>
      <c r="AQ29" s="392"/>
      <c r="AR29" s="393"/>
      <c r="AS29" s="391">
        <v>2878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2357</v>
      </c>
      <c r="BO29" s="416"/>
      <c r="BP29" s="416"/>
      <c r="BQ29" s="416"/>
      <c r="BR29" s="416"/>
      <c r="BS29" s="416"/>
      <c r="BT29" s="416"/>
      <c r="BU29" s="417"/>
      <c r="BV29" s="415">
        <v>2357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1146347</v>
      </c>
      <c r="BO30" s="419"/>
      <c r="BP30" s="419"/>
      <c r="BQ30" s="419"/>
      <c r="BR30" s="419"/>
      <c r="BS30" s="419"/>
      <c r="BT30" s="419"/>
      <c r="BU30" s="420"/>
      <c r="BV30" s="418">
        <v>1122766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高原町国民健康保険特別会計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高原町水道事業会計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IF('各会計、関係団体の財政状況及び健全化判断比率'!B35="","",'各会計、関係団体の財政状況及び健全化判断比率'!B35)</f>
        <v>高原町農業集落排水事業特別会計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西諸広域行政事務組合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 xml:space="preserve">高原町土地開発公社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2">
      <c r="A35" s="140"/>
      <c r="B35" s="166"/>
      <c r="C35" s="375">
        <f>IF(E35="","",C34+1)</f>
        <v>2</v>
      </c>
      <c r="D35" s="375"/>
      <c r="E35" s="374" t="str">
        <f>IF('各会計、関係団体の財政状況及び健全化判断比率'!B8="","",'各会計、関係団体の財政状況及び健全化判断比率'!B8)</f>
        <v>高原町住宅新築資金等貸付事業特別会計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高原町介護保険事業特別会計（介護保険事業勘定）</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高原町工業用水道事業会計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霧島美化センター事務組合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2">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高原町介護保険事業特別会計（介護サービス勘定）</v>
      </c>
      <c r="X36" s="374"/>
      <c r="Y36" s="374"/>
      <c r="Z36" s="374"/>
      <c r="AA36" s="374"/>
      <c r="AB36" s="374"/>
      <c r="AC36" s="374"/>
      <c r="AD36" s="374"/>
      <c r="AE36" s="374"/>
      <c r="AF36" s="374"/>
      <c r="AG36" s="374"/>
      <c r="AH36" s="374"/>
      <c r="AI36" s="374"/>
      <c r="AJ36" s="374"/>
      <c r="AK36" s="374"/>
      <c r="AL36" s="167"/>
      <c r="AM36" s="375">
        <f t="shared" si="0"/>
        <v>9</v>
      </c>
      <c r="AN36" s="375"/>
      <c r="AO36" s="374" t="str">
        <f>IF('各会計、関係団体の財政状況及び健全化判断比率'!B34="","",'各会計、関係団体の財政状況及び健全化判断比率'!B34)</f>
        <v>高原町病院事業会計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宮崎県市町村総合事務組合(一般会計）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高原町後期高齢者医療特別会計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宮崎県市町村総合事務組合(市町村交通災害共済事業特別会計）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宮崎県自治会館管理組合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宮崎県後期高齢者医療広域連合(一般会計）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宮崎県後期高齢者医療広域連合(後期高齢者医療特別会計）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191</v>
      </c>
    </row>
    <row r="50" spans="5:5" x14ac:dyDescent="0.2">
      <c r="E50" s="141" t="s">
        <v>192</v>
      </c>
    </row>
    <row r="51" spans="5:5" x14ac:dyDescent="0.2">
      <c r="E51" s="141" t="s">
        <v>193</v>
      </c>
    </row>
    <row r="52" spans="5:5" x14ac:dyDescent="0.2">
      <c r="E52" s="141" t="s">
        <v>194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2">
      <c r="A34" s="22"/>
      <c r="B34" s="31"/>
      <c r="C34" s="1184" t="s">
        <v>528</v>
      </c>
      <c r="D34" s="1184"/>
      <c r="E34" s="1185"/>
      <c r="F34" s="32">
        <v>4.5199999999999996</v>
      </c>
      <c r="G34" s="33">
        <v>4.99</v>
      </c>
      <c r="H34" s="33">
        <v>5.38</v>
      </c>
      <c r="I34" s="33">
        <v>5.22</v>
      </c>
      <c r="J34" s="34">
        <v>5.62</v>
      </c>
      <c r="K34" s="22"/>
      <c r="L34" s="22"/>
      <c r="M34" s="22"/>
      <c r="N34" s="22"/>
      <c r="O34" s="22"/>
      <c r="P34" s="22"/>
    </row>
    <row r="35" spans="1:16" ht="39" customHeight="1" x14ac:dyDescent="0.2">
      <c r="A35" s="22"/>
      <c r="B35" s="35"/>
      <c r="C35" s="1178" t="s">
        <v>529</v>
      </c>
      <c r="D35" s="1179"/>
      <c r="E35" s="1180"/>
      <c r="F35" s="36">
        <v>2.72</v>
      </c>
      <c r="G35" s="37">
        <v>2.39</v>
      </c>
      <c r="H35" s="37">
        <v>3.12</v>
      </c>
      <c r="I35" s="37">
        <v>2.36</v>
      </c>
      <c r="J35" s="38">
        <v>2.92</v>
      </c>
      <c r="K35" s="22"/>
      <c r="L35" s="22"/>
      <c r="M35" s="22"/>
      <c r="N35" s="22"/>
      <c r="O35" s="22"/>
      <c r="P35" s="22"/>
    </row>
    <row r="36" spans="1:16" ht="39" customHeight="1" x14ac:dyDescent="0.2">
      <c r="A36" s="22"/>
      <c r="B36" s="35"/>
      <c r="C36" s="1178" t="s">
        <v>530</v>
      </c>
      <c r="D36" s="1179"/>
      <c r="E36" s="1180"/>
      <c r="F36" s="36">
        <v>1</v>
      </c>
      <c r="G36" s="37">
        <v>1.9</v>
      </c>
      <c r="H36" s="37">
        <v>2</v>
      </c>
      <c r="I36" s="37">
        <v>0.85</v>
      </c>
      <c r="J36" s="38">
        <v>1.6</v>
      </c>
      <c r="K36" s="22"/>
      <c r="L36" s="22"/>
      <c r="M36" s="22"/>
      <c r="N36" s="22"/>
      <c r="O36" s="22"/>
      <c r="P36" s="22"/>
    </row>
    <row r="37" spans="1:16" ht="39" customHeight="1" x14ac:dyDescent="0.2">
      <c r="A37" s="22"/>
      <c r="B37" s="35"/>
      <c r="C37" s="1178" t="s">
        <v>531</v>
      </c>
      <c r="D37" s="1179"/>
      <c r="E37" s="1180"/>
      <c r="F37" s="36">
        <v>1.42</v>
      </c>
      <c r="G37" s="37">
        <v>0.5</v>
      </c>
      <c r="H37" s="37">
        <v>2.0299999999999998</v>
      </c>
      <c r="I37" s="37">
        <v>3.6</v>
      </c>
      <c r="J37" s="38">
        <v>1.48</v>
      </c>
      <c r="K37" s="22"/>
      <c r="L37" s="22"/>
      <c r="M37" s="22"/>
      <c r="N37" s="22"/>
      <c r="O37" s="22"/>
      <c r="P37" s="22"/>
    </row>
    <row r="38" spans="1:16" ht="39" customHeight="1" x14ac:dyDescent="0.2">
      <c r="A38" s="22"/>
      <c r="B38" s="35"/>
      <c r="C38" s="1178" t="s">
        <v>532</v>
      </c>
      <c r="D38" s="1179"/>
      <c r="E38" s="1180"/>
      <c r="F38" s="36">
        <v>0.91</v>
      </c>
      <c r="G38" s="37">
        <v>0.03</v>
      </c>
      <c r="H38" s="37" t="s">
        <v>533</v>
      </c>
      <c r="I38" s="37">
        <v>1.19</v>
      </c>
      <c r="J38" s="38">
        <v>1.4</v>
      </c>
      <c r="K38" s="22"/>
      <c r="L38" s="22"/>
      <c r="M38" s="22"/>
      <c r="N38" s="22"/>
      <c r="O38" s="22"/>
      <c r="P38" s="22"/>
    </row>
    <row r="39" spans="1:16" ht="39" customHeight="1" x14ac:dyDescent="0.2">
      <c r="A39" s="22"/>
      <c r="B39" s="35"/>
      <c r="C39" s="1178" t="s">
        <v>534</v>
      </c>
      <c r="D39" s="1179"/>
      <c r="E39" s="1180"/>
      <c r="F39" s="36">
        <v>0.08</v>
      </c>
      <c r="G39" s="37">
        <v>0.08</v>
      </c>
      <c r="H39" s="37">
        <v>0.12</v>
      </c>
      <c r="I39" s="37">
        <v>0.11</v>
      </c>
      <c r="J39" s="38">
        <v>0.13</v>
      </c>
      <c r="K39" s="22"/>
      <c r="L39" s="22"/>
      <c r="M39" s="22"/>
      <c r="N39" s="22"/>
      <c r="O39" s="22"/>
      <c r="P39" s="22"/>
    </row>
    <row r="40" spans="1:16" ht="39" customHeight="1" x14ac:dyDescent="0.2">
      <c r="A40" s="22"/>
      <c r="B40" s="35"/>
      <c r="C40" s="1178" t="s">
        <v>535</v>
      </c>
      <c r="D40" s="1179"/>
      <c r="E40" s="1180"/>
      <c r="F40" s="36">
        <v>0.01</v>
      </c>
      <c r="G40" s="37">
        <v>0.02</v>
      </c>
      <c r="H40" s="37">
        <v>0.01</v>
      </c>
      <c r="I40" s="37">
        <v>0.03</v>
      </c>
      <c r="J40" s="38">
        <v>0.03</v>
      </c>
      <c r="K40" s="22"/>
      <c r="L40" s="22"/>
      <c r="M40" s="22"/>
      <c r="N40" s="22"/>
      <c r="O40" s="22"/>
      <c r="P40" s="22"/>
    </row>
    <row r="41" spans="1:16" ht="39" customHeight="1" x14ac:dyDescent="0.2">
      <c r="A41" s="22"/>
      <c r="B41" s="35"/>
      <c r="C41" s="1178" t="s">
        <v>536</v>
      </c>
      <c r="D41" s="1179"/>
      <c r="E41" s="1180"/>
      <c r="F41" s="36">
        <v>0.01</v>
      </c>
      <c r="G41" s="37">
        <v>0.05</v>
      </c>
      <c r="H41" s="37">
        <v>0.02</v>
      </c>
      <c r="I41" s="37">
        <v>0.01</v>
      </c>
      <c r="J41" s="38">
        <v>0.01</v>
      </c>
      <c r="K41" s="22"/>
      <c r="L41" s="22"/>
      <c r="M41" s="22"/>
      <c r="N41" s="22"/>
      <c r="O41" s="22"/>
      <c r="P41" s="22"/>
    </row>
    <row r="42" spans="1:16" ht="39" customHeight="1" x14ac:dyDescent="0.2">
      <c r="A42" s="22"/>
      <c r="B42" s="39"/>
      <c r="C42" s="1178" t="s">
        <v>537</v>
      </c>
      <c r="D42" s="1179"/>
      <c r="E42" s="1180"/>
      <c r="F42" s="36" t="s">
        <v>480</v>
      </c>
      <c r="G42" s="37" t="s">
        <v>480</v>
      </c>
      <c r="H42" s="37" t="s">
        <v>480</v>
      </c>
      <c r="I42" s="37" t="s">
        <v>480</v>
      </c>
      <c r="J42" s="38" t="s">
        <v>480</v>
      </c>
      <c r="K42" s="22"/>
      <c r="L42" s="22"/>
      <c r="M42" s="22"/>
      <c r="N42" s="22"/>
      <c r="O42" s="22"/>
      <c r="P42" s="22"/>
    </row>
    <row r="43" spans="1:16" ht="39" customHeight="1" thickBot="1" x14ac:dyDescent="0.25">
      <c r="A43" s="22"/>
      <c r="B43" s="40"/>
      <c r="C43" s="1181" t="s">
        <v>538</v>
      </c>
      <c r="D43" s="1182"/>
      <c r="E43" s="1183"/>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1002</v>
      </c>
      <c r="L45" s="60">
        <v>865</v>
      </c>
      <c r="M45" s="60">
        <v>795</v>
      </c>
      <c r="N45" s="60">
        <v>715</v>
      </c>
      <c r="O45" s="61">
        <v>627</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2">
      <c r="A48" s="48"/>
      <c r="B48" s="1196"/>
      <c r="C48" s="1197"/>
      <c r="D48" s="62"/>
      <c r="E48" s="1188" t="s">
        <v>15</v>
      </c>
      <c r="F48" s="1188"/>
      <c r="G48" s="1188"/>
      <c r="H48" s="1188"/>
      <c r="I48" s="1188"/>
      <c r="J48" s="1189"/>
      <c r="K48" s="63">
        <v>56</v>
      </c>
      <c r="L48" s="64">
        <v>67</v>
      </c>
      <c r="M48" s="64">
        <v>59</v>
      </c>
      <c r="N48" s="64">
        <v>70</v>
      </c>
      <c r="O48" s="65">
        <v>67</v>
      </c>
      <c r="P48" s="48"/>
      <c r="Q48" s="48"/>
      <c r="R48" s="48"/>
      <c r="S48" s="48"/>
      <c r="T48" s="48"/>
      <c r="U48" s="48"/>
    </row>
    <row r="49" spans="1:21" ht="30.75" customHeight="1" x14ac:dyDescent="0.2">
      <c r="A49" s="48"/>
      <c r="B49" s="1196"/>
      <c r="C49" s="1197"/>
      <c r="D49" s="62"/>
      <c r="E49" s="1188" t="s">
        <v>16</v>
      </c>
      <c r="F49" s="1188"/>
      <c r="G49" s="1188"/>
      <c r="H49" s="1188"/>
      <c r="I49" s="1188"/>
      <c r="J49" s="1189"/>
      <c r="K49" s="63">
        <v>80</v>
      </c>
      <c r="L49" s="64">
        <v>51</v>
      </c>
      <c r="M49" s="64">
        <v>41</v>
      </c>
      <c r="N49" s="64">
        <v>49</v>
      </c>
      <c r="O49" s="65">
        <v>37</v>
      </c>
      <c r="P49" s="48"/>
      <c r="Q49" s="48"/>
      <c r="R49" s="48"/>
      <c r="S49" s="48"/>
      <c r="T49" s="48"/>
      <c r="U49" s="48"/>
    </row>
    <row r="50" spans="1:21" ht="30.75" customHeight="1" x14ac:dyDescent="0.2">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756</v>
      </c>
      <c r="L52" s="64">
        <v>698</v>
      </c>
      <c r="M52" s="64">
        <v>657</v>
      </c>
      <c r="N52" s="64">
        <v>598</v>
      </c>
      <c r="O52" s="65">
        <v>490</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382</v>
      </c>
      <c r="L53" s="69">
        <v>285</v>
      </c>
      <c r="M53" s="69">
        <v>238</v>
      </c>
      <c r="N53" s="69">
        <v>236</v>
      </c>
      <c r="O53" s="70">
        <v>241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520</v>
      </c>
      <c r="J40" s="79" t="s">
        <v>521</v>
      </c>
      <c r="K40" s="79" t="s">
        <v>522</v>
      </c>
      <c r="L40" s="79" t="s">
        <v>523</v>
      </c>
      <c r="M40" s="80" t="s">
        <v>524</v>
      </c>
    </row>
    <row r="41" spans="2:13" ht="27.75" customHeight="1" x14ac:dyDescent="0.2">
      <c r="B41" s="1214" t="s">
        <v>24</v>
      </c>
      <c r="C41" s="1215"/>
      <c r="D41" s="81"/>
      <c r="E41" s="1216" t="s">
        <v>25</v>
      </c>
      <c r="F41" s="1216"/>
      <c r="G41" s="1216"/>
      <c r="H41" s="1217"/>
      <c r="I41" s="82">
        <v>5794</v>
      </c>
      <c r="J41" s="83">
        <v>5454</v>
      </c>
      <c r="K41" s="83">
        <v>5249</v>
      </c>
      <c r="L41" s="83">
        <v>5321</v>
      </c>
      <c r="M41" s="84">
        <v>5428</v>
      </c>
    </row>
    <row r="42" spans="2:13" ht="27.75" customHeight="1" x14ac:dyDescent="0.2">
      <c r="B42" s="1204"/>
      <c r="C42" s="1205"/>
      <c r="D42" s="85"/>
      <c r="E42" s="1208" t="s">
        <v>26</v>
      </c>
      <c r="F42" s="1208"/>
      <c r="G42" s="1208"/>
      <c r="H42" s="1209"/>
      <c r="I42" s="86">
        <v>2</v>
      </c>
      <c r="J42" s="87" t="s">
        <v>480</v>
      </c>
      <c r="K42" s="87" t="s">
        <v>480</v>
      </c>
      <c r="L42" s="87" t="s">
        <v>480</v>
      </c>
      <c r="M42" s="88" t="s">
        <v>480</v>
      </c>
    </row>
    <row r="43" spans="2:13" ht="27.75" customHeight="1" x14ac:dyDescent="0.2">
      <c r="B43" s="1204"/>
      <c r="C43" s="1205"/>
      <c r="D43" s="85"/>
      <c r="E43" s="1208" t="s">
        <v>27</v>
      </c>
      <c r="F43" s="1208"/>
      <c r="G43" s="1208"/>
      <c r="H43" s="1209"/>
      <c r="I43" s="86">
        <v>842</v>
      </c>
      <c r="J43" s="87">
        <v>745</v>
      </c>
      <c r="K43" s="87">
        <v>708</v>
      </c>
      <c r="L43" s="87">
        <v>738</v>
      </c>
      <c r="M43" s="88">
        <v>707</v>
      </c>
    </row>
    <row r="44" spans="2:13" ht="27.75" customHeight="1" x14ac:dyDescent="0.2">
      <c r="B44" s="1204"/>
      <c r="C44" s="1205"/>
      <c r="D44" s="85"/>
      <c r="E44" s="1208" t="s">
        <v>28</v>
      </c>
      <c r="F44" s="1208"/>
      <c r="G44" s="1208"/>
      <c r="H44" s="1209"/>
      <c r="I44" s="86">
        <v>210</v>
      </c>
      <c r="J44" s="87">
        <v>196</v>
      </c>
      <c r="K44" s="87">
        <v>149</v>
      </c>
      <c r="L44" s="87">
        <v>101</v>
      </c>
      <c r="M44" s="88">
        <v>65</v>
      </c>
    </row>
    <row r="45" spans="2:13" ht="27.75" customHeight="1" x14ac:dyDescent="0.2">
      <c r="B45" s="1204"/>
      <c r="C45" s="1205"/>
      <c r="D45" s="85"/>
      <c r="E45" s="1208" t="s">
        <v>29</v>
      </c>
      <c r="F45" s="1208"/>
      <c r="G45" s="1208"/>
      <c r="H45" s="1209"/>
      <c r="I45" s="86">
        <v>573</v>
      </c>
      <c r="J45" s="87">
        <v>541</v>
      </c>
      <c r="K45" s="87">
        <v>487</v>
      </c>
      <c r="L45" s="87">
        <v>437</v>
      </c>
      <c r="M45" s="88">
        <v>399</v>
      </c>
    </row>
    <row r="46" spans="2:13" ht="27.75" customHeight="1" x14ac:dyDescent="0.2">
      <c r="B46" s="1204"/>
      <c r="C46" s="1205"/>
      <c r="D46" s="89"/>
      <c r="E46" s="1208" t="s">
        <v>30</v>
      </c>
      <c r="F46" s="1208"/>
      <c r="G46" s="1208"/>
      <c r="H46" s="1209"/>
      <c r="I46" s="86">
        <v>109</v>
      </c>
      <c r="J46" s="87">
        <v>51</v>
      </c>
      <c r="K46" s="87" t="s">
        <v>480</v>
      </c>
      <c r="L46" s="87" t="s">
        <v>480</v>
      </c>
      <c r="M46" s="88" t="s">
        <v>480</v>
      </c>
    </row>
    <row r="47" spans="2:13" ht="27.75" customHeight="1" x14ac:dyDescent="0.2">
      <c r="B47" s="1204"/>
      <c r="C47" s="1205"/>
      <c r="D47" s="90"/>
      <c r="E47" s="1218" t="s">
        <v>31</v>
      </c>
      <c r="F47" s="1219"/>
      <c r="G47" s="1219"/>
      <c r="H47" s="1220"/>
      <c r="I47" s="86" t="s">
        <v>480</v>
      </c>
      <c r="J47" s="87" t="s">
        <v>480</v>
      </c>
      <c r="K47" s="87" t="s">
        <v>480</v>
      </c>
      <c r="L47" s="87" t="s">
        <v>480</v>
      </c>
      <c r="M47" s="88" t="s">
        <v>480</v>
      </c>
    </row>
    <row r="48" spans="2:13" ht="27.75" customHeight="1" x14ac:dyDescent="0.2">
      <c r="B48" s="1204"/>
      <c r="C48" s="1205"/>
      <c r="D48" s="85"/>
      <c r="E48" s="1208" t="s">
        <v>32</v>
      </c>
      <c r="F48" s="1208"/>
      <c r="G48" s="1208"/>
      <c r="H48" s="1209"/>
      <c r="I48" s="86" t="s">
        <v>480</v>
      </c>
      <c r="J48" s="87" t="s">
        <v>480</v>
      </c>
      <c r="K48" s="87" t="s">
        <v>480</v>
      </c>
      <c r="L48" s="87" t="s">
        <v>480</v>
      </c>
      <c r="M48" s="88" t="s">
        <v>480</v>
      </c>
    </row>
    <row r="49" spans="2:13" ht="27.75" customHeight="1" x14ac:dyDescent="0.2">
      <c r="B49" s="1206"/>
      <c r="C49" s="1207"/>
      <c r="D49" s="85"/>
      <c r="E49" s="1208" t="s">
        <v>33</v>
      </c>
      <c r="F49" s="1208"/>
      <c r="G49" s="1208"/>
      <c r="H49" s="1209"/>
      <c r="I49" s="86" t="s">
        <v>480</v>
      </c>
      <c r="J49" s="87" t="s">
        <v>480</v>
      </c>
      <c r="K49" s="87" t="s">
        <v>480</v>
      </c>
      <c r="L49" s="87" t="s">
        <v>480</v>
      </c>
      <c r="M49" s="88" t="s">
        <v>480</v>
      </c>
    </row>
    <row r="50" spans="2:13" ht="27.75" customHeight="1" x14ac:dyDescent="0.2">
      <c r="B50" s="1202" t="s">
        <v>34</v>
      </c>
      <c r="C50" s="1203"/>
      <c r="D50" s="91"/>
      <c r="E50" s="1208" t="s">
        <v>35</v>
      </c>
      <c r="F50" s="1208"/>
      <c r="G50" s="1208"/>
      <c r="H50" s="1209"/>
      <c r="I50" s="86">
        <v>2421</v>
      </c>
      <c r="J50" s="87">
        <v>2541</v>
      </c>
      <c r="K50" s="87">
        <v>2266</v>
      </c>
      <c r="L50" s="87">
        <v>2580</v>
      </c>
      <c r="M50" s="88">
        <v>2850</v>
      </c>
    </row>
    <row r="51" spans="2:13" ht="27.75" customHeight="1" x14ac:dyDescent="0.2">
      <c r="B51" s="1204"/>
      <c r="C51" s="1205"/>
      <c r="D51" s="85"/>
      <c r="E51" s="1208" t="s">
        <v>36</v>
      </c>
      <c r="F51" s="1208"/>
      <c r="G51" s="1208"/>
      <c r="H51" s="1209"/>
      <c r="I51" s="86">
        <v>424</v>
      </c>
      <c r="J51" s="87">
        <v>399</v>
      </c>
      <c r="K51" s="87">
        <v>373</v>
      </c>
      <c r="L51" s="87">
        <v>344</v>
      </c>
      <c r="M51" s="88">
        <v>304</v>
      </c>
    </row>
    <row r="52" spans="2:13" ht="27.75" customHeight="1" x14ac:dyDescent="0.2">
      <c r="B52" s="1206"/>
      <c r="C52" s="1207"/>
      <c r="D52" s="85"/>
      <c r="E52" s="1208" t="s">
        <v>37</v>
      </c>
      <c r="F52" s="1208"/>
      <c r="G52" s="1208"/>
      <c r="H52" s="1209"/>
      <c r="I52" s="86">
        <v>4696</v>
      </c>
      <c r="J52" s="87">
        <v>4448</v>
      </c>
      <c r="K52" s="87">
        <v>4178</v>
      </c>
      <c r="L52" s="87">
        <v>4105</v>
      </c>
      <c r="M52" s="88">
        <v>4225</v>
      </c>
    </row>
    <row r="53" spans="2:13" ht="27.75" customHeight="1" thickBot="1" x14ac:dyDescent="0.25">
      <c r="B53" s="1210" t="s">
        <v>38</v>
      </c>
      <c r="C53" s="1211"/>
      <c r="D53" s="92"/>
      <c r="E53" s="1212" t="s">
        <v>39</v>
      </c>
      <c r="F53" s="1212"/>
      <c r="G53" s="1212"/>
      <c r="H53" s="1213"/>
      <c r="I53" s="93">
        <v>-12</v>
      </c>
      <c r="J53" s="94">
        <v>-400</v>
      </c>
      <c r="K53" s="94">
        <v>-225</v>
      </c>
      <c r="L53" s="94">
        <v>-432</v>
      </c>
      <c r="M53" s="95">
        <v>-780</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0" zoomScaleNormal="80" zoomScaleSheetLayoutView="55" workbookViewId="0"/>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554</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555</v>
      </c>
      <c r="I42" s="354"/>
      <c r="J42" s="354"/>
      <c r="K42" s="354"/>
      <c r="L42" s="246"/>
      <c r="M42" s="246"/>
      <c r="N42" s="246"/>
      <c r="O42" s="246"/>
    </row>
    <row r="43" spans="2:17" ht="13.2" x14ac:dyDescent="0.2">
      <c r="B43" s="250"/>
      <c r="C43" s="246"/>
      <c r="D43" s="246"/>
      <c r="E43" s="246"/>
      <c r="F43" s="246"/>
      <c r="G43" s="1235"/>
      <c r="H43" s="1236"/>
      <c r="I43" s="1236"/>
      <c r="J43" s="1236"/>
      <c r="K43" s="1236"/>
      <c r="L43" s="1236"/>
      <c r="M43" s="1236"/>
      <c r="N43" s="1236"/>
      <c r="O43" s="1237"/>
    </row>
    <row r="44" spans="2:17" ht="13.2" x14ac:dyDescent="0.2">
      <c r="B44" s="250"/>
      <c r="C44" s="246"/>
      <c r="D44" s="246"/>
      <c r="E44" s="246"/>
      <c r="F44" s="246"/>
      <c r="G44" s="1238"/>
      <c r="H44" s="1239"/>
      <c r="I44" s="1239"/>
      <c r="J44" s="1239"/>
      <c r="K44" s="1239"/>
      <c r="L44" s="1239"/>
      <c r="M44" s="1239"/>
      <c r="N44" s="1239"/>
      <c r="O44" s="1240"/>
    </row>
    <row r="45" spans="2:17" ht="13.2" x14ac:dyDescent="0.2">
      <c r="B45" s="250"/>
      <c r="C45" s="246"/>
      <c r="D45" s="246"/>
      <c r="E45" s="246"/>
      <c r="F45" s="246"/>
      <c r="G45" s="1238"/>
      <c r="H45" s="1239"/>
      <c r="I45" s="1239"/>
      <c r="J45" s="1239"/>
      <c r="K45" s="1239"/>
      <c r="L45" s="1239"/>
      <c r="M45" s="1239"/>
      <c r="N45" s="1239"/>
      <c r="O45" s="1240"/>
    </row>
    <row r="46" spans="2:17" ht="13.2" x14ac:dyDescent="0.2">
      <c r="B46" s="250"/>
      <c r="C46" s="246"/>
      <c r="D46" s="246"/>
      <c r="E46" s="246"/>
      <c r="F46" s="246"/>
      <c r="G46" s="1238"/>
      <c r="H46" s="1239"/>
      <c r="I46" s="1239"/>
      <c r="J46" s="1239"/>
      <c r="K46" s="1239"/>
      <c r="L46" s="1239"/>
      <c r="M46" s="1239"/>
      <c r="N46" s="1239"/>
      <c r="O46" s="1240"/>
    </row>
    <row r="47" spans="2:17" ht="13.2" x14ac:dyDescent="0.2">
      <c r="B47" s="250"/>
      <c r="C47" s="246"/>
      <c r="D47" s="246"/>
      <c r="E47" s="246"/>
      <c r="F47" s="246"/>
      <c r="G47" s="1241"/>
      <c r="H47" s="1242"/>
      <c r="I47" s="1242"/>
      <c r="J47" s="1242"/>
      <c r="K47" s="1242"/>
      <c r="L47" s="1242"/>
      <c r="M47" s="1242"/>
      <c r="N47" s="1242"/>
      <c r="O47" s="1243"/>
    </row>
    <row r="48" spans="2:17" ht="13.2" x14ac:dyDescent="0.2">
      <c r="B48" s="250"/>
      <c r="C48" s="246"/>
      <c r="D48" s="246"/>
      <c r="E48" s="246"/>
      <c r="F48" s="246"/>
      <c r="G48" s="246"/>
      <c r="H48" s="355"/>
      <c r="I48" s="355"/>
      <c r="J48" s="355"/>
    </row>
    <row r="49" spans="1:17" ht="13.2" x14ac:dyDescent="0.2">
      <c r="B49" s="250"/>
      <c r="C49" s="246"/>
      <c r="D49" s="246"/>
      <c r="E49" s="246"/>
      <c r="F49" s="246"/>
      <c r="G49" s="245" t="s">
        <v>556</v>
      </c>
    </row>
    <row r="50" spans="1:17" ht="13.2" x14ac:dyDescent="0.2">
      <c r="B50" s="250"/>
      <c r="C50" s="246"/>
      <c r="D50" s="246"/>
      <c r="E50" s="246"/>
      <c r="F50" s="246"/>
      <c r="G50" s="1244"/>
      <c r="H50" s="1245"/>
      <c r="I50" s="1245"/>
      <c r="J50" s="1246"/>
      <c r="K50" s="356" t="s">
        <v>520</v>
      </c>
      <c r="L50" s="356" t="s">
        <v>521</v>
      </c>
      <c r="M50" s="356" t="s">
        <v>522</v>
      </c>
      <c r="N50" s="356" t="s">
        <v>523</v>
      </c>
      <c r="O50" s="356" t="s">
        <v>524</v>
      </c>
    </row>
    <row r="51" spans="1:17" ht="13.2" x14ac:dyDescent="0.2">
      <c r="B51" s="250"/>
      <c r="C51" s="246"/>
      <c r="D51" s="246"/>
      <c r="E51" s="246"/>
      <c r="F51" s="246"/>
      <c r="G51" s="1247" t="s">
        <v>557</v>
      </c>
      <c r="H51" s="1248"/>
      <c r="I51" s="1253" t="s">
        <v>558</v>
      </c>
      <c r="J51" s="1253"/>
      <c r="K51" s="1255"/>
      <c r="L51" s="1255"/>
      <c r="M51" s="1255"/>
      <c r="N51" s="1255"/>
      <c r="O51" s="1255"/>
    </row>
    <row r="52" spans="1:17" ht="13.2" x14ac:dyDescent="0.2">
      <c r="B52" s="250"/>
      <c r="C52" s="246"/>
      <c r="D52" s="246"/>
      <c r="E52" s="246"/>
      <c r="F52" s="246"/>
      <c r="G52" s="1249"/>
      <c r="H52" s="1250"/>
      <c r="I52" s="1254"/>
      <c r="J52" s="1254"/>
      <c r="K52" s="1221"/>
      <c r="L52" s="1221"/>
      <c r="M52" s="1221"/>
      <c r="N52" s="1221"/>
      <c r="O52" s="1221"/>
    </row>
    <row r="53" spans="1:17" ht="13.2" x14ac:dyDescent="0.2">
      <c r="A53" s="357"/>
      <c r="B53" s="250"/>
      <c r="C53" s="246"/>
      <c r="D53" s="246"/>
      <c r="E53" s="246"/>
      <c r="F53" s="246"/>
      <c r="G53" s="1249"/>
      <c r="H53" s="1250"/>
      <c r="I53" s="1233" t="s">
        <v>559</v>
      </c>
      <c r="J53" s="1233"/>
      <c r="K53" s="1256"/>
      <c r="L53" s="1256"/>
      <c r="M53" s="1256"/>
      <c r="N53" s="1256"/>
      <c r="O53" s="1256"/>
    </row>
    <row r="54" spans="1:17" ht="13.2" x14ac:dyDescent="0.2">
      <c r="A54" s="357"/>
      <c r="B54" s="250"/>
      <c r="C54" s="246"/>
      <c r="D54" s="246"/>
      <c r="E54" s="246"/>
      <c r="F54" s="246"/>
      <c r="G54" s="1251"/>
      <c r="H54" s="1252"/>
      <c r="I54" s="1233"/>
      <c r="J54" s="1233"/>
      <c r="K54" s="1226"/>
      <c r="L54" s="1226"/>
      <c r="M54" s="1226"/>
      <c r="N54" s="1226"/>
      <c r="O54" s="1226"/>
    </row>
    <row r="55" spans="1:17" ht="13.2" x14ac:dyDescent="0.2">
      <c r="A55" s="357"/>
      <c r="B55" s="250"/>
      <c r="C55" s="246"/>
      <c r="D55" s="246"/>
      <c r="E55" s="246"/>
      <c r="F55" s="246"/>
      <c r="G55" s="1227" t="s">
        <v>560</v>
      </c>
      <c r="H55" s="1228"/>
      <c r="I55" s="1233" t="s">
        <v>558</v>
      </c>
      <c r="J55" s="1233"/>
      <c r="K55" s="1255"/>
      <c r="L55" s="1255"/>
      <c r="M55" s="1255"/>
      <c r="N55" s="1255"/>
      <c r="O55" s="1255"/>
    </row>
    <row r="56" spans="1:17" ht="13.2" x14ac:dyDescent="0.2">
      <c r="A56" s="357"/>
      <c r="B56" s="250"/>
      <c r="C56" s="246"/>
      <c r="D56" s="246"/>
      <c r="E56" s="246"/>
      <c r="F56" s="246"/>
      <c r="G56" s="1229"/>
      <c r="H56" s="1230"/>
      <c r="I56" s="1233"/>
      <c r="J56" s="1233"/>
      <c r="K56" s="1221"/>
      <c r="L56" s="1221"/>
      <c r="M56" s="1221"/>
      <c r="N56" s="1221"/>
      <c r="O56" s="1221"/>
    </row>
    <row r="57" spans="1:17" s="357" customFormat="1" ht="13.2" x14ac:dyDescent="0.2">
      <c r="B57" s="358"/>
      <c r="C57" s="354"/>
      <c r="D57" s="354"/>
      <c r="E57" s="354"/>
      <c r="F57" s="354"/>
      <c r="G57" s="1229"/>
      <c r="H57" s="1230"/>
      <c r="I57" s="1223" t="s">
        <v>561</v>
      </c>
      <c r="J57" s="1223"/>
      <c r="K57" s="1256"/>
      <c r="L57" s="1256"/>
      <c r="M57" s="1256"/>
      <c r="N57" s="1256"/>
      <c r="O57" s="1256"/>
      <c r="P57" s="359"/>
      <c r="Q57" s="358"/>
    </row>
    <row r="58" spans="1:17" s="357" customFormat="1" ht="13.2" x14ac:dyDescent="0.2">
      <c r="A58" s="245"/>
      <c r="B58" s="358"/>
      <c r="C58" s="354"/>
      <c r="D58" s="354"/>
      <c r="E58" s="354"/>
      <c r="F58" s="354"/>
      <c r="G58" s="1231"/>
      <c r="H58" s="1232"/>
      <c r="I58" s="1223"/>
      <c r="J58" s="1223"/>
      <c r="K58" s="1226"/>
      <c r="L58" s="1226"/>
      <c r="M58" s="1226"/>
      <c r="N58" s="1226"/>
      <c r="O58" s="1226"/>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562</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555</v>
      </c>
      <c r="I64" s="354"/>
      <c r="J64" s="354"/>
      <c r="K64" s="354"/>
      <c r="L64" s="246"/>
      <c r="M64" s="246"/>
      <c r="N64" s="246"/>
      <c r="O64" s="246"/>
    </row>
    <row r="65" spans="2:30" ht="13.2" x14ac:dyDescent="0.2">
      <c r="B65" s="250"/>
      <c r="C65" s="246"/>
      <c r="D65" s="246"/>
      <c r="E65" s="246"/>
      <c r="F65" s="246"/>
      <c r="G65" s="1235" t="s">
        <v>563</v>
      </c>
      <c r="H65" s="1236"/>
      <c r="I65" s="1236"/>
      <c r="J65" s="1236"/>
      <c r="K65" s="1236"/>
      <c r="L65" s="1236"/>
      <c r="M65" s="1236"/>
      <c r="N65" s="1236"/>
      <c r="O65" s="1237"/>
    </row>
    <row r="66" spans="2:30" ht="13.2" x14ac:dyDescent="0.2">
      <c r="B66" s="250"/>
      <c r="C66" s="246"/>
      <c r="D66" s="246"/>
      <c r="E66" s="246"/>
      <c r="F66" s="246"/>
      <c r="G66" s="1238"/>
      <c r="H66" s="1239"/>
      <c r="I66" s="1239"/>
      <c r="J66" s="1239"/>
      <c r="K66" s="1239"/>
      <c r="L66" s="1239"/>
      <c r="M66" s="1239"/>
      <c r="N66" s="1239"/>
      <c r="O66" s="1240"/>
    </row>
    <row r="67" spans="2:30" ht="13.2" x14ac:dyDescent="0.2">
      <c r="B67" s="250"/>
      <c r="C67" s="246"/>
      <c r="D67" s="246"/>
      <c r="E67" s="246"/>
      <c r="F67" s="246"/>
      <c r="G67" s="1238"/>
      <c r="H67" s="1239"/>
      <c r="I67" s="1239"/>
      <c r="J67" s="1239"/>
      <c r="K67" s="1239"/>
      <c r="L67" s="1239"/>
      <c r="M67" s="1239"/>
      <c r="N67" s="1239"/>
      <c r="O67" s="1240"/>
    </row>
    <row r="68" spans="2:30" ht="13.2" x14ac:dyDescent="0.2">
      <c r="B68" s="250"/>
      <c r="C68" s="246"/>
      <c r="D68" s="246"/>
      <c r="E68" s="246"/>
      <c r="F68" s="246"/>
      <c r="G68" s="1238"/>
      <c r="H68" s="1239"/>
      <c r="I68" s="1239"/>
      <c r="J68" s="1239"/>
      <c r="K68" s="1239"/>
      <c r="L68" s="1239"/>
      <c r="M68" s="1239"/>
      <c r="N68" s="1239"/>
      <c r="O68" s="1240"/>
    </row>
    <row r="69" spans="2:30" ht="13.2" x14ac:dyDescent="0.2">
      <c r="B69" s="250"/>
      <c r="C69" s="246"/>
      <c r="D69" s="246"/>
      <c r="E69" s="246"/>
      <c r="F69" s="246"/>
      <c r="G69" s="1241"/>
      <c r="H69" s="1242"/>
      <c r="I69" s="1242"/>
      <c r="J69" s="1242"/>
      <c r="K69" s="1242"/>
      <c r="L69" s="1242"/>
      <c r="M69" s="1242"/>
      <c r="N69" s="1242"/>
      <c r="O69" s="1243"/>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564</v>
      </c>
      <c r="I71" s="370"/>
      <c r="J71" s="366"/>
      <c r="K71" s="366"/>
      <c r="L71" s="367"/>
      <c r="M71" s="366"/>
      <c r="N71" s="367"/>
      <c r="O71" s="368"/>
    </row>
    <row r="72" spans="2:30" ht="13.2" x14ac:dyDescent="0.2">
      <c r="B72" s="250"/>
      <c r="C72" s="246"/>
      <c r="D72" s="246"/>
      <c r="E72" s="246"/>
      <c r="F72" s="246"/>
      <c r="G72" s="1244"/>
      <c r="H72" s="1245"/>
      <c r="I72" s="1245"/>
      <c r="J72" s="1246"/>
      <c r="K72" s="356" t="s">
        <v>520</v>
      </c>
      <c r="L72" s="356" t="s">
        <v>521</v>
      </c>
      <c r="M72" s="356" t="s">
        <v>522</v>
      </c>
      <c r="N72" s="356" t="s">
        <v>523</v>
      </c>
      <c r="O72" s="356" t="s">
        <v>524</v>
      </c>
    </row>
    <row r="73" spans="2:30" ht="13.2" x14ac:dyDescent="0.2">
      <c r="B73" s="250"/>
      <c r="C73" s="246"/>
      <c r="D73" s="246"/>
      <c r="E73" s="246"/>
      <c r="F73" s="246"/>
      <c r="G73" s="1247" t="s">
        <v>557</v>
      </c>
      <c r="H73" s="1248"/>
      <c r="I73" s="1253" t="s">
        <v>558</v>
      </c>
      <c r="J73" s="1253"/>
      <c r="K73" s="1234"/>
      <c r="L73" s="1234"/>
      <c r="M73" s="1221"/>
      <c r="N73" s="1221"/>
      <c r="O73" s="1221"/>
      <c r="S73" s="245">
        <v>9.9</v>
      </c>
    </row>
    <row r="74" spans="2:30" ht="13.2" x14ac:dyDescent="0.2">
      <c r="B74" s="250"/>
      <c r="C74" s="246"/>
      <c r="D74" s="246"/>
      <c r="E74" s="246"/>
      <c r="F74" s="246"/>
      <c r="G74" s="1249"/>
      <c r="H74" s="1250"/>
      <c r="I74" s="1254"/>
      <c r="J74" s="1254"/>
      <c r="K74" s="1234"/>
      <c r="L74" s="1234"/>
      <c r="M74" s="1221"/>
      <c r="N74" s="1221"/>
      <c r="O74" s="1221"/>
    </row>
    <row r="75" spans="2:30" ht="13.2" x14ac:dyDescent="0.2">
      <c r="B75" s="250"/>
      <c r="C75" s="246"/>
      <c r="D75" s="246"/>
      <c r="E75" s="246"/>
      <c r="F75" s="246"/>
      <c r="G75" s="1249"/>
      <c r="H75" s="1250"/>
      <c r="I75" s="1233" t="s">
        <v>565</v>
      </c>
      <c r="J75" s="1233"/>
      <c r="K75" s="1225">
        <v>13.2</v>
      </c>
      <c r="L75" s="1225">
        <v>11.9</v>
      </c>
      <c r="M75" s="1225">
        <v>10.4</v>
      </c>
      <c r="N75" s="1225">
        <v>8.6999999999999993</v>
      </c>
      <c r="O75" s="1225">
        <v>8.1999999999999993</v>
      </c>
      <c r="U75" s="245">
        <v>81.2</v>
      </c>
      <c r="W75" s="245">
        <v>87.2</v>
      </c>
      <c r="Y75" s="245">
        <v>99.8</v>
      </c>
      <c r="AA75" s="245">
        <v>109.5</v>
      </c>
      <c r="AC75" s="245">
        <v>115.2</v>
      </c>
    </row>
    <row r="76" spans="2:30" ht="13.2" x14ac:dyDescent="0.2">
      <c r="B76" s="250"/>
      <c r="C76" s="246"/>
      <c r="D76" s="246"/>
      <c r="E76" s="246"/>
      <c r="F76" s="246"/>
      <c r="G76" s="1251"/>
      <c r="H76" s="1252"/>
      <c r="I76" s="1233"/>
      <c r="J76" s="1233"/>
      <c r="K76" s="1226"/>
      <c r="L76" s="1226"/>
      <c r="M76" s="1226"/>
      <c r="N76" s="1226"/>
      <c r="O76" s="1226"/>
    </row>
    <row r="77" spans="2:30" ht="13.2" x14ac:dyDescent="0.2">
      <c r="B77" s="250"/>
      <c r="C77" s="246"/>
      <c r="D77" s="246"/>
      <c r="E77" s="246"/>
      <c r="F77" s="246"/>
      <c r="G77" s="1227" t="s">
        <v>560</v>
      </c>
      <c r="H77" s="1228"/>
      <c r="I77" s="1233" t="s">
        <v>558</v>
      </c>
      <c r="J77" s="1233"/>
      <c r="K77" s="1234">
        <v>64.7</v>
      </c>
      <c r="L77" s="1234">
        <v>55.2</v>
      </c>
      <c r="M77" s="1221">
        <v>54</v>
      </c>
      <c r="N77" s="1221">
        <v>0</v>
      </c>
      <c r="O77" s="1221">
        <v>0</v>
      </c>
      <c r="R77" s="245">
        <v>12.3</v>
      </c>
      <c r="T77" s="245">
        <v>11.1</v>
      </c>
    </row>
    <row r="78" spans="2:30" ht="13.2" x14ac:dyDescent="0.2">
      <c r="B78" s="250"/>
      <c r="C78" s="246"/>
      <c r="D78" s="246"/>
      <c r="E78" s="246"/>
      <c r="F78" s="246"/>
      <c r="G78" s="1229"/>
      <c r="H78" s="1230"/>
      <c r="I78" s="1233"/>
      <c r="J78" s="1233"/>
      <c r="K78" s="1234"/>
      <c r="L78" s="1234"/>
      <c r="M78" s="1221"/>
      <c r="N78" s="1221"/>
      <c r="O78" s="1221"/>
    </row>
    <row r="79" spans="2:30" ht="13.2" x14ac:dyDescent="0.2">
      <c r="B79" s="250"/>
      <c r="C79" s="246"/>
      <c r="D79" s="246"/>
      <c r="E79" s="246"/>
      <c r="F79" s="246"/>
      <c r="G79" s="1229"/>
      <c r="H79" s="1230"/>
      <c r="I79" s="1222" t="s">
        <v>565</v>
      </c>
      <c r="J79" s="1223"/>
      <c r="K79" s="1224">
        <v>13.3</v>
      </c>
      <c r="L79" s="1224">
        <v>12.5</v>
      </c>
      <c r="M79" s="1224">
        <v>11.5</v>
      </c>
      <c r="N79" s="1224">
        <v>8.6</v>
      </c>
      <c r="O79" s="1224">
        <v>8.5</v>
      </c>
      <c r="V79" s="245">
        <v>53.5</v>
      </c>
      <c r="X79" s="245">
        <v>48.2</v>
      </c>
      <c r="Z79" s="245">
        <v>34.200000000000003</v>
      </c>
      <c r="AB79" s="245">
        <v>30.3</v>
      </c>
      <c r="AD79" s="245">
        <v>28.9</v>
      </c>
    </row>
    <row r="80" spans="2:30" ht="13.2" x14ac:dyDescent="0.2">
      <c r="B80" s="250"/>
      <c r="C80" s="246"/>
      <c r="D80" s="246"/>
      <c r="E80" s="246"/>
      <c r="F80" s="246"/>
      <c r="G80" s="1231"/>
      <c r="H80" s="1232"/>
      <c r="I80" s="1223"/>
      <c r="J80" s="1223"/>
      <c r="K80" s="1224"/>
      <c r="L80" s="1224"/>
      <c r="M80" s="1224"/>
      <c r="N80" s="1224"/>
      <c r="O80" s="1224"/>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41</v>
      </c>
      <c r="E2" s="111"/>
      <c r="F2" s="112" t="s">
        <v>519</v>
      </c>
      <c r="G2" s="113"/>
      <c r="H2" s="114"/>
    </row>
    <row r="3" spans="1:8" x14ac:dyDescent="0.2">
      <c r="A3" s="110" t="s">
        <v>512</v>
      </c>
      <c r="B3" s="115"/>
      <c r="C3" s="116"/>
      <c r="D3" s="117">
        <v>74192</v>
      </c>
      <c r="E3" s="118"/>
      <c r="F3" s="119">
        <v>114097</v>
      </c>
      <c r="G3" s="120"/>
      <c r="H3" s="121"/>
    </row>
    <row r="4" spans="1:8" x14ac:dyDescent="0.2">
      <c r="A4" s="122"/>
      <c r="B4" s="123"/>
      <c r="C4" s="124"/>
      <c r="D4" s="125">
        <v>29478</v>
      </c>
      <c r="E4" s="126"/>
      <c r="F4" s="127">
        <v>61630</v>
      </c>
      <c r="G4" s="128"/>
      <c r="H4" s="129"/>
    </row>
    <row r="5" spans="1:8" x14ac:dyDescent="0.2">
      <c r="A5" s="110" t="s">
        <v>514</v>
      </c>
      <c r="B5" s="115"/>
      <c r="C5" s="116"/>
      <c r="D5" s="117">
        <v>68365</v>
      </c>
      <c r="E5" s="118"/>
      <c r="F5" s="119">
        <v>136577</v>
      </c>
      <c r="G5" s="120"/>
      <c r="H5" s="121"/>
    </row>
    <row r="6" spans="1:8" x14ac:dyDescent="0.2">
      <c r="A6" s="122"/>
      <c r="B6" s="123"/>
      <c r="C6" s="124"/>
      <c r="D6" s="125">
        <v>29411</v>
      </c>
      <c r="E6" s="126"/>
      <c r="F6" s="127">
        <v>59645</v>
      </c>
      <c r="G6" s="128"/>
      <c r="H6" s="129"/>
    </row>
    <row r="7" spans="1:8" x14ac:dyDescent="0.2">
      <c r="A7" s="110" t="s">
        <v>515</v>
      </c>
      <c r="B7" s="115"/>
      <c r="C7" s="116"/>
      <c r="D7" s="117">
        <v>64151</v>
      </c>
      <c r="E7" s="118"/>
      <c r="F7" s="119">
        <v>132212</v>
      </c>
      <c r="G7" s="120"/>
      <c r="H7" s="121"/>
    </row>
    <row r="8" spans="1:8" x14ac:dyDescent="0.2">
      <c r="A8" s="122"/>
      <c r="B8" s="123"/>
      <c r="C8" s="124"/>
      <c r="D8" s="125">
        <v>42783</v>
      </c>
      <c r="E8" s="126"/>
      <c r="F8" s="127">
        <v>67114</v>
      </c>
      <c r="G8" s="128"/>
      <c r="H8" s="129"/>
    </row>
    <row r="9" spans="1:8" x14ac:dyDescent="0.2">
      <c r="A9" s="110" t="s">
        <v>516</v>
      </c>
      <c r="B9" s="115"/>
      <c r="C9" s="116"/>
      <c r="D9" s="117">
        <v>78174</v>
      </c>
      <c r="E9" s="118"/>
      <c r="F9" s="119">
        <v>162193</v>
      </c>
      <c r="G9" s="120"/>
      <c r="H9" s="121"/>
    </row>
    <row r="10" spans="1:8" x14ac:dyDescent="0.2">
      <c r="A10" s="122"/>
      <c r="B10" s="123"/>
      <c r="C10" s="124"/>
      <c r="D10" s="125">
        <v>36792</v>
      </c>
      <c r="E10" s="126"/>
      <c r="F10" s="127">
        <v>79985</v>
      </c>
      <c r="G10" s="128"/>
      <c r="H10" s="129"/>
    </row>
    <row r="11" spans="1:8" x14ac:dyDescent="0.2">
      <c r="A11" s="110" t="s">
        <v>517</v>
      </c>
      <c r="B11" s="115"/>
      <c r="C11" s="116"/>
      <c r="D11" s="117">
        <v>107136</v>
      </c>
      <c r="E11" s="118"/>
      <c r="F11" s="119">
        <v>168868</v>
      </c>
      <c r="G11" s="120"/>
      <c r="H11" s="121"/>
    </row>
    <row r="12" spans="1:8" x14ac:dyDescent="0.2">
      <c r="A12" s="122"/>
      <c r="B12" s="123"/>
      <c r="C12" s="130"/>
      <c r="D12" s="125">
        <v>33056</v>
      </c>
      <c r="E12" s="126"/>
      <c r="F12" s="127">
        <v>79360</v>
      </c>
      <c r="G12" s="128"/>
      <c r="H12" s="129"/>
    </row>
    <row r="13" spans="1:8" x14ac:dyDescent="0.2">
      <c r="A13" s="110"/>
      <c r="B13" s="115"/>
      <c r="C13" s="131"/>
      <c r="D13" s="132">
        <v>78404</v>
      </c>
      <c r="E13" s="133"/>
      <c r="F13" s="134">
        <v>142789</v>
      </c>
      <c r="G13" s="135"/>
      <c r="H13" s="121"/>
    </row>
    <row r="14" spans="1:8" x14ac:dyDescent="0.2">
      <c r="A14" s="122"/>
      <c r="B14" s="123"/>
      <c r="C14" s="124"/>
      <c r="D14" s="125">
        <v>34304</v>
      </c>
      <c r="E14" s="126"/>
      <c r="F14" s="127">
        <v>69547</v>
      </c>
      <c r="G14" s="128"/>
      <c r="H14" s="129"/>
    </row>
    <row r="17" spans="1:11" x14ac:dyDescent="0.2">
      <c r="A17" s="106" t="s">
        <v>42</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43</v>
      </c>
      <c r="B19" s="136">
        <f>ROUND(VALUE(SUBSTITUTE(実質収支比率等に係る経年分析!F$48,"▲","-")),2)</f>
        <v>2.73</v>
      </c>
      <c r="C19" s="136">
        <f>ROUND(VALUE(SUBSTITUTE(実質収支比率等に係る経年分析!G$48,"▲","-")),2)</f>
        <v>2.4</v>
      </c>
      <c r="D19" s="136">
        <f>ROUND(VALUE(SUBSTITUTE(実質収支比率等に係る経年分析!H$48,"▲","-")),2)</f>
        <v>3.12</v>
      </c>
      <c r="E19" s="136">
        <f>ROUND(VALUE(SUBSTITUTE(実質収支比率等に係る経年分析!I$48,"▲","-")),2)</f>
        <v>2.36</v>
      </c>
      <c r="F19" s="136">
        <f>ROUND(VALUE(SUBSTITUTE(実質収支比率等に係る経年分析!J$48,"▲","-")),2)</f>
        <v>2.92</v>
      </c>
    </row>
    <row r="20" spans="1:11" x14ac:dyDescent="0.2">
      <c r="A20" s="136" t="s">
        <v>44</v>
      </c>
      <c r="B20" s="136">
        <f>ROUND(VALUE(SUBSTITUTE(実質収支比率等に係る経年分析!F$47,"▲","-")),2)</f>
        <v>32.979999999999997</v>
      </c>
      <c r="C20" s="136">
        <f>ROUND(VALUE(SUBSTITUTE(実質収支比率等に係る経年分析!G$47,"▲","-")),2)</f>
        <v>35.72</v>
      </c>
      <c r="D20" s="136">
        <f>ROUND(VALUE(SUBSTITUTE(実質収支比率等に係る経年分析!H$47,"▲","-")),2)</f>
        <v>32.58</v>
      </c>
      <c r="E20" s="136">
        <f>ROUND(VALUE(SUBSTITUTE(実質収支比率等に係る経年分析!I$47,"▲","-")),2)</f>
        <v>31.34</v>
      </c>
      <c r="F20" s="136">
        <f>ROUND(VALUE(SUBSTITUTE(実質収支比率等に係る経年分析!J$47,"▲","-")),2)</f>
        <v>37.29</v>
      </c>
    </row>
    <row r="21" spans="1:11" x14ac:dyDescent="0.2">
      <c r="A21" s="136" t="s">
        <v>45</v>
      </c>
      <c r="B21" s="136">
        <f>IF(ISNUMBER(VALUE(SUBSTITUTE(実質収支比率等に係る経年分析!F$49,"▲","-"))),ROUND(VALUE(SUBSTITUTE(実質収支比率等に係る経年分析!F$49,"▲","-")),2),NA())</f>
        <v>-2.8</v>
      </c>
      <c r="C21" s="136">
        <f>IF(ISNUMBER(VALUE(SUBSTITUTE(実質収支比率等に係る経年分析!G$49,"▲","-"))),ROUND(VALUE(SUBSTITUTE(実質収支比率等に係る経年分析!G$49,"▲","-")),2),NA())</f>
        <v>0.64</v>
      </c>
      <c r="D21" s="136">
        <f>IF(ISNUMBER(VALUE(SUBSTITUTE(実質収支比率等に係る経年分析!H$49,"▲","-"))),ROUND(VALUE(SUBSTITUTE(実質収支比率等に係る経年分析!H$49,"▲","-")),2),NA())</f>
        <v>-4.96</v>
      </c>
      <c r="E21" s="136">
        <f>IF(ISNUMBER(VALUE(SUBSTITUTE(実質収支比率等に係る経年分析!I$49,"▲","-"))),ROUND(VALUE(SUBSTITUTE(実質収支比率等に係る経年分析!I$49,"▲","-")),2),NA())</f>
        <v>-3.18</v>
      </c>
      <c r="F21" s="136">
        <f>IF(ISNUMBER(VALUE(SUBSTITUTE(実質収支比率等に係る経年分析!J$49,"▲","-"))),ROUND(VALUE(SUBSTITUTE(実質収支比率等に係る経年分析!J$49,"▲","-")),2),NA())</f>
        <v>3.48</v>
      </c>
    </row>
    <row r="24" spans="1:11" x14ac:dyDescent="0.2">
      <c r="A24" s="106" t="s">
        <v>46</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47</v>
      </c>
      <c r="C26" s="137" t="s">
        <v>48</v>
      </c>
      <c r="D26" s="137" t="s">
        <v>47</v>
      </c>
      <c r="E26" s="137" t="s">
        <v>48</v>
      </c>
      <c r="F26" s="137" t="s">
        <v>47</v>
      </c>
      <c r="G26" s="137" t="s">
        <v>48</v>
      </c>
      <c r="H26" s="137" t="s">
        <v>47</v>
      </c>
      <c r="I26" s="137" t="s">
        <v>48</v>
      </c>
      <c r="J26" s="137" t="s">
        <v>47</v>
      </c>
      <c r="K26" s="137" t="s">
        <v>48</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str">
        <f>IF(連結実質赤字比率に係る赤字・黒字の構成分析!C$41="",NA(),連結実質赤字比率に係る赤字・黒字の構成分析!C$41)</f>
        <v>高原町介護保険事業特別会計（介護サービス勘定）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2">
      <c r="A30" s="137" t="str">
        <f>IF(連結実質赤字比率に係る赤字・黒字の構成分析!C$40="",NA(),連結実質赤字比率に係る赤字・黒字の構成分析!C$40)</f>
        <v>高原町農業集落排水事業特別会計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2">
      <c r="A31" s="137" t="str">
        <f>IF(連結実質赤字比率に係る赤字・黒字の構成分析!C$39="",NA(),連結実質赤字比率に係る赤字・黒字の構成分析!C$39)</f>
        <v>高原町後期高齢者医療特別会計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x14ac:dyDescent="0.2">
      <c r="A32" s="137" t="str">
        <f>IF(連結実質赤字比率に係る赤字・黒字の構成分析!C$38="",NA(),連結実質赤字比率に係る赤字・黒字の構成分析!C$38)</f>
        <v>高原町病院事業会計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f>IF(ROUND(VALUE(SUBSTITUTE(連結実質赤字比率に係る赤字・黒字の構成分析!H$38,"▲", "-")), 2) &lt; 0, ABS(ROUND(VALUE(SUBSTITUTE(連結実質赤字比率に係る赤字・黒字の構成分析!H$38,"▲", "-")), 2)), NA())</f>
        <v>2.86</v>
      </c>
      <c r="G32" s="137" t="e">
        <f>IF(ROUND(VALUE(SUBSTITUTE(連結実質赤字比率に係る赤字・黒字の構成分析!H$38,"▲", "-")), 2) &gt;= 0, ABS(ROUND(VALUE(SUBSTITUTE(連結実質赤字比率に係る赤字・黒字の構成分析!H$38,"▲", "-")), 2)), NA())</f>
        <v>#N/A</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v>
      </c>
    </row>
    <row r="33" spans="1:16" x14ac:dyDescent="0.2">
      <c r="A33" s="137" t="str">
        <f>IF(連結実質赤字比率に係る赤字・黒字の構成分析!C$37="",NA(),連結実質赤字比率に係る赤字・黒字の構成分析!C$37)</f>
        <v>高原町国民健康保険特別会計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2.0299999999999998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1.48</v>
      </c>
    </row>
    <row r="34" spans="1:16" x14ac:dyDescent="0.2">
      <c r="A34" s="137" t="str">
        <f>IF(連結実質赤字比率に係る赤字・黒字の構成分析!C$36="",NA(),連結実質赤字比率に係る赤字・黒字の構成分析!C$36)</f>
        <v>高原町介護保険事業特別会計（介護保険事業勘定）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v>
      </c>
    </row>
    <row r="35" spans="1:16" x14ac:dyDescent="0.2">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2.39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3.12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2.36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2.92</v>
      </c>
    </row>
    <row r="36" spans="1:16" x14ac:dyDescent="0.2">
      <c r="A36" s="137" t="str">
        <f>IF(連結実質赤字比率に係る赤字・黒字の構成分析!C$34="",NA(),連結実質赤字比率に係る赤字・黒字の構成分析!C$34)</f>
        <v>高原町水道事業会計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4.5199999999999996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5.22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5.62</v>
      </c>
    </row>
    <row r="39" spans="1:16" x14ac:dyDescent="0.2">
      <c r="A39" s="106" t="s">
        <v>49</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2">
      <c r="A42" s="138" t="s">
        <v>52</v>
      </c>
      <c r="B42" s="138"/>
      <c r="C42" s="138"/>
      <c r="D42" s="138">
        <f>'実質公債費比率（分子）の構造'!K$52</f>
        <v>756</v>
      </c>
      <c r="E42" s="138"/>
      <c r="F42" s="138"/>
      <c r="G42" s="138">
        <f>'実質公債費比率（分子）の構造'!L$52</f>
        <v>698</v>
      </c>
      <c r="H42" s="138"/>
      <c r="I42" s="138"/>
      <c r="J42" s="138">
        <f>'実質公債費比率（分子）の構造'!M$52</f>
        <v>657</v>
      </c>
      <c r="K42" s="138"/>
      <c r="L42" s="138"/>
      <c r="M42" s="138">
        <f>'実質公債費比率（分子）の構造'!N$52</f>
        <v>598</v>
      </c>
      <c r="N42" s="138"/>
      <c r="O42" s="138"/>
      <c r="P42" s="138">
        <f>'実質公債費比率（分子）の構造'!O$52</f>
        <v>490</v>
      </c>
    </row>
    <row r="43" spans="1:16" x14ac:dyDescent="0.2">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2">
      <c r="A45" s="138" t="s">
        <v>55</v>
      </c>
      <c r="B45" s="138">
        <f>'実質公債費比率（分子）の構造'!K$49</f>
        <v>80</v>
      </c>
      <c r="C45" s="138"/>
      <c r="D45" s="138"/>
      <c r="E45" s="138">
        <f>'実質公債費比率（分子）の構造'!L$49</f>
        <v>51</v>
      </c>
      <c r="F45" s="138"/>
      <c r="G45" s="138"/>
      <c r="H45" s="138">
        <f>'実質公債費比率（分子）の構造'!M$49</f>
        <v>41</v>
      </c>
      <c r="I45" s="138"/>
      <c r="J45" s="138"/>
      <c r="K45" s="138">
        <f>'実質公債費比率（分子）の構造'!N$49</f>
        <v>49</v>
      </c>
      <c r="L45" s="138"/>
      <c r="M45" s="138"/>
      <c r="N45" s="138">
        <f>'実質公債費比率（分子）の構造'!O$49</f>
        <v>37</v>
      </c>
      <c r="O45" s="138"/>
      <c r="P45" s="138"/>
    </row>
    <row r="46" spans="1:16" x14ac:dyDescent="0.2">
      <c r="A46" s="138" t="s">
        <v>56</v>
      </c>
      <c r="B46" s="138">
        <f>'実質公債費比率（分子）の構造'!K$48</f>
        <v>56</v>
      </c>
      <c r="C46" s="138"/>
      <c r="D46" s="138"/>
      <c r="E46" s="138">
        <f>'実質公債費比率（分子）の構造'!L$48</f>
        <v>67</v>
      </c>
      <c r="F46" s="138"/>
      <c r="G46" s="138"/>
      <c r="H46" s="138">
        <f>'実質公債費比率（分子）の構造'!M$48</f>
        <v>59</v>
      </c>
      <c r="I46" s="138"/>
      <c r="J46" s="138"/>
      <c r="K46" s="138">
        <f>'実質公債費比率（分子）の構造'!N$48</f>
        <v>70</v>
      </c>
      <c r="L46" s="138"/>
      <c r="M46" s="138"/>
      <c r="N46" s="138">
        <f>'実質公債費比率（分子）の構造'!O$48</f>
        <v>67</v>
      </c>
      <c r="O46" s="138"/>
      <c r="P46" s="138"/>
    </row>
    <row r="47" spans="1:16" x14ac:dyDescent="0.2">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59</v>
      </c>
      <c r="B49" s="138">
        <f>'実質公債費比率（分子）の構造'!K$45</f>
        <v>1002</v>
      </c>
      <c r="C49" s="138"/>
      <c r="D49" s="138"/>
      <c r="E49" s="138">
        <f>'実質公債費比率（分子）の構造'!L$45</f>
        <v>865</v>
      </c>
      <c r="F49" s="138"/>
      <c r="G49" s="138"/>
      <c r="H49" s="138">
        <f>'実質公債費比率（分子）の構造'!M$45</f>
        <v>795</v>
      </c>
      <c r="I49" s="138"/>
      <c r="J49" s="138"/>
      <c r="K49" s="138">
        <f>'実質公債費比率（分子）の構造'!N$45</f>
        <v>715</v>
      </c>
      <c r="L49" s="138"/>
      <c r="M49" s="138"/>
      <c r="N49" s="138">
        <f>'実質公債費比率（分子）の構造'!O$45</f>
        <v>627</v>
      </c>
      <c r="O49" s="138"/>
      <c r="P49" s="138"/>
    </row>
    <row r="50" spans="1:16" x14ac:dyDescent="0.2">
      <c r="A50" s="138" t="s">
        <v>60</v>
      </c>
      <c r="B50" s="138" t="e">
        <f>NA()</f>
        <v>#N/A</v>
      </c>
      <c r="C50" s="138">
        <f>IF(ISNUMBER('実質公債費比率（分子）の構造'!K$53),'実質公債費比率（分子）の構造'!K$53,NA())</f>
        <v>382</v>
      </c>
      <c r="D50" s="138" t="e">
        <f>NA()</f>
        <v>#N/A</v>
      </c>
      <c r="E50" s="138" t="e">
        <f>NA()</f>
        <v>#N/A</v>
      </c>
      <c r="F50" s="138">
        <f>IF(ISNUMBER('実質公債費比率（分子）の構造'!L$53),'実質公債費比率（分子）の構造'!L$53,NA())</f>
        <v>285</v>
      </c>
      <c r="G50" s="138" t="e">
        <f>NA()</f>
        <v>#N/A</v>
      </c>
      <c r="H50" s="138" t="e">
        <f>NA()</f>
        <v>#N/A</v>
      </c>
      <c r="I50" s="138">
        <f>IF(ISNUMBER('実質公債費比率（分子）の構造'!M$53),'実質公債費比率（分子）の構造'!M$53,NA())</f>
        <v>238</v>
      </c>
      <c r="J50" s="138" t="e">
        <f>NA()</f>
        <v>#N/A</v>
      </c>
      <c r="K50" s="138" t="e">
        <f>NA()</f>
        <v>#N/A</v>
      </c>
      <c r="L50" s="138">
        <f>IF(ISNUMBER('実質公債費比率（分子）の構造'!N$53),'実質公債費比率（分子）の構造'!N$53,NA())</f>
        <v>236</v>
      </c>
      <c r="M50" s="138" t="e">
        <f>NA()</f>
        <v>#N/A</v>
      </c>
      <c r="N50" s="138" t="e">
        <f>NA()</f>
        <v>#N/A</v>
      </c>
      <c r="O50" s="138">
        <f>IF(ISNUMBER('実質公債費比率（分子）の構造'!O$53),'実質公債費比率（分子）の構造'!O$53,NA())</f>
        <v>241</v>
      </c>
      <c r="P50" s="138" t="e">
        <f>NA()</f>
        <v>#N/A</v>
      </c>
    </row>
    <row r="53" spans="1:16" x14ac:dyDescent="0.2">
      <c r="A53" s="106" t="s">
        <v>61</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2">
      <c r="A56" s="137" t="s">
        <v>37</v>
      </c>
      <c r="B56" s="137"/>
      <c r="C56" s="137"/>
      <c r="D56" s="137">
        <f>'将来負担比率（分子）の構造'!I$52</f>
        <v>4696</v>
      </c>
      <c r="E56" s="137"/>
      <c r="F56" s="137"/>
      <c r="G56" s="137">
        <f>'将来負担比率（分子）の構造'!J$52</f>
        <v>4448</v>
      </c>
      <c r="H56" s="137"/>
      <c r="I56" s="137"/>
      <c r="J56" s="137">
        <f>'将来負担比率（分子）の構造'!K$52</f>
        <v>4178</v>
      </c>
      <c r="K56" s="137"/>
      <c r="L56" s="137"/>
      <c r="M56" s="137">
        <f>'将来負担比率（分子）の構造'!L$52</f>
        <v>4105</v>
      </c>
      <c r="N56" s="137"/>
      <c r="O56" s="137"/>
      <c r="P56" s="137">
        <f>'将来負担比率（分子）の構造'!M$52</f>
        <v>4225</v>
      </c>
    </row>
    <row r="57" spans="1:16" x14ac:dyDescent="0.2">
      <c r="A57" s="137" t="s">
        <v>36</v>
      </c>
      <c r="B57" s="137"/>
      <c r="C57" s="137"/>
      <c r="D57" s="137">
        <f>'将来負担比率（分子）の構造'!I$51</f>
        <v>424</v>
      </c>
      <c r="E57" s="137"/>
      <c r="F57" s="137"/>
      <c r="G57" s="137">
        <f>'将来負担比率（分子）の構造'!J$51</f>
        <v>399</v>
      </c>
      <c r="H57" s="137"/>
      <c r="I57" s="137"/>
      <c r="J57" s="137">
        <f>'将来負担比率（分子）の構造'!K$51</f>
        <v>373</v>
      </c>
      <c r="K57" s="137"/>
      <c r="L57" s="137"/>
      <c r="M57" s="137">
        <f>'将来負担比率（分子）の構造'!L$51</f>
        <v>344</v>
      </c>
      <c r="N57" s="137"/>
      <c r="O57" s="137"/>
      <c r="P57" s="137">
        <f>'将来負担比率（分子）の構造'!M$51</f>
        <v>304</v>
      </c>
    </row>
    <row r="58" spans="1:16" x14ac:dyDescent="0.2">
      <c r="A58" s="137" t="s">
        <v>35</v>
      </c>
      <c r="B58" s="137"/>
      <c r="C58" s="137"/>
      <c r="D58" s="137">
        <f>'将来負担比率（分子）の構造'!I$50</f>
        <v>2421</v>
      </c>
      <c r="E58" s="137"/>
      <c r="F58" s="137"/>
      <c r="G58" s="137">
        <f>'将来負担比率（分子）の構造'!J$50</f>
        <v>2541</v>
      </c>
      <c r="H58" s="137"/>
      <c r="I58" s="137"/>
      <c r="J58" s="137">
        <f>'将来負担比率（分子）の構造'!K$50</f>
        <v>2266</v>
      </c>
      <c r="K58" s="137"/>
      <c r="L58" s="137"/>
      <c r="M58" s="137">
        <f>'将来負担比率（分子）の構造'!L$50</f>
        <v>2580</v>
      </c>
      <c r="N58" s="137"/>
      <c r="O58" s="137"/>
      <c r="P58" s="137">
        <f>'将来負担比率（分子）の構造'!M$50</f>
        <v>2850</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f>'将来負担比率（分子）の構造'!I$46</f>
        <v>109</v>
      </c>
      <c r="C61" s="137"/>
      <c r="D61" s="137"/>
      <c r="E61" s="137">
        <f>'将来負担比率（分子）の構造'!J$46</f>
        <v>51</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2">
      <c r="A62" s="137" t="s">
        <v>29</v>
      </c>
      <c r="B62" s="137">
        <f>'将来負担比率（分子）の構造'!I$45</f>
        <v>573</v>
      </c>
      <c r="C62" s="137"/>
      <c r="D62" s="137"/>
      <c r="E62" s="137">
        <f>'将来負担比率（分子）の構造'!J$45</f>
        <v>541</v>
      </c>
      <c r="F62" s="137"/>
      <c r="G62" s="137"/>
      <c r="H62" s="137">
        <f>'将来負担比率（分子）の構造'!K$45</f>
        <v>487</v>
      </c>
      <c r="I62" s="137"/>
      <c r="J62" s="137"/>
      <c r="K62" s="137">
        <f>'将来負担比率（分子）の構造'!L$45</f>
        <v>437</v>
      </c>
      <c r="L62" s="137"/>
      <c r="M62" s="137"/>
      <c r="N62" s="137">
        <f>'将来負担比率（分子）の構造'!M$45</f>
        <v>399</v>
      </c>
      <c r="O62" s="137"/>
      <c r="P62" s="137"/>
    </row>
    <row r="63" spans="1:16" x14ac:dyDescent="0.2">
      <c r="A63" s="137" t="s">
        <v>28</v>
      </c>
      <c r="B63" s="137">
        <f>'将来負担比率（分子）の構造'!I$44</f>
        <v>210</v>
      </c>
      <c r="C63" s="137"/>
      <c r="D63" s="137"/>
      <c r="E63" s="137">
        <f>'将来負担比率（分子）の構造'!J$44</f>
        <v>196</v>
      </c>
      <c r="F63" s="137"/>
      <c r="G63" s="137"/>
      <c r="H63" s="137">
        <f>'将来負担比率（分子）の構造'!K$44</f>
        <v>149</v>
      </c>
      <c r="I63" s="137"/>
      <c r="J63" s="137"/>
      <c r="K63" s="137">
        <f>'将来負担比率（分子）の構造'!L$44</f>
        <v>101</v>
      </c>
      <c r="L63" s="137"/>
      <c r="M63" s="137"/>
      <c r="N63" s="137">
        <f>'将来負担比率（分子）の構造'!M$44</f>
        <v>65</v>
      </c>
      <c r="O63" s="137"/>
      <c r="P63" s="137"/>
    </row>
    <row r="64" spans="1:16" x14ac:dyDescent="0.2">
      <c r="A64" s="137" t="s">
        <v>27</v>
      </c>
      <c r="B64" s="137">
        <f>'将来負担比率（分子）の構造'!I$43</f>
        <v>842</v>
      </c>
      <c r="C64" s="137"/>
      <c r="D64" s="137"/>
      <c r="E64" s="137">
        <f>'将来負担比率（分子）の構造'!J$43</f>
        <v>745</v>
      </c>
      <c r="F64" s="137"/>
      <c r="G64" s="137"/>
      <c r="H64" s="137">
        <f>'将来負担比率（分子）の構造'!K$43</f>
        <v>708</v>
      </c>
      <c r="I64" s="137"/>
      <c r="J64" s="137"/>
      <c r="K64" s="137">
        <f>'将来負担比率（分子）の構造'!L$43</f>
        <v>738</v>
      </c>
      <c r="L64" s="137"/>
      <c r="M64" s="137"/>
      <c r="N64" s="137">
        <f>'将来負担比率（分子）の構造'!M$43</f>
        <v>707</v>
      </c>
      <c r="O64" s="137"/>
      <c r="P64" s="137"/>
    </row>
    <row r="65" spans="1:16" x14ac:dyDescent="0.2">
      <c r="A65" s="137" t="s">
        <v>26</v>
      </c>
      <c r="B65" s="137">
        <f>'将来負担比率（分子）の構造'!I$42</f>
        <v>2</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2">
      <c r="A66" s="137" t="s">
        <v>25</v>
      </c>
      <c r="B66" s="137">
        <f>'将来負担比率（分子）の構造'!I$41</f>
        <v>5794</v>
      </c>
      <c r="C66" s="137"/>
      <c r="D66" s="137"/>
      <c r="E66" s="137">
        <f>'将来負担比率（分子）の構造'!J$41</f>
        <v>5454</v>
      </c>
      <c r="F66" s="137"/>
      <c r="G66" s="137"/>
      <c r="H66" s="137">
        <f>'将来負担比率（分子）の構造'!K$41</f>
        <v>5249</v>
      </c>
      <c r="I66" s="137"/>
      <c r="J66" s="137"/>
      <c r="K66" s="137">
        <f>'将来負担比率（分子）の構造'!L$41</f>
        <v>5321</v>
      </c>
      <c r="L66" s="137"/>
      <c r="M66" s="137"/>
      <c r="N66" s="137">
        <f>'将来負担比率（分子）の構造'!M$41</f>
        <v>5428</v>
      </c>
      <c r="O66" s="137"/>
      <c r="P66" s="137"/>
    </row>
    <row r="67" spans="1:16" x14ac:dyDescent="0.2">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208</v>
      </c>
      <c r="C5" s="708"/>
      <c r="D5" s="708"/>
      <c r="E5" s="708"/>
      <c r="F5" s="708"/>
      <c r="G5" s="708"/>
      <c r="H5" s="708"/>
      <c r="I5" s="708"/>
      <c r="J5" s="708"/>
      <c r="K5" s="708"/>
      <c r="L5" s="708"/>
      <c r="M5" s="708"/>
      <c r="N5" s="708"/>
      <c r="O5" s="708"/>
      <c r="P5" s="708"/>
      <c r="Q5" s="709"/>
      <c r="R5" s="670">
        <v>761790</v>
      </c>
      <c r="S5" s="671"/>
      <c r="T5" s="671"/>
      <c r="U5" s="671"/>
      <c r="V5" s="671"/>
      <c r="W5" s="671"/>
      <c r="X5" s="671"/>
      <c r="Y5" s="718"/>
      <c r="Z5" s="731">
        <v>11.9</v>
      </c>
      <c r="AA5" s="731"/>
      <c r="AB5" s="731"/>
      <c r="AC5" s="731"/>
      <c r="AD5" s="732">
        <v>761773</v>
      </c>
      <c r="AE5" s="732"/>
      <c r="AF5" s="732"/>
      <c r="AG5" s="732"/>
      <c r="AH5" s="732"/>
      <c r="AI5" s="732"/>
      <c r="AJ5" s="732"/>
      <c r="AK5" s="732"/>
      <c r="AL5" s="719">
        <v>23.3</v>
      </c>
      <c r="AM5" s="688"/>
      <c r="AN5" s="688"/>
      <c r="AO5" s="720"/>
      <c r="AP5" s="707" t="s">
        <v>209</v>
      </c>
      <c r="AQ5" s="708"/>
      <c r="AR5" s="708"/>
      <c r="AS5" s="708"/>
      <c r="AT5" s="708"/>
      <c r="AU5" s="708"/>
      <c r="AV5" s="708"/>
      <c r="AW5" s="708"/>
      <c r="AX5" s="708"/>
      <c r="AY5" s="708"/>
      <c r="AZ5" s="708"/>
      <c r="BA5" s="708"/>
      <c r="BB5" s="708"/>
      <c r="BC5" s="708"/>
      <c r="BD5" s="708"/>
      <c r="BE5" s="708"/>
      <c r="BF5" s="709"/>
      <c r="BG5" s="620">
        <v>761211</v>
      </c>
      <c r="BH5" s="621"/>
      <c r="BI5" s="621"/>
      <c r="BJ5" s="621"/>
      <c r="BK5" s="621"/>
      <c r="BL5" s="621"/>
      <c r="BM5" s="621"/>
      <c r="BN5" s="622"/>
      <c r="BO5" s="673">
        <v>99.9</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2">
      <c r="B6" s="617" t="s">
        <v>214</v>
      </c>
      <c r="C6" s="618"/>
      <c r="D6" s="618"/>
      <c r="E6" s="618"/>
      <c r="F6" s="618"/>
      <c r="G6" s="618"/>
      <c r="H6" s="618"/>
      <c r="I6" s="618"/>
      <c r="J6" s="618"/>
      <c r="K6" s="618"/>
      <c r="L6" s="618"/>
      <c r="M6" s="618"/>
      <c r="N6" s="618"/>
      <c r="O6" s="618"/>
      <c r="P6" s="618"/>
      <c r="Q6" s="619"/>
      <c r="R6" s="620">
        <v>77257</v>
      </c>
      <c r="S6" s="621"/>
      <c r="T6" s="621"/>
      <c r="U6" s="621"/>
      <c r="V6" s="621"/>
      <c r="W6" s="621"/>
      <c r="X6" s="621"/>
      <c r="Y6" s="622"/>
      <c r="Z6" s="673">
        <v>1.2</v>
      </c>
      <c r="AA6" s="673"/>
      <c r="AB6" s="673"/>
      <c r="AC6" s="673"/>
      <c r="AD6" s="674">
        <v>77257</v>
      </c>
      <c r="AE6" s="674"/>
      <c r="AF6" s="674"/>
      <c r="AG6" s="674"/>
      <c r="AH6" s="674"/>
      <c r="AI6" s="674"/>
      <c r="AJ6" s="674"/>
      <c r="AK6" s="674"/>
      <c r="AL6" s="643">
        <v>2.4</v>
      </c>
      <c r="AM6" s="675"/>
      <c r="AN6" s="675"/>
      <c r="AO6" s="676"/>
      <c r="AP6" s="617" t="s">
        <v>215</v>
      </c>
      <c r="AQ6" s="618"/>
      <c r="AR6" s="618"/>
      <c r="AS6" s="618"/>
      <c r="AT6" s="618"/>
      <c r="AU6" s="618"/>
      <c r="AV6" s="618"/>
      <c r="AW6" s="618"/>
      <c r="AX6" s="618"/>
      <c r="AY6" s="618"/>
      <c r="AZ6" s="618"/>
      <c r="BA6" s="618"/>
      <c r="BB6" s="618"/>
      <c r="BC6" s="618"/>
      <c r="BD6" s="618"/>
      <c r="BE6" s="618"/>
      <c r="BF6" s="619"/>
      <c r="BG6" s="620">
        <v>761211</v>
      </c>
      <c r="BH6" s="621"/>
      <c r="BI6" s="621"/>
      <c r="BJ6" s="621"/>
      <c r="BK6" s="621"/>
      <c r="BL6" s="621"/>
      <c r="BM6" s="621"/>
      <c r="BN6" s="622"/>
      <c r="BO6" s="673">
        <v>99.9</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70379</v>
      </c>
      <c r="CS6" s="621"/>
      <c r="CT6" s="621"/>
      <c r="CU6" s="621"/>
      <c r="CV6" s="621"/>
      <c r="CW6" s="621"/>
      <c r="CX6" s="621"/>
      <c r="CY6" s="622"/>
      <c r="CZ6" s="673">
        <v>1.1000000000000001</v>
      </c>
      <c r="DA6" s="673"/>
      <c r="DB6" s="673"/>
      <c r="DC6" s="673"/>
      <c r="DD6" s="626" t="s">
        <v>210</v>
      </c>
      <c r="DE6" s="621"/>
      <c r="DF6" s="621"/>
      <c r="DG6" s="621"/>
      <c r="DH6" s="621"/>
      <c r="DI6" s="621"/>
      <c r="DJ6" s="621"/>
      <c r="DK6" s="621"/>
      <c r="DL6" s="621"/>
      <c r="DM6" s="621"/>
      <c r="DN6" s="621"/>
      <c r="DO6" s="621"/>
      <c r="DP6" s="622"/>
      <c r="DQ6" s="626">
        <v>70379</v>
      </c>
      <c r="DR6" s="621"/>
      <c r="DS6" s="621"/>
      <c r="DT6" s="621"/>
      <c r="DU6" s="621"/>
      <c r="DV6" s="621"/>
      <c r="DW6" s="621"/>
      <c r="DX6" s="621"/>
      <c r="DY6" s="621"/>
      <c r="DZ6" s="621"/>
      <c r="EA6" s="621"/>
      <c r="EB6" s="621"/>
      <c r="EC6" s="656"/>
    </row>
    <row r="7" spans="2:143" ht="11.25" customHeight="1" x14ac:dyDescent="0.2">
      <c r="B7" s="617" t="s">
        <v>217</v>
      </c>
      <c r="C7" s="618"/>
      <c r="D7" s="618"/>
      <c r="E7" s="618"/>
      <c r="F7" s="618"/>
      <c r="G7" s="618"/>
      <c r="H7" s="618"/>
      <c r="I7" s="618"/>
      <c r="J7" s="618"/>
      <c r="K7" s="618"/>
      <c r="L7" s="618"/>
      <c r="M7" s="618"/>
      <c r="N7" s="618"/>
      <c r="O7" s="618"/>
      <c r="P7" s="618"/>
      <c r="Q7" s="619"/>
      <c r="R7" s="620">
        <v>527</v>
      </c>
      <c r="S7" s="621"/>
      <c r="T7" s="621"/>
      <c r="U7" s="621"/>
      <c r="V7" s="621"/>
      <c r="W7" s="621"/>
      <c r="X7" s="621"/>
      <c r="Y7" s="622"/>
      <c r="Z7" s="673">
        <v>0</v>
      </c>
      <c r="AA7" s="673"/>
      <c r="AB7" s="673"/>
      <c r="AC7" s="673"/>
      <c r="AD7" s="674">
        <v>527</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291681</v>
      </c>
      <c r="BH7" s="621"/>
      <c r="BI7" s="621"/>
      <c r="BJ7" s="621"/>
      <c r="BK7" s="621"/>
      <c r="BL7" s="621"/>
      <c r="BM7" s="621"/>
      <c r="BN7" s="622"/>
      <c r="BO7" s="673">
        <v>38.299999999999997</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1235195</v>
      </c>
      <c r="CS7" s="621"/>
      <c r="CT7" s="621"/>
      <c r="CU7" s="621"/>
      <c r="CV7" s="621"/>
      <c r="CW7" s="621"/>
      <c r="CX7" s="621"/>
      <c r="CY7" s="622"/>
      <c r="CZ7" s="673">
        <v>19.600000000000001</v>
      </c>
      <c r="DA7" s="673"/>
      <c r="DB7" s="673"/>
      <c r="DC7" s="673"/>
      <c r="DD7" s="626">
        <v>16273</v>
      </c>
      <c r="DE7" s="621"/>
      <c r="DF7" s="621"/>
      <c r="DG7" s="621"/>
      <c r="DH7" s="621"/>
      <c r="DI7" s="621"/>
      <c r="DJ7" s="621"/>
      <c r="DK7" s="621"/>
      <c r="DL7" s="621"/>
      <c r="DM7" s="621"/>
      <c r="DN7" s="621"/>
      <c r="DO7" s="621"/>
      <c r="DP7" s="622"/>
      <c r="DQ7" s="626">
        <v>798322</v>
      </c>
      <c r="DR7" s="621"/>
      <c r="DS7" s="621"/>
      <c r="DT7" s="621"/>
      <c r="DU7" s="621"/>
      <c r="DV7" s="621"/>
      <c r="DW7" s="621"/>
      <c r="DX7" s="621"/>
      <c r="DY7" s="621"/>
      <c r="DZ7" s="621"/>
      <c r="EA7" s="621"/>
      <c r="EB7" s="621"/>
      <c r="EC7" s="656"/>
    </row>
    <row r="8" spans="2:143" ht="11.25" customHeight="1" x14ac:dyDescent="0.2">
      <c r="B8" s="617" t="s">
        <v>220</v>
      </c>
      <c r="C8" s="618"/>
      <c r="D8" s="618"/>
      <c r="E8" s="618"/>
      <c r="F8" s="618"/>
      <c r="G8" s="618"/>
      <c r="H8" s="618"/>
      <c r="I8" s="618"/>
      <c r="J8" s="618"/>
      <c r="K8" s="618"/>
      <c r="L8" s="618"/>
      <c r="M8" s="618"/>
      <c r="N8" s="618"/>
      <c r="O8" s="618"/>
      <c r="P8" s="618"/>
      <c r="Q8" s="619"/>
      <c r="R8" s="620">
        <v>1131</v>
      </c>
      <c r="S8" s="621"/>
      <c r="T8" s="621"/>
      <c r="U8" s="621"/>
      <c r="V8" s="621"/>
      <c r="W8" s="621"/>
      <c r="X8" s="621"/>
      <c r="Y8" s="622"/>
      <c r="Z8" s="673">
        <v>0</v>
      </c>
      <c r="AA8" s="673"/>
      <c r="AB8" s="673"/>
      <c r="AC8" s="673"/>
      <c r="AD8" s="674">
        <v>1131</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14033</v>
      </c>
      <c r="BH8" s="621"/>
      <c r="BI8" s="621"/>
      <c r="BJ8" s="621"/>
      <c r="BK8" s="621"/>
      <c r="BL8" s="621"/>
      <c r="BM8" s="621"/>
      <c r="BN8" s="622"/>
      <c r="BO8" s="673">
        <v>1.8</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1779166</v>
      </c>
      <c r="CS8" s="621"/>
      <c r="CT8" s="621"/>
      <c r="CU8" s="621"/>
      <c r="CV8" s="621"/>
      <c r="CW8" s="621"/>
      <c r="CX8" s="621"/>
      <c r="CY8" s="622"/>
      <c r="CZ8" s="673">
        <v>28.3</v>
      </c>
      <c r="DA8" s="673"/>
      <c r="DB8" s="673"/>
      <c r="DC8" s="673"/>
      <c r="DD8" s="626">
        <v>158948</v>
      </c>
      <c r="DE8" s="621"/>
      <c r="DF8" s="621"/>
      <c r="DG8" s="621"/>
      <c r="DH8" s="621"/>
      <c r="DI8" s="621"/>
      <c r="DJ8" s="621"/>
      <c r="DK8" s="621"/>
      <c r="DL8" s="621"/>
      <c r="DM8" s="621"/>
      <c r="DN8" s="621"/>
      <c r="DO8" s="621"/>
      <c r="DP8" s="622"/>
      <c r="DQ8" s="626">
        <v>882554</v>
      </c>
      <c r="DR8" s="621"/>
      <c r="DS8" s="621"/>
      <c r="DT8" s="621"/>
      <c r="DU8" s="621"/>
      <c r="DV8" s="621"/>
      <c r="DW8" s="621"/>
      <c r="DX8" s="621"/>
      <c r="DY8" s="621"/>
      <c r="DZ8" s="621"/>
      <c r="EA8" s="621"/>
      <c r="EB8" s="621"/>
      <c r="EC8" s="656"/>
    </row>
    <row r="9" spans="2:143" ht="11.25" customHeight="1" x14ac:dyDescent="0.2">
      <c r="B9" s="617" t="s">
        <v>223</v>
      </c>
      <c r="C9" s="618"/>
      <c r="D9" s="618"/>
      <c r="E9" s="618"/>
      <c r="F9" s="618"/>
      <c r="G9" s="618"/>
      <c r="H9" s="618"/>
      <c r="I9" s="618"/>
      <c r="J9" s="618"/>
      <c r="K9" s="618"/>
      <c r="L9" s="618"/>
      <c r="M9" s="618"/>
      <c r="N9" s="618"/>
      <c r="O9" s="618"/>
      <c r="P9" s="618"/>
      <c r="Q9" s="619"/>
      <c r="R9" s="620">
        <v>1054</v>
      </c>
      <c r="S9" s="621"/>
      <c r="T9" s="621"/>
      <c r="U9" s="621"/>
      <c r="V9" s="621"/>
      <c r="W9" s="621"/>
      <c r="X9" s="621"/>
      <c r="Y9" s="622"/>
      <c r="Z9" s="673">
        <v>0</v>
      </c>
      <c r="AA9" s="673"/>
      <c r="AB9" s="673"/>
      <c r="AC9" s="673"/>
      <c r="AD9" s="674">
        <v>1054</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246789</v>
      </c>
      <c r="BH9" s="621"/>
      <c r="BI9" s="621"/>
      <c r="BJ9" s="621"/>
      <c r="BK9" s="621"/>
      <c r="BL9" s="621"/>
      <c r="BM9" s="621"/>
      <c r="BN9" s="622"/>
      <c r="BO9" s="673">
        <v>32.4</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586195</v>
      </c>
      <c r="CS9" s="621"/>
      <c r="CT9" s="621"/>
      <c r="CU9" s="621"/>
      <c r="CV9" s="621"/>
      <c r="CW9" s="621"/>
      <c r="CX9" s="621"/>
      <c r="CY9" s="622"/>
      <c r="CZ9" s="673">
        <v>9.3000000000000007</v>
      </c>
      <c r="DA9" s="673"/>
      <c r="DB9" s="673"/>
      <c r="DC9" s="673"/>
      <c r="DD9" s="626">
        <v>19968</v>
      </c>
      <c r="DE9" s="621"/>
      <c r="DF9" s="621"/>
      <c r="DG9" s="621"/>
      <c r="DH9" s="621"/>
      <c r="DI9" s="621"/>
      <c r="DJ9" s="621"/>
      <c r="DK9" s="621"/>
      <c r="DL9" s="621"/>
      <c r="DM9" s="621"/>
      <c r="DN9" s="621"/>
      <c r="DO9" s="621"/>
      <c r="DP9" s="622"/>
      <c r="DQ9" s="626">
        <v>519891</v>
      </c>
      <c r="DR9" s="621"/>
      <c r="DS9" s="621"/>
      <c r="DT9" s="621"/>
      <c r="DU9" s="621"/>
      <c r="DV9" s="621"/>
      <c r="DW9" s="621"/>
      <c r="DX9" s="621"/>
      <c r="DY9" s="621"/>
      <c r="DZ9" s="621"/>
      <c r="EA9" s="621"/>
      <c r="EB9" s="621"/>
      <c r="EC9" s="656"/>
    </row>
    <row r="10" spans="2:143" ht="11.25" customHeight="1" x14ac:dyDescent="0.2">
      <c r="B10" s="617" t="s">
        <v>226</v>
      </c>
      <c r="C10" s="618"/>
      <c r="D10" s="618"/>
      <c r="E10" s="618"/>
      <c r="F10" s="618"/>
      <c r="G10" s="618"/>
      <c r="H10" s="618"/>
      <c r="I10" s="618"/>
      <c r="J10" s="618"/>
      <c r="K10" s="618"/>
      <c r="L10" s="618"/>
      <c r="M10" s="618"/>
      <c r="N10" s="618"/>
      <c r="O10" s="618"/>
      <c r="P10" s="618"/>
      <c r="Q10" s="619"/>
      <c r="R10" s="620">
        <v>152361</v>
      </c>
      <c r="S10" s="621"/>
      <c r="T10" s="621"/>
      <c r="U10" s="621"/>
      <c r="V10" s="621"/>
      <c r="W10" s="621"/>
      <c r="X10" s="621"/>
      <c r="Y10" s="622"/>
      <c r="Z10" s="673">
        <v>2.4</v>
      </c>
      <c r="AA10" s="673"/>
      <c r="AB10" s="673"/>
      <c r="AC10" s="673"/>
      <c r="AD10" s="674">
        <v>152361</v>
      </c>
      <c r="AE10" s="674"/>
      <c r="AF10" s="674"/>
      <c r="AG10" s="674"/>
      <c r="AH10" s="674"/>
      <c r="AI10" s="674"/>
      <c r="AJ10" s="674"/>
      <c r="AK10" s="674"/>
      <c r="AL10" s="643">
        <v>4.7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15154</v>
      </c>
      <c r="BH10" s="621"/>
      <c r="BI10" s="621"/>
      <c r="BJ10" s="621"/>
      <c r="BK10" s="621"/>
      <c r="BL10" s="621"/>
      <c r="BM10" s="621"/>
      <c r="BN10" s="622"/>
      <c r="BO10" s="673">
        <v>2</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2">
      <c r="B11" s="617" t="s">
        <v>229</v>
      </c>
      <c r="C11" s="618"/>
      <c r="D11" s="618"/>
      <c r="E11" s="618"/>
      <c r="F11" s="618"/>
      <c r="G11" s="618"/>
      <c r="H11" s="618"/>
      <c r="I11" s="618"/>
      <c r="J11" s="618"/>
      <c r="K11" s="618"/>
      <c r="L11" s="618"/>
      <c r="M11" s="618"/>
      <c r="N11" s="618"/>
      <c r="O11" s="618"/>
      <c r="P11" s="618"/>
      <c r="Q11" s="619"/>
      <c r="R11" s="620">
        <v>2942</v>
      </c>
      <c r="S11" s="621"/>
      <c r="T11" s="621"/>
      <c r="U11" s="621"/>
      <c r="V11" s="621"/>
      <c r="W11" s="621"/>
      <c r="X11" s="621"/>
      <c r="Y11" s="622"/>
      <c r="Z11" s="673">
        <v>0</v>
      </c>
      <c r="AA11" s="673"/>
      <c r="AB11" s="673"/>
      <c r="AC11" s="673"/>
      <c r="AD11" s="674">
        <v>2942</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15705</v>
      </c>
      <c r="BH11" s="621"/>
      <c r="BI11" s="621"/>
      <c r="BJ11" s="621"/>
      <c r="BK11" s="621"/>
      <c r="BL11" s="621"/>
      <c r="BM11" s="621"/>
      <c r="BN11" s="622"/>
      <c r="BO11" s="673">
        <v>2.1</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460503</v>
      </c>
      <c r="CS11" s="621"/>
      <c r="CT11" s="621"/>
      <c r="CU11" s="621"/>
      <c r="CV11" s="621"/>
      <c r="CW11" s="621"/>
      <c r="CX11" s="621"/>
      <c r="CY11" s="622"/>
      <c r="CZ11" s="673">
        <v>7.3</v>
      </c>
      <c r="DA11" s="673"/>
      <c r="DB11" s="673"/>
      <c r="DC11" s="673"/>
      <c r="DD11" s="626">
        <v>154669</v>
      </c>
      <c r="DE11" s="621"/>
      <c r="DF11" s="621"/>
      <c r="DG11" s="621"/>
      <c r="DH11" s="621"/>
      <c r="DI11" s="621"/>
      <c r="DJ11" s="621"/>
      <c r="DK11" s="621"/>
      <c r="DL11" s="621"/>
      <c r="DM11" s="621"/>
      <c r="DN11" s="621"/>
      <c r="DO11" s="621"/>
      <c r="DP11" s="622"/>
      <c r="DQ11" s="626">
        <v>266067</v>
      </c>
      <c r="DR11" s="621"/>
      <c r="DS11" s="621"/>
      <c r="DT11" s="621"/>
      <c r="DU11" s="621"/>
      <c r="DV11" s="621"/>
      <c r="DW11" s="621"/>
      <c r="DX11" s="621"/>
      <c r="DY11" s="621"/>
      <c r="DZ11" s="621"/>
      <c r="EA11" s="621"/>
      <c r="EB11" s="621"/>
      <c r="EC11" s="656"/>
    </row>
    <row r="12" spans="2:143" ht="11.25" customHeight="1" x14ac:dyDescent="0.2">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385049</v>
      </c>
      <c r="BH12" s="621"/>
      <c r="BI12" s="621"/>
      <c r="BJ12" s="621"/>
      <c r="BK12" s="621"/>
      <c r="BL12" s="621"/>
      <c r="BM12" s="621"/>
      <c r="BN12" s="622"/>
      <c r="BO12" s="673">
        <v>50.5</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166004</v>
      </c>
      <c r="CS12" s="621"/>
      <c r="CT12" s="621"/>
      <c r="CU12" s="621"/>
      <c r="CV12" s="621"/>
      <c r="CW12" s="621"/>
      <c r="CX12" s="621"/>
      <c r="CY12" s="622"/>
      <c r="CZ12" s="673">
        <v>2.6</v>
      </c>
      <c r="DA12" s="673"/>
      <c r="DB12" s="673"/>
      <c r="DC12" s="673"/>
      <c r="DD12" s="626">
        <v>27327</v>
      </c>
      <c r="DE12" s="621"/>
      <c r="DF12" s="621"/>
      <c r="DG12" s="621"/>
      <c r="DH12" s="621"/>
      <c r="DI12" s="621"/>
      <c r="DJ12" s="621"/>
      <c r="DK12" s="621"/>
      <c r="DL12" s="621"/>
      <c r="DM12" s="621"/>
      <c r="DN12" s="621"/>
      <c r="DO12" s="621"/>
      <c r="DP12" s="622"/>
      <c r="DQ12" s="626">
        <v>52982</v>
      </c>
      <c r="DR12" s="621"/>
      <c r="DS12" s="621"/>
      <c r="DT12" s="621"/>
      <c r="DU12" s="621"/>
      <c r="DV12" s="621"/>
      <c r="DW12" s="621"/>
      <c r="DX12" s="621"/>
      <c r="DY12" s="621"/>
      <c r="DZ12" s="621"/>
      <c r="EA12" s="621"/>
      <c r="EB12" s="621"/>
      <c r="EC12" s="656"/>
    </row>
    <row r="13" spans="2:143" ht="11.25" customHeight="1" x14ac:dyDescent="0.2">
      <c r="B13" s="617" t="s">
        <v>235</v>
      </c>
      <c r="C13" s="618"/>
      <c r="D13" s="618"/>
      <c r="E13" s="618"/>
      <c r="F13" s="618"/>
      <c r="G13" s="618"/>
      <c r="H13" s="618"/>
      <c r="I13" s="618"/>
      <c r="J13" s="618"/>
      <c r="K13" s="618"/>
      <c r="L13" s="618"/>
      <c r="M13" s="618"/>
      <c r="N13" s="618"/>
      <c r="O13" s="618"/>
      <c r="P13" s="618"/>
      <c r="Q13" s="619"/>
      <c r="R13" s="620">
        <v>8727</v>
      </c>
      <c r="S13" s="621"/>
      <c r="T13" s="621"/>
      <c r="U13" s="621"/>
      <c r="V13" s="621"/>
      <c r="W13" s="621"/>
      <c r="X13" s="621"/>
      <c r="Y13" s="622"/>
      <c r="Z13" s="673">
        <v>0.1</v>
      </c>
      <c r="AA13" s="673"/>
      <c r="AB13" s="673"/>
      <c r="AC13" s="673"/>
      <c r="AD13" s="674">
        <v>8727</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371002</v>
      </c>
      <c r="BH13" s="621"/>
      <c r="BI13" s="621"/>
      <c r="BJ13" s="621"/>
      <c r="BK13" s="621"/>
      <c r="BL13" s="621"/>
      <c r="BM13" s="621"/>
      <c r="BN13" s="622"/>
      <c r="BO13" s="673">
        <v>48.7</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602242</v>
      </c>
      <c r="CS13" s="621"/>
      <c r="CT13" s="621"/>
      <c r="CU13" s="621"/>
      <c r="CV13" s="621"/>
      <c r="CW13" s="621"/>
      <c r="CX13" s="621"/>
      <c r="CY13" s="622"/>
      <c r="CZ13" s="673">
        <v>9.6</v>
      </c>
      <c r="DA13" s="673"/>
      <c r="DB13" s="673"/>
      <c r="DC13" s="673"/>
      <c r="DD13" s="626">
        <v>480480</v>
      </c>
      <c r="DE13" s="621"/>
      <c r="DF13" s="621"/>
      <c r="DG13" s="621"/>
      <c r="DH13" s="621"/>
      <c r="DI13" s="621"/>
      <c r="DJ13" s="621"/>
      <c r="DK13" s="621"/>
      <c r="DL13" s="621"/>
      <c r="DM13" s="621"/>
      <c r="DN13" s="621"/>
      <c r="DO13" s="621"/>
      <c r="DP13" s="622"/>
      <c r="DQ13" s="626">
        <v>122432</v>
      </c>
      <c r="DR13" s="621"/>
      <c r="DS13" s="621"/>
      <c r="DT13" s="621"/>
      <c r="DU13" s="621"/>
      <c r="DV13" s="621"/>
      <c r="DW13" s="621"/>
      <c r="DX13" s="621"/>
      <c r="DY13" s="621"/>
      <c r="DZ13" s="621"/>
      <c r="EA13" s="621"/>
      <c r="EB13" s="621"/>
      <c r="EC13" s="656"/>
    </row>
    <row r="14" spans="2:143" ht="11.25" customHeight="1" x14ac:dyDescent="0.2">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38985</v>
      </c>
      <c r="BH14" s="621"/>
      <c r="BI14" s="621"/>
      <c r="BJ14" s="621"/>
      <c r="BK14" s="621"/>
      <c r="BL14" s="621"/>
      <c r="BM14" s="621"/>
      <c r="BN14" s="622"/>
      <c r="BO14" s="673">
        <v>5.0999999999999996</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294336</v>
      </c>
      <c r="CS14" s="621"/>
      <c r="CT14" s="621"/>
      <c r="CU14" s="621"/>
      <c r="CV14" s="621"/>
      <c r="CW14" s="621"/>
      <c r="CX14" s="621"/>
      <c r="CY14" s="622"/>
      <c r="CZ14" s="673">
        <v>4.7</v>
      </c>
      <c r="DA14" s="673"/>
      <c r="DB14" s="673"/>
      <c r="DC14" s="673"/>
      <c r="DD14" s="626">
        <v>130054</v>
      </c>
      <c r="DE14" s="621"/>
      <c r="DF14" s="621"/>
      <c r="DG14" s="621"/>
      <c r="DH14" s="621"/>
      <c r="DI14" s="621"/>
      <c r="DJ14" s="621"/>
      <c r="DK14" s="621"/>
      <c r="DL14" s="621"/>
      <c r="DM14" s="621"/>
      <c r="DN14" s="621"/>
      <c r="DO14" s="621"/>
      <c r="DP14" s="622"/>
      <c r="DQ14" s="626">
        <v>177473</v>
      </c>
      <c r="DR14" s="621"/>
      <c r="DS14" s="621"/>
      <c r="DT14" s="621"/>
      <c r="DU14" s="621"/>
      <c r="DV14" s="621"/>
      <c r="DW14" s="621"/>
      <c r="DX14" s="621"/>
      <c r="DY14" s="621"/>
      <c r="DZ14" s="621"/>
      <c r="EA14" s="621"/>
      <c r="EB14" s="621"/>
      <c r="EC14" s="656"/>
    </row>
    <row r="15" spans="2:143" ht="11.25" customHeight="1" x14ac:dyDescent="0.2">
      <c r="B15" s="617" t="s">
        <v>241</v>
      </c>
      <c r="C15" s="618"/>
      <c r="D15" s="618"/>
      <c r="E15" s="618"/>
      <c r="F15" s="618"/>
      <c r="G15" s="618"/>
      <c r="H15" s="618"/>
      <c r="I15" s="618"/>
      <c r="J15" s="618"/>
      <c r="K15" s="618"/>
      <c r="L15" s="618"/>
      <c r="M15" s="618"/>
      <c r="N15" s="618"/>
      <c r="O15" s="618"/>
      <c r="P15" s="618"/>
      <c r="Q15" s="619"/>
      <c r="R15" s="620">
        <v>2674</v>
      </c>
      <c r="S15" s="621"/>
      <c r="T15" s="621"/>
      <c r="U15" s="621"/>
      <c r="V15" s="621"/>
      <c r="W15" s="621"/>
      <c r="X15" s="621"/>
      <c r="Y15" s="622"/>
      <c r="Z15" s="673">
        <v>0</v>
      </c>
      <c r="AA15" s="673"/>
      <c r="AB15" s="673"/>
      <c r="AC15" s="673"/>
      <c r="AD15" s="674">
        <v>2674</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45496</v>
      </c>
      <c r="BH15" s="621"/>
      <c r="BI15" s="621"/>
      <c r="BJ15" s="621"/>
      <c r="BK15" s="621"/>
      <c r="BL15" s="621"/>
      <c r="BM15" s="621"/>
      <c r="BN15" s="622"/>
      <c r="BO15" s="673">
        <v>6</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456913</v>
      </c>
      <c r="CS15" s="621"/>
      <c r="CT15" s="621"/>
      <c r="CU15" s="621"/>
      <c r="CV15" s="621"/>
      <c r="CW15" s="621"/>
      <c r="CX15" s="621"/>
      <c r="CY15" s="622"/>
      <c r="CZ15" s="673">
        <v>7.3</v>
      </c>
      <c r="DA15" s="673"/>
      <c r="DB15" s="673"/>
      <c r="DC15" s="673"/>
      <c r="DD15" s="626">
        <v>50106</v>
      </c>
      <c r="DE15" s="621"/>
      <c r="DF15" s="621"/>
      <c r="DG15" s="621"/>
      <c r="DH15" s="621"/>
      <c r="DI15" s="621"/>
      <c r="DJ15" s="621"/>
      <c r="DK15" s="621"/>
      <c r="DL15" s="621"/>
      <c r="DM15" s="621"/>
      <c r="DN15" s="621"/>
      <c r="DO15" s="621"/>
      <c r="DP15" s="622"/>
      <c r="DQ15" s="626">
        <v>285753</v>
      </c>
      <c r="DR15" s="621"/>
      <c r="DS15" s="621"/>
      <c r="DT15" s="621"/>
      <c r="DU15" s="621"/>
      <c r="DV15" s="621"/>
      <c r="DW15" s="621"/>
      <c r="DX15" s="621"/>
      <c r="DY15" s="621"/>
      <c r="DZ15" s="621"/>
      <c r="EA15" s="621"/>
      <c r="EB15" s="621"/>
      <c r="EC15" s="656"/>
    </row>
    <row r="16" spans="2:143" ht="11.25" customHeight="1" x14ac:dyDescent="0.2">
      <c r="B16" s="617" t="s">
        <v>244</v>
      </c>
      <c r="C16" s="618"/>
      <c r="D16" s="618"/>
      <c r="E16" s="618"/>
      <c r="F16" s="618"/>
      <c r="G16" s="618"/>
      <c r="H16" s="618"/>
      <c r="I16" s="618"/>
      <c r="J16" s="618"/>
      <c r="K16" s="618"/>
      <c r="L16" s="618"/>
      <c r="M16" s="618"/>
      <c r="N16" s="618"/>
      <c r="O16" s="618"/>
      <c r="P16" s="618"/>
      <c r="Q16" s="619"/>
      <c r="R16" s="620">
        <v>2496087</v>
      </c>
      <c r="S16" s="621"/>
      <c r="T16" s="621"/>
      <c r="U16" s="621"/>
      <c r="V16" s="621"/>
      <c r="W16" s="621"/>
      <c r="X16" s="621"/>
      <c r="Y16" s="622"/>
      <c r="Z16" s="673">
        <v>38.9</v>
      </c>
      <c r="AA16" s="673"/>
      <c r="AB16" s="673"/>
      <c r="AC16" s="673"/>
      <c r="AD16" s="674">
        <v>2241369</v>
      </c>
      <c r="AE16" s="674"/>
      <c r="AF16" s="674"/>
      <c r="AG16" s="674"/>
      <c r="AH16" s="674"/>
      <c r="AI16" s="674"/>
      <c r="AJ16" s="674"/>
      <c r="AK16" s="674"/>
      <c r="AL16" s="643">
        <v>68.7</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16644</v>
      </c>
      <c r="CS16" s="621"/>
      <c r="CT16" s="621"/>
      <c r="CU16" s="621"/>
      <c r="CV16" s="621"/>
      <c r="CW16" s="621"/>
      <c r="CX16" s="621"/>
      <c r="CY16" s="622"/>
      <c r="CZ16" s="673">
        <v>0.3</v>
      </c>
      <c r="DA16" s="673"/>
      <c r="DB16" s="673"/>
      <c r="DC16" s="673"/>
      <c r="DD16" s="626" t="s">
        <v>112</v>
      </c>
      <c r="DE16" s="621"/>
      <c r="DF16" s="621"/>
      <c r="DG16" s="621"/>
      <c r="DH16" s="621"/>
      <c r="DI16" s="621"/>
      <c r="DJ16" s="621"/>
      <c r="DK16" s="621"/>
      <c r="DL16" s="621"/>
      <c r="DM16" s="621"/>
      <c r="DN16" s="621"/>
      <c r="DO16" s="621"/>
      <c r="DP16" s="622"/>
      <c r="DQ16" s="626">
        <v>7139</v>
      </c>
      <c r="DR16" s="621"/>
      <c r="DS16" s="621"/>
      <c r="DT16" s="621"/>
      <c r="DU16" s="621"/>
      <c r="DV16" s="621"/>
      <c r="DW16" s="621"/>
      <c r="DX16" s="621"/>
      <c r="DY16" s="621"/>
      <c r="DZ16" s="621"/>
      <c r="EA16" s="621"/>
      <c r="EB16" s="621"/>
      <c r="EC16" s="656"/>
    </row>
    <row r="17" spans="2:133" ht="11.25" customHeight="1" x14ac:dyDescent="0.2">
      <c r="B17" s="617" t="s">
        <v>247</v>
      </c>
      <c r="C17" s="618"/>
      <c r="D17" s="618"/>
      <c r="E17" s="618"/>
      <c r="F17" s="618"/>
      <c r="G17" s="618"/>
      <c r="H17" s="618"/>
      <c r="I17" s="618"/>
      <c r="J17" s="618"/>
      <c r="K17" s="618"/>
      <c r="L17" s="618"/>
      <c r="M17" s="618"/>
      <c r="N17" s="618"/>
      <c r="O17" s="618"/>
      <c r="P17" s="618"/>
      <c r="Q17" s="619"/>
      <c r="R17" s="620">
        <v>2241369</v>
      </c>
      <c r="S17" s="621"/>
      <c r="T17" s="621"/>
      <c r="U17" s="621"/>
      <c r="V17" s="621"/>
      <c r="W17" s="621"/>
      <c r="X17" s="621"/>
      <c r="Y17" s="622"/>
      <c r="Z17" s="673">
        <v>35</v>
      </c>
      <c r="AA17" s="673"/>
      <c r="AB17" s="673"/>
      <c r="AC17" s="673"/>
      <c r="AD17" s="674">
        <v>2241369</v>
      </c>
      <c r="AE17" s="674"/>
      <c r="AF17" s="674"/>
      <c r="AG17" s="674"/>
      <c r="AH17" s="674"/>
      <c r="AI17" s="674"/>
      <c r="AJ17" s="674"/>
      <c r="AK17" s="674"/>
      <c r="AL17" s="643">
        <v>68.7</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627031</v>
      </c>
      <c r="CS17" s="621"/>
      <c r="CT17" s="621"/>
      <c r="CU17" s="621"/>
      <c r="CV17" s="621"/>
      <c r="CW17" s="621"/>
      <c r="CX17" s="621"/>
      <c r="CY17" s="622"/>
      <c r="CZ17" s="673">
        <v>10</v>
      </c>
      <c r="DA17" s="673"/>
      <c r="DB17" s="673"/>
      <c r="DC17" s="673"/>
      <c r="DD17" s="626" t="s">
        <v>112</v>
      </c>
      <c r="DE17" s="621"/>
      <c r="DF17" s="621"/>
      <c r="DG17" s="621"/>
      <c r="DH17" s="621"/>
      <c r="DI17" s="621"/>
      <c r="DJ17" s="621"/>
      <c r="DK17" s="621"/>
      <c r="DL17" s="621"/>
      <c r="DM17" s="621"/>
      <c r="DN17" s="621"/>
      <c r="DO17" s="621"/>
      <c r="DP17" s="622"/>
      <c r="DQ17" s="626">
        <v>604098</v>
      </c>
      <c r="DR17" s="621"/>
      <c r="DS17" s="621"/>
      <c r="DT17" s="621"/>
      <c r="DU17" s="621"/>
      <c r="DV17" s="621"/>
      <c r="DW17" s="621"/>
      <c r="DX17" s="621"/>
      <c r="DY17" s="621"/>
      <c r="DZ17" s="621"/>
      <c r="EA17" s="621"/>
      <c r="EB17" s="621"/>
      <c r="EC17" s="656"/>
    </row>
    <row r="18" spans="2:133" ht="11.25" customHeight="1" x14ac:dyDescent="0.2">
      <c r="B18" s="617" t="s">
        <v>250</v>
      </c>
      <c r="C18" s="618"/>
      <c r="D18" s="618"/>
      <c r="E18" s="618"/>
      <c r="F18" s="618"/>
      <c r="G18" s="618"/>
      <c r="H18" s="618"/>
      <c r="I18" s="618"/>
      <c r="J18" s="618"/>
      <c r="K18" s="618"/>
      <c r="L18" s="618"/>
      <c r="M18" s="618"/>
      <c r="N18" s="618"/>
      <c r="O18" s="618"/>
      <c r="P18" s="618"/>
      <c r="Q18" s="619"/>
      <c r="R18" s="620">
        <v>254718</v>
      </c>
      <c r="S18" s="621"/>
      <c r="T18" s="621"/>
      <c r="U18" s="621"/>
      <c r="V18" s="621"/>
      <c r="W18" s="621"/>
      <c r="X18" s="621"/>
      <c r="Y18" s="622"/>
      <c r="Z18" s="673">
        <v>4</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2">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579</v>
      </c>
      <c r="BH19" s="621"/>
      <c r="BI19" s="621"/>
      <c r="BJ19" s="621"/>
      <c r="BK19" s="621"/>
      <c r="BL19" s="621"/>
      <c r="BM19" s="621"/>
      <c r="BN19" s="622"/>
      <c r="BO19" s="673">
        <v>0.1</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2">
      <c r="B20" s="617" t="s">
        <v>256</v>
      </c>
      <c r="C20" s="618"/>
      <c r="D20" s="618"/>
      <c r="E20" s="618"/>
      <c r="F20" s="618"/>
      <c r="G20" s="618"/>
      <c r="H20" s="618"/>
      <c r="I20" s="618"/>
      <c r="J20" s="618"/>
      <c r="K20" s="618"/>
      <c r="L20" s="618"/>
      <c r="M20" s="618"/>
      <c r="N20" s="618"/>
      <c r="O20" s="618"/>
      <c r="P20" s="618"/>
      <c r="Q20" s="619"/>
      <c r="R20" s="620">
        <v>3504550</v>
      </c>
      <c r="S20" s="621"/>
      <c r="T20" s="621"/>
      <c r="U20" s="621"/>
      <c r="V20" s="621"/>
      <c r="W20" s="621"/>
      <c r="X20" s="621"/>
      <c r="Y20" s="622"/>
      <c r="Z20" s="673">
        <v>54.7</v>
      </c>
      <c r="AA20" s="673"/>
      <c r="AB20" s="673"/>
      <c r="AC20" s="673"/>
      <c r="AD20" s="674">
        <v>3249815</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579</v>
      </c>
      <c r="BH20" s="621"/>
      <c r="BI20" s="621"/>
      <c r="BJ20" s="621"/>
      <c r="BK20" s="621"/>
      <c r="BL20" s="621"/>
      <c r="BM20" s="621"/>
      <c r="BN20" s="622"/>
      <c r="BO20" s="673">
        <v>0.1</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6294608</v>
      </c>
      <c r="CS20" s="621"/>
      <c r="CT20" s="621"/>
      <c r="CU20" s="621"/>
      <c r="CV20" s="621"/>
      <c r="CW20" s="621"/>
      <c r="CX20" s="621"/>
      <c r="CY20" s="622"/>
      <c r="CZ20" s="673">
        <v>100</v>
      </c>
      <c r="DA20" s="673"/>
      <c r="DB20" s="673"/>
      <c r="DC20" s="673"/>
      <c r="DD20" s="626">
        <v>1037825</v>
      </c>
      <c r="DE20" s="621"/>
      <c r="DF20" s="621"/>
      <c r="DG20" s="621"/>
      <c r="DH20" s="621"/>
      <c r="DI20" s="621"/>
      <c r="DJ20" s="621"/>
      <c r="DK20" s="621"/>
      <c r="DL20" s="621"/>
      <c r="DM20" s="621"/>
      <c r="DN20" s="621"/>
      <c r="DO20" s="621"/>
      <c r="DP20" s="622"/>
      <c r="DQ20" s="626">
        <v>3787090</v>
      </c>
      <c r="DR20" s="621"/>
      <c r="DS20" s="621"/>
      <c r="DT20" s="621"/>
      <c r="DU20" s="621"/>
      <c r="DV20" s="621"/>
      <c r="DW20" s="621"/>
      <c r="DX20" s="621"/>
      <c r="DY20" s="621"/>
      <c r="DZ20" s="621"/>
      <c r="EA20" s="621"/>
      <c r="EB20" s="621"/>
      <c r="EC20" s="656"/>
    </row>
    <row r="21" spans="2:133" ht="11.25" customHeight="1" x14ac:dyDescent="0.2">
      <c r="B21" s="617" t="s">
        <v>259</v>
      </c>
      <c r="C21" s="618"/>
      <c r="D21" s="618"/>
      <c r="E21" s="618"/>
      <c r="F21" s="618"/>
      <c r="G21" s="618"/>
      <c r="H21" s="618"/>
      <c r="I21" s="618"/>
      <c r="J21" s="618"/>
      <c r="K21" s="618"/>
      <c r="L21" s="618"/>
      <c r="M21" s="618"/>
      <c r="N21" s="618"/>
      <c r="O21" s="618"/>
      <c r="P21" s="618"/>
      <c r="Q21" s="619"/>
      <c r="R21" s="620">
        <v>1834</v>
      </c>
      <c r="S21" s="621"/>
      <c r="T21" s="621"/>
      <c r="U21" s="621"/>
      <c r="V21" s="621"/>
      <c r="W21" s="621"/>
      <c r="X21" s="621"/>
      <c r="Y21" s="622"/>
      <c r="Z21" s="673">
        <v>0</v>
      </c>
      <c r="AA21" s="673"/>
      <c r="AB21" s="673"/>
      <c r="AC21" s="673"/>
      <c r="AD21" s="674">
        <v>1834</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562</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261</v>
      </c>
      <c r="C22" s="618"/>
      <c r="D22" s="618"/>
      <c r="E22" s="618"/>
      <c r="F22" s="618"/>
      <c r="G22" s="618"/>
      <c r="H22" s="618"/>
      <c r="I22" s="618"/>
      <c r="J22" s="618"/>
      <c r="K22" s="618"/>
      <c r="L22" s="618"/>
      <c r="M22" s="618"/>
      <c r="N22" s="618"/>
      <c r="O22" s="618"/>
      <c r="P22" s="618"/>
      <c r="Q22" s="619"/>
      <c r="R22" s="620">
        <v>77205</v>
      </c>
      <c r="S22" s="621"/>
      <c r="T22" s="621"/>
      <c r="U22" s="621"/>
      <c r="V22" s="621"/>
      <c r="W22" s="621"/>
      <c r="X22" s="621"/>
      <c r="Y22" s="622"/>
      <c r="Z22" s="673">
        <v>1.2</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264</v>
      </c>
      <c r="C23" s="618"/>
      <c r="D23" s="618"/>
      <c r="E23" s="618"/>
      <c r="F23" s="618"/>
      <c r="G23" s="618"/>
      <c r="H23" s="618"/>
      <c r="I23" s="618"/>
      <c r="J23" s="618"/>
      <c r="K23" s="618"/>
      <c r="L23" s="618"/>
      <c r="M23" s="618"/>
      <c r="N23" s="618"/>
      <c r="O23" s="618"/>
      <c r="P23" s="618"/>
      <c r="Q23" s="619"/>
      <c r="R23" s="620">
        <v>51392</v>
      </c>
      <c r="S23" s="621"/>
      <c r="T23" s="621"/>
      <c r="U23" s="621"/>
      <c r="V23" s="621"/>
      <c r="W23" s="621"/>
      <c r="X23" s="621"/>
      <c r="Y23" s="622"/>
      <c r="Z23" s="673">
        <v>0.8</v>
      </c>
      <c r="AA23" s="673"/>
      <c r="AB23" s="673"/>
      <c r="AC23" s="673"/>
      <c r="AD23" s="674">
        <v>2556</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17</v>
      </c>
      <c r="BH23" s="621"/>
      <c r="BI23" s="621"/>
      <c r="BJ23" s="621"/>
      <c r="BK23" s="621"/>
      <c r="BL23" s="621"/>
      <c r="BM23" s="621"/>
      <c r="BN23" s="622"/>
      <c r="BO23" s="673">
        <v>0</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2">
      <c r="B24" s="617" t="s">
        <v>271</v>
      </c>
      <c r="C24" s="618"/>
      <c r="D24" s="618"/>
      <c r="E24" s="618"/>
      <c r="F24" s="618"/>
      <c r="G24" s="618"/>
      <c r="H24" s="618"/>
      <c r="I24" s="618"/>
      <c r="J24" s="618"/>
      <c r="K24" s="618"/>
      <c r="L24" s="618"/>
      <c r="M24" s="618"/>
      <c r="N24" s="618"/>
      <c r="O24" s="618"/>
      <c r="P24" s="618"/>
      <c r="Q24" s="619"/>
      <c r="R24" s="620">
        <v>7644</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2393530</v>
      </c>
      <c r="CS24" s="671"/>
      <c r="CT24" s="671"/>
      <c r="CU24" s="671"/>
      <c r="CV24" s="671"/>
      <c r="CW24" s="671"/>
      <c r="CX24" s="671"/>
      <c r="CY24" s="718"/>
      <c r="CZ24" s="722">
        <v>38</v>
      </c>
      <c r="DA24" s="723"/>
      <c r="DB24" s="723"/>
      <c r="DC24" s="724"/>
      <c r="DD24" s="717">
        <v>1717150</v>
      </c>
      <c r="DE24" s="671"/>
      <c r="DF24" s="671"/>
      <c r="DG24" s="671"/>
      <c r="DH24" s="671"/>
      <c r="DI24" s="671"/>
      <c r="DJ24" s="671"/>
      <c r="DK24" s="718"/>
      <c r="DL24" s="717">
        <v>1675729</v>
      </c>
      <c r="DM24" s="671"/>
      <c r="DN24" s="671"/>
      <c r="DO24" s="671"/>
      <c r="DP24" s="671"/>
      <c r="DQ24" s="671"/>
      <c r="DR24" s="671"/>
      <c r="DS24" s="671"/>
      <c r="DT24" s="671"/>
      <c r="DU24" s="671"/>
      <c r="DV24" s="718"/>
      <c r="DW24" s="719">
        <v>49.4</v>
      </c>
      <c r="DX24" s="688"/>
      <c r="DY24" s="688"/>
      <c r="DZ24" s="688"/>
      <c r="EA24" s="688"/>
      <c r="EB24" s="688"/>
      <c r="EC24" s="720"/>
    </row>
    <row r="25" spans="2:133" ht="11.25" customHeight="1" x14ac:dyDescent="0.2">
      <c r="B25" s="617" t="s">
        <v>274</v>
      </c>
      <c r="C25" s="618"/>
      <c r="D25" s="618"/>
      <c r="E25" s="618"/>
      <c r="F25" s="618"/>
      <c r="G25" s="618"/>
      <c r="H25" s="618"/>
      <c r="I25" s="618"/>
      <c r="J25" s="618"/>
      <c r="K25" s="618"/>
      <c r="L25" s="618"/>
      <c r="M25" s="618"/>
      <c r="N25" s="618"/>
      <c r="O25" s="618"/>
      <c r="P25" s="618"/>
      <c r="Q25" s="619"/>
      <c r="R25" s="620">
        <v>776797</v>
      </c>
      <c r="S25" s="621"/>
      <c r="T25" s="621"/>
      <c r="U25" s="621"/>
      <c r="V25" s="621"/>
      <c r="W25" s="621"/>
      <c r="X25" s="621"/>
      <c r="Y25" s="622"/>
      <c r="Z25" s="673">
        <v>12.1</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890278</v>
      </c>
      <c r="CS25" s="639"/>
      <c r="CT25" s="639"/>
      <c r="CU25" s="639"/>
      <c r="CV25" s="639"/>
      <c r="CW25" s="639"/>
      <c r="CX25" s="639"/>
      <c r="CY25" s="640"/>
      <c r="CZ25" s="623">
        <v>14.1</v>
      </c>
      <c r="DA25" s="641"/>
      <c r="DB25" s="641"/>
      <c r="DC25" s="642"/>
      <c r="DD25" s="626">
        <v>841433</v>
      </c>
      <c r="DE25" s="639"/>
      <c r="DF25" s="639"/>
      <c r="DG25" s="639"/>
      <c r="DH25" s="639"/>
      <c r="DI25" s="639"/>
      <c r="DJ25" s="639"/>
      <c r="DK25" s="640"/>
      <c r="DL25" s="626">
        <v>821104</v>
      </c>
      <c r="DM25" s="639"/>
      <c r="DN25" s="639"/>
      <c r="DO25" s="639"/>
      <c r="DP25" s="639"/>
      <c r="DQ25" s="639"/>
      <c r="DR25" s="639"/>
      <c r="DS25" s="639"/>
      <c r="DT25" s="639"/>
      <c r="DU25" s="639"/>
      <c r="DV25" s="640"/>
      <c r="DW25" s="643">
        <v>24.2</v>
      </c>
      <c r="DX25" s="644"/>
      <c r="DY25" s="644"/>
      <c r="DZ25" s="644"/>
      <c r="EA25" s="644"/>
      <c r="EB25" s="644"/>
      <c r="EC25" s="645"/>
    </row>
    <row r="26" spans="2:133" ht="11.25" customHeight="1" x14ac:dyDescent="0.2">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526372</v>
      </c>
      <c r="CS26" s="621"/>
      <c r="CT26" s="621"/>
      <c r="CU26" s="621"/>
      <c r="CV26" s="621"/>
      <c r="CW26" s="621"/>
      <c r="CX26" s="621"/>
      <c r="CY26" s="622"/>
      <c r="CZ26" s="623">
        <v>8.4</v>
      </c>
      <c r="DA26" s="641"/>
      <c r="DB26" s="641"/>
      <c r="DC26" s="642"/>
      <c r="DD26" s="626">
        <v>499478</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2">
      <c r="B27" s="617" t="s">
        <v>280</v>
      </c>
      <c r="C27" s="618"/>
      <c r="D27" s="618"/>
      <c r="E27" s="618"/>
      <c r="F27" s="618"/>
      <c r="G27" s="618"/>
      <c r="H27" s="618"/>
      <c r="I27" s="618"/>
      <c r="J27" s="618"/>
      <c r="K27" s="618"/>
      <c r="L27" s="618"/>
      <c r="M27" s="618"/>
      <c r="N27" s="618"/>
      <c r="O27" s="618"/>
      <c r="P27" s="618"/>
      <c r="Q27" s="619"/>
      <c r="R27" s="620">
        <v>590925</v>
      </c>
      <c r="S27" s="621"/>
      <c r="T27" s="621"/>
      <c r="U27" s="621"/>
      <c r="V27" s="621"/>
      <c r="W27" s="621"/>
      <c r="X27" s="621"/>
      <c r="Y27" s="622"/>
      <c r="Z27" s="673">
        <v>9.1999999999999993</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761790</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876221</v>
      </c>
      <c r="CS27" s="639"/>
      <c r="CT27" s="639"/>
      <c r="CU27" s="639"/>
      <c r="CV27" s="639"/>
      <c r="CW27" s="639"/>
      <c r="CX27" s="639"/>
      <c r="CY27" s="640"/>
      <c r="CZ27" s="623">
        <v>13.9</v>
      </c>
      <c r="DA27" s="641"/>
      <c r="DB27" s="641"/>
      <c r="DC27" s="642"/>
      <c r="DD27" s="626">
        <v>271619</v>
      </c>
      <c r="DE27" s="639"/>
      <c r="DF27" s="639"/>
      <c r="DG27" s="639"/>
      <c r="DH27" s="639"/>
      <c r="DI27" s="639"/>
      <c r="DJ27" s="639"/>
      <c r="DK27" s="640"/>
      <c r="DL27" s="626">
        <v>250527</v>
      </c>
      <c r="DM27" s="639"/>
      <c r="DN27" s="639"/>
      <c r="DO27" s="639"/>
      <c r="DP27" s="639"/>
      <c r="DQ27" s="639"/>
      <c r="DR27" s="639"/>
      <c r="DS27" s="639"/>
      <c r="DT27" s="639"/>
      <c r="DU27" s="639"/>
      <c r="DV27" s="640"/>
      <c r="DW27" s="643">
        <v>7.4</v>
      </c>
      <c r="DX27" s="644"/>
      <c r="DY27" s="644"/>
      <c r="DZ27" s="644"/>
      <c r="EA27" s="644"/>
      <c r="EB27" s="644"/>
      <c r="EC27" s="645"/>
    </row>
    <row r="28" spans="2:133" ht="11.25" customHeight="1" x14ac:dyDescent="0.2">
      <c r="B28" s="617" t="s">
        <v>283</v>
      </c>
      <c r="C28" s="618"/>
      <c r="D28" s="618"/>
      <c r="E28" s="618"/>
      <c r="F28" s="618"/>
      <c r="G28" s="618"/>
      <c r="H28" s="618"/>
      <c r="I28" s="618"/>
      <c r="J28" s="618"/>
      <c r="K28" s="618"/>
      <c r="L28" s="618"/>
      <c r="M28" s="618"/>
      <c r="N28" s="618"/>
      <c r="O28" s="618"/>
      <c r="P28" s="618"/>
      <c r="Q28" s="619"/>
      <c r="R28" s="620">
        <v>24447</v>
      </c>
      <c r="S28" s="621"/>
      <c r="T28" s="621"/>
      <c r="U28" s="621"/>
      <c r="V28" s="621"/>
      <c r="W28" s="621"/>
      <c r="X28" s="621"/>
      <c r="Y28" s="622"/>
      <c r="Z28" s="673">
        <v>0.4</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627031</v>
      </c>
      <c r="CS28" s="621"/>
      <c r="CT28" s="621"/>
      <c r="CU28" s="621"/>
      <c r="CV28" s="621"/>
      <c r="CW28" s="621"/>
      <c r="CX28" s="621"/>
      <c r="CY28" s="622"/>
      <c r="CZ28" s="623">
        <v>10</v>
      </c>
      <c r="DA28" s="641"/>
      <c r="DB28" s="641"/>
      <c r="DC28" s="642"/>
      <c r="DD28" s="626">
        <v>604098</v>
      </c>
      <c r="DE28" s="621"/>
      <c r="DF28" s="621"/>
      <c r="DG28" s="621"/>
      <c r="DH28" s="621"/>
      <c r="DI28" s="621"/>
      <c r="DJ28" s="621"/>
      <c r="DK28" s="622"/>
      <c r="DL28" s="626">
        <v>604098</v>
      </c>
      <c r="DM28" s="621"/>
      <c r="DN28" s="621"/>
      <c r="DO28" s="621"/>
      <c r="DP28" s="621"/>
      <c r="DQ28" s="621"/>
      <c r="DR28" s="621"/>
      <c r="DS28" s="621"/>
      <c r="DT28" s="621"/>
      <c r="DU28" s="621"/>
      <c r="DV28" s="622"/>
      <c r="DW28" s="643">
        <v>17.8</v>
      </c>
      <c r="DX28" s="644"/>
      <c r="DY28" s="644"/>
      <c r="DZ28" s="644"/>
      <c r="EA28" s="644"/>
      <c r="EB28" s="644"/>
      <c r="EC28" s="645"/>
    </row>
    <row r="29" spans="2:133" ht="11.25" customHeight="1" x14ac:dyDescent="0.2">
      <c r="B29" s="617" t="s">
        <v>285</v>
      </c>
      <c r="C29" s="618"/>
      <c r="D29" s="618"/>
      <c r="E29" s="618"/>
      <c r="F29" s="618"/>
      <c r="G29" s="618"/>
      <c r="H29" s="618"/>
      <c r="I29" s="618"/>
      <c r="J29" s="618"/>
      <c r="K29" s="618"/>
      <c r="L29" s="618"/>
      <c r="M29" s="618"/>
      <c r="N29" s="618"/>
      <c r="O29" s="618"/>
      <c r="P29" s="618"/>
      <c r="Q29" s="619"/>
      <c r="R29" s="620">
        <v>328864</v>
      </c>
      <c r="S29" s="621"/>
      <c r="T29" s="621"/>
      <c r="U29" s="621"/>
      <c r="V29" s="621"/>
      <c r="W29" s="621"/>
      <c r="X29" s="621"/>
      <c r="Y29" s="622"/>
      <c r="Z29" s="673">
        <v>5.0999999999999996</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627031</v>
      </c>
      <c r="CS29" s="639"/>
      <c r="CT29" s="639"/>
      <c r="CU29" s="639"/>
      <c r="CV29" s="639"/>
      <c r="CW29" s="639"/>
      <c r="CX29" s="639"/>
      <c r="CY29" s="640"/>
      <c r="CZ29" s="623">
        <v>10</v>
      </c>
      <c r="DA29" s="641"/>
      <c r="DB29" s="641"/>
      <c r="DC29" s="642"/>
      <c r="DD29" s="626">
        <v>604098</v>
      </c>
      <c r="DE29" s="639"/>
      <c r="DF29" s="639"/>
      <c r="DG29" s="639"/>
      <c r="DH29" s="639"/>
      <c r="DI29" s="639"/>
      <c r="DJ29" s="639"/>
      <c r="DK29" s="640"/>
      <c r="DL29" s="626">
        <v>604098</v>
      </c>
      <c r="DM29" s="639"/>
      <c r="DN29" s="639"/>
      <c r="DO29" s="639"/>
      <c r="DP29" s="639"/>
      <c r="DQ29" s="639"/>
      <c r="DR29" s="639"/>
      <c r="DS29" s="639"/>
      <c r="DT29" s="639"/>
      <c r="DU29" s="639"/>
      <c r="DV29" s="640"/>
      <c r="DW29" s="643">
        <v>17.8</v>
      </c>
      <c r="DX29" s="644"/>
      <c r="DY29" s="644"/>
      <c r="DZ29" s="644"/>
      <c r="EA29" s="644"/>
      <c r="EB29" s="644"/>
      <c r="EC29" s="645"/>
    </row>
    <row r="30" spans="2:133" ht="11.25" customHeight="1" x14ac:dyDescent="0.2">
      <c r="B30" s="617" t="s">
        <v>289</v>
      </c>
      <c r="C30" s="618"/>
      <c r="D30" s="618"/>
      <c r="E30" s="618"/>
      <c r="F30" s="618"/>
      <c r="G30" s="618"/>
      <c r="H30" s="618"/>
      <c r="I30" s="618"/>
      <c r="J30" s="618"/>
      <c r="K30" s="618"/>
      <c r="L30" s="618"/>
      <c r="M30" s="618"/>
      <c r="N30" s="618"/>
      <c r="O30" s="618"/>
      <c r="P30" s="618"/>
      <c r="Q30" s="619"/>
      <c r="R30" s="620">
        <v>160693</v>
      </c>
      <c r="S30" s="621"/>
      <c r="T30" s="621"/>
      <c r="U30" s="621"/>
      <c r="V30" s="621"/>
      <c r="W30" s="621"/>
      <c r="X30" s="621"/>
      <c r="Y30" s="622"/>
      <c r="Z30" s="673">
        <v>2.5</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97.9</v>
      </c>
      <c r="BH30" s="687"/>
      <c r="BI30" s="687"/>
      <c r="BJ30" s="687"/>
      <c r="BK30" s="687"/>
      <c r="BL30" s="687"/>
      <c r="BM30" s="688">
        <v>89.6</v>
      </c>
      <c r="BN30" s="687"/>
      <c r="BO30" s="687"/>
      <c r="BP30" s="687"/>
      <c r="BQ30" s="689"/>
      <c r="BR30" s="686">
        <v>97.7</v>
      </c>
      <c r="BS30" s="687"/>
      <c r="BT30" s="687"/>
      <c r="BU30" s="687"/>
      <c r="BV30" s="687"/>
      <c r="BW30" s="687"/>
      <c r="BX30" s="688">
        <v>88.8</v>
      </c>
      <c r="BY30" s="687"/>
      <c r="BZ30" s="687"/>
      <c r="CA30" s="687"/>
      <c r="CB30" s="689"/>
      <c r="CD30" s="692"/>
      <c r="CE30" s="693"/>
      <c r="CF30" s="657" t="s">
        <v>292</v>
      </c>
      <c r="CG30" s="654"/>
      <c r="CH30" s="654"/>
      <c r="CI30" s="654"/>
      <c r="CJ30" s="654"/>
      <c r="CK30" s="654"/>
      <c r="CL30" s="654"/>
      <c r="CM30" s="654"/>
      <c r="CN30" s="654"/>
      <c r="CO30" s="654"/>
      <c r="CP30" s="654"/>
      <c r="CQ30" s="655"/>
      <c r="CR30" s="620">
        <v>577098</v>
      </c>
      <c r="CS30" s="621"/>
      <c r="CT30" s="621"/>
      <c r="CU30" s="621"/>
      <c r="CV30" s="621"/>
      <c r="CW30" s="621"/>
      <c r="CX30" s="621"/>
      <c r="CY30" s="622"/>
      <c r="CZ30" s="623">
        <v>9.1999999999999993</v>
      </c>
      <c r="DA30" s="641"/>
      <c r="DB30" s="641"/>
      <c r="DC30" s="642"/>
      <c r="DD30" s="626">
        <v>554943</v>
      </c>
      <c r="DE30" s="621"/>
      <c r="DF30" s="621"/>
      <c r="DG30" s="621"/>
      <c r="DH30" s="621"/>
      <c r="DI30" s="621"/>
      <c r="DJ30" s="621"/>
      <c r="DK30" s="622"/>
      <c r="DL30" s="626">
        <v>554943</v>
      </c>
      <c r="DM30" s="621"/>
      <c r="DN30" s="621"/>
      <c r="DO30" s="621"/>
      <c r="DP30" s="621"/>
      <c r="DQ30" s="621"/>
      <c r="DR30" s="621"/>
      <c r="DS30" s="621"/>
      <c r="DT30" s="621"/>
      <c r="DU30" s="621"/>
      <c r="DV30" s="622"/>
      <c r="DW30" s="643">
        <v>16.399999999999999</v>
      </c>
      <c r="DX30" s="644"/>
      <c r="DY30" s="644"/>
      <c r="DZ30" s="644"/>
      <c r="EA30" s="644"/>
      <c r="EB30" s="644"/>
      <c r="EC30" s="645"/>
    </row>
    <row r="31" spans="2:133" ht="11.25" customHeight="1" x14ac:dyDescent="0.2">
      <c r="B31" s="617" t="s">
        <v>293</v>
      </c>
      <c r="C31" s="618"/>
      <c r="D31" s="618"/>
      <c r="E31" s="618"/>
      <c r="F31" s="618"/>
      <c r="G31" s="618"/>
      <c r="H31" s="618"/>
      <c r="I31" s="618"/>
      <c r="J31" s="618"/>
      <c r="K31" s="618"/>
      <c r="L31" s="618"/>
      <c r="M31" s="618"/>
      <c r="N31" s="618"/>
      <c r="O31" s="618"/>
      <c r="P31" s="618"/>
      <c r="Q31" s="619"/>
      <c r="R31" s="620">
        <v>72645</v>
      </c>
      <c r="S31" s="621"/>
      <c r="T31" s="621"/>
      <c r="U31" s="621"/>
      <c r="V31" s="621"/>
      <c r="W31" s="621"/>
      <c r="X31" s="621"/>
      <c r="Y31" s="622"/>
      <c r="Z31" s="673">
        <v>1.1000000000000001</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98.2</v>
      </c>
      <c r="BH31" s="639"/>
      <c r="BI31" s="639"/>
      <c r="BJ31" s="639"/>
      <c r="BK31" s="639"/>
      <c r="BL31" s="639"/>
      <c r="BM31" s="675">
        <v>91.1</v>
      </c>
      <c r="BN31" s="685"/>
      <c r="BO31" s="685"/>
      <c r="BP31" s="685"/>
      <c r="BQ31" s="649"/>
      <c r="BR31" s="684">
        <v>97.8</v>
      </c>
      <c r="BS31" s="639"/>
      <c r="BT31" s="639"/>
      <c r="BU31" s="639"/>
      <c r="BV31" s="639"/>
      <c r="BW31" s="639"/>
      <c r="BX31" s="675">
        <v>90.2</v>
      </c>
      <c r="BY31" s="685"/>
      <c r="BZ31" s="685"/>
      <c r="CA31" s="685"/>
      <c r="CB31" s="649"/>
      <c r="CD31" s="692"/>
      <c r="CE31" s="693"/>
      <c r="CF31" s="657" t="s">
        <v>296</v>
      </c>
      <c r="CG31" s="654"/>
      <c r="CH31" s="654"/>
      <c r="CI31" s="654"/>
      <c r="CJ31" s="654"/>
      <c r="CK31" s="654"/>
      <c r="CL31" s="654"/>
      <c r="CM31" s="654"/>
      <c r="CN31" s="654"/>
      <c r="CO31" s="654"/>
      <c r="CP31" s="654"/>
      <c r="CQ31" s="655"/>
      <c r="CR31" s="620">
        <v>49933</v>
      </c>
      <c r="CS31" s="639"/>
      <c r="CT31" s="639"/>
      <c r="CU31" s="639"/>
      <c r="CV31" s="639"/>
      <c r="CW31" s="639"/>
      <c r="CX31" s="639"/>
      <c r="CY31" s="640"/>
      <c r="CZ31" s="623">
        <v>0.8</v>
      </c>
      <c r="DA31" s="641"/>
      <c r="DB31" s="641"/>
      <c r="DC31" s="642"/>
      <c r="DD31" s="626">
        <v>49155</v>
      </c>
      <c r="DE31" s="639"/>
      <c r="DF31" s="639"/>
      <c r="DG31" s="639"/>
      <c r="DH31" s="639"/>
      <c r="DI31" s="639"/>
      <c r="DJ31" s="639"/>
      <c r="DK31" s="640"/>
      <c r="DL31" s="626">
        <v>49155</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2">
      <c r="B32" s="617" t="s">
        <v>297</v>
      </c>
      <c r="C32" s="618"/>
      <c r="D32" s="618"/>
      <c r="E32" s="618"/>
      <c r="F32" s="618"/>
      <c r="G32" s="618"/>
      <c r="H32" s="618"/>
      <c r="I32" s="618"/>
      <c r="J32" s="618"/>
      <c r="K32" s="618"/>
      <c r="L32" s="618"/>
      <c r="M32" s="618"/>
      <c r="N32" s="618"/>
      <c r="O32" s="618"/>
      <c r="P32" s="618"/>
      <c r="Q32" s="619"/>
      <c r="R32" s="620">
        <v>128132</v>
      </c>
      <c r="S32" s="621"/>
      <c r="T32" s="621"/>
      <c r="U32" s="621"/>
      <c r="V32" s="621"/>
      <c r="W32" s="621"/>
      <c r="X32" s="621"/>
      <c r="Y32" s="622"/>
      <c r="Z32" s="673">
        <v>2</v>
      </c>
      <c r="AA32" s="673"/>
      <c r="AB32" s="673"/>
      <c r="AC32" s="673"/>
      <c r="AD32" s="674">
        <v>9133</v>
      </c>
      <c r="AE32" s="674"/>
      <c r="AF32" s="674"/>
      <c r="AG32" s="674"/>
      <c r="AH32" s="674"/>
      <c r="AI32" s="674"/>
      <c r="AJ32" s="674"/>
      <c r="AK32" s="674"/>
      <c r="AL32" s="643">
        <v>0.3</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97.4</v>
      </c>
      <c r="BH32" s="605"/>
      <c r="BI32" s="605"/>
      <c r="BJ32" s="605"/>
      <c r="BK32" s="605"/>
      <c r="BL32" s="605"/>
      <c r="BM32" s="668">
        <v>86.8</v>
      </c>
      <c r="BN32" s="605"/>
      <c r="BO32" s="605"/>
      <c r="BP32" s="605"/>
      <c r="BQ32" s="662"/>
      <c r="BR32" s="683">
        <v>97.2</v>
      </c>
      <c r="BS32" s="605"/>
      <c r="BT32" s="605"/>
      <c r="BU32" s="605"/>
      <c r="BV32" s="605"/>
      <c r="BW32" s="605"/>
      <c r="BX32" s="668">
        <v>85.9</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2">
      <c r="B33" s="617" t="s">
        <v>300</v>
      </c>
      <c r="C33" s="618"/>
      <c r="D33" s="618"/>
      <c r="E33" s="618"/>
      <c r="F33" s="618"/>
      <c r="G33" s="618"/>
      <c r="H33" s="618"/>
      <c r="I33" s="618"/>
      <c r="J33" s="618"/>
      <c r="K33" s="618"/>
      <c r="L33" s="618"/>
      <c r="M33" s="618"/>
      <c r="N33" s="618"/>
      <c r="O33" s="618"/>
      <c r="P33" s="618"/>
      <c r="Q33" s="619"/>
      <c r="R33" s="620">
        <v>684141</v>
      </c>
      <c r="S33" s="621"/>
      <c r="T33" s="621"/>
      <c r="U33" s="621"/>
      <c r="V33" s="621"/>
      <c r="W33" s="621"/>
      <c r="X33" s="621"/>
      <c r="Y33" s="622"/>
      <c r="Z33" s="673">
        <v>10.7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2846609</v>
      </c>
      <c r="CS33" s="639"/>
      <c r="CT33" s="639"/>
      <c r="CU33" s="639"/>
      <c r="CV33" s="639"/>
      <c r="CW33" s="639"/>
      <c r="CX33" s="639"/>
      <c r="CY33" s="640"/>
      <c r="CZ33" s="623">
        <v>45.2</v>
      </c>
      <c r="DA33" s="641"/>
      <c r="DB33" s="641"/>
      <c r="DC33" s="642"/>
      <c r="DD33" s="626">
        <v>1926783</v>
      </c>
      <c r="DE33" s="639"/>
      <c r="DF33" s="639"/>
      <c r="DG33" s="639"/>
      <c r="DH33" s="639"/>
      <c r="DI33" s="639"/>
      <c r="DJ33" s="639"/>
      <c r="DK33" s="640"/>
      <c r="DL33" s="626">
        <v>1381474</v>
      </c>
      <c r="DM33" s="639"/>
      <c r="DN33" s="639"/>
      <c r="DO33" s="639"/>
      <c r="DP33" s="639"/>
      <c r="DQ33" s="639"/>
      <c r="DR33" s="639"/>
      <c r="DS33" s="639"/>
      <c r="DT33" s="639"/>
      <c r="DU33" s="639"/>
      <c r="DV33" s="640"/>
      <c r="DW33" s="643">
        <v>40.700000000000003</v>
      </c>
      <c r="DX33" s="644"/>
      <c r="DY33" s="644"/>
      <c r="DZ33" s="644"/>
      <c r="EA33" s="644"/>
      <c r="EB33" s="644"/>
      <c r="EC33" s="645"/>
    </row>
    <row r="34" spans="2:133" ht="11.25" customHeight="1" x14ac:dyDescent="0.2">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817072</v>
      </c>
      <c r="CS34" s="621"/>
      <c r="CT34" s="621"/>
      <c r="CU34" s="621"/>
      <c r="CV34" s="621"/>
      <c r="CW34" s="621"/>
      <c r="CX34" s="621"/>
      <c r="CY34" s="622"/>
      <c r="CZ34" s="623">
        <v>13</v>
      </c>
      <c r="DA34" s="641"/>
      <c r="DB34" s="641"/>
      <c r="DC34" s="642"/>
      <c r="DD34" s="626">
        <v>539038</v>
      </c>
      <c r="DE34" s="621"/>
      <c r="DF34" s="621"/>
      <c r="DG34" s="621"/>
      <c r="DH34" s="621"/>
      <c r="DI34" s="621"/>
      <c r="DJ34" s="621"/>
      <c r="DK34" s="622"/>
      <c r="DL34" s="626">
        <v>366654</v>
      </c>
      <c r="DM34" s="621"/>
      <c r="DN34" s="621"/>
      <c r="DO34" s="621"/>
      <c r="DP34" s="621"/>
      <c r="DQ34" s="621"/>
      <c r="DR34" s="621"/>
      <c r="DS34" s="621"/>
      <c r="DT34" s="621"/>
      <c r="DU34" s="621"/>
      <c r="DV34" s="622"/>
      <c r="DW34" s="643">
        <v>10.8</v>
      </c>
      <c r="DX34" s="644"/>
      <c r="DY34" s="644"/>
      <c r="DZ34" s="644"/>
      <c r="EA34" s="644"/>
      <c r="EB34" s="644"/>
      <c r="EC34" s="645"/>
    </row>
    <row r="35" spans="2:133" ht="11.25" customHeight="1" x14ac:dyDescent="0.2">
      <c r="B35" s="617" t="s">
        <v>306</v>
      </c>
      <c r="C35" s="618"/>
      <c r="D35" s="618"/>
      <c r="E35" s="618"/>
      <c r="F35" s="618"/>
      <c r="G35" s="618"/>
      <c r="H35" s="618"/>
      <c r="I35" s="618"/>
      <c r="J35" s="618"/>
      <c r="K35" s="618"/>
      <c r="L35" s="618"/>
      <c r="M35" s="618"/>
      <c r="N35" s="618"/>
      <c r="O35" s="618"/>
      <c r="P35" s="618"/>
      <c r="Q35" s="619"/>
      <c r="R35" s="620">
        <v>130641</v>
      </c>
      <c r="S35" s="621"/>
      <c r="T35" s="621"/>
      <c r="U35" s="621"/>
      <c r="V35" s="621"/>
      <c r="W35" s="621"/>
      <c r="X35" s="621"/>
      <c r="Y35" s="622"/>
      <c r="Z35" s="673">
        <v>2</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896255</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50065</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45261</v>
      </c>
      <c r="CS35" s="639"/>
      <c r="CT35" s="639"/>
      <c r="CU35" s="639"/>
      <c r="CV35" s="639"/>
      <c r="CW35" s="639"/>
      <c r="CX35" s="639"/>
      <c r="CY35" s="640"/>
      <c r="CZ35" s="623">
        <v>0.7</v>
      </c>
      <c r="DA35" s="641"/>
      <c r="DB35" s="641"/>
      <c r="DC35" s="642"/>
      <c r="DD35" s="626">
        <v>41011</v>
      </c>
      <c r="DE35" s="639"/>
      <c r="DF35" s="639"/>
      <c r="DG35" s="639"/>
      <c r="DH35" s="639"/>
      <c r="DI35" s="639"/>
      <c r="DJ35" s="639"/>
      <c r="DK35" s="640"/>
      <c r="DL35" s="626">
        <v>41011</v>
      </c>
      <c r="DM35" s="639"/>
      <c r="DN35" s="639"/>
      <c r="DO35" s="639"/>
      <c r="DP35" s="639"/>
      <c r="DQ35" s="639"/>
      <c r="DR35" s="639"/>
      <c r="DS35" s="639"/>
      <c r="DT35" s="639"/>
      <c r="DU35" s="639"/>
      <c r="DV35" s="640"/>
      <c r="DW35" s="643">
        <v>1.2</v>
      </c>
      <c r="DX35" s="644"/>
      <c r="DY35" s="644"/>
      <c r="DZ35" s="644"/>
      <c r="EA35" s="644"/>
      <c r="EB35" s="644"/>
      <c r="EC35" s="645"/>
    </row>
    <row r="36" spans="2:133" ht="11.25" customHeight="1" x14ac:dyDescent="0.2">
      <c r="B36" s="601" t="s">
        <v>310</v>
      </c>
      <c r="C36" s="602"/>
      <c r="D36" s="602"/>
      <c r="E36" s="602"/>
      <c r="F36" s="602"/>
      <c r="G36" s="602"/>
      <c r="H36" s="602"/>
      <c r="I36" s="602"/>
      <c r="J36" s="602"/>
      <c r="K36" s="602"/>
      <c r="L36" s="602"/>
      <c r="M36" s="602"/>
      <c r="N36" s="602"/>
      <c r="O36" s="602"/>
      <c r="P36" s="602"/>
      <c r="Q36" s="603"/>
      <c r="R36" s="604">
        <v>6409269</v>
      </c>
      <c r="S36" s="661"/>
      <c r="T36" s="661"/>
      <c r="U36" s="661"/>
      <c r="V36" s="661"/>
      <c r="W36" s="661"/>
      <c r="X36" s="661"/>
      <c r="Y36" s="664"/>
      <c r="Z36" s="665">
        <v>100</v>
      </c>
      <c r="AA36" s="665"/>
      <c r="AB36" s="665"/>
      <c r="AC36" s="665"/>
      <c r="AD36" s="666">
        <v>3263338</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285214</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27030</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1023588</v>
      </c>
      <c r="CS36" s="621"/>
      <c r="CT36" s="621"/>
      <c r="CU36" s="621"/>
      <c r="CV36" s="621"/>
      <c r="CW36" s="621"/>
      <c r="CX36" s="621"/>
      <c r="CY36" s="622"/>
      <c r="CZ36" s="623">
        <v>16.3</v>
      </c>
      <c r="DA36" s="641"/>
      <c r="DB36" s="641"/>
      <c r="DC36" s="642"/>
      <c r="DD36" s="626">
        <v>686454</v>
      </c>
      <c r="DE36" s="621"/>
      <c r="DF36" s="621"/>
      <c r="DG36" s="621"/>
      <c r="DH36" s="621"/>
      <c r="DI36" s="621"/>
      <c r="DJ36" s="621"/>
      <c r="DK36" s="622"/>
      <c r="DL36" s="626">
        <v>521968</v>
      </c>
      <c r="DM36" s="621"/>
      <c r="DN36" s="621"/>
      <c r="DO36" s="621"/>
      <c r="DP36" s="621"/>
      <c r="DQ36" s="621"/>
      <c r="DR36" s="621"/>
      <c r="DS36" s="621"/>
      <c r="DT36" s="621"/>
      <c r="DU36" s="621"/>
      <c r="DV36" s="622"/>
      <c r="DW36" s="643">
        <v>15.4</v>
      </c>
      <c r="DX36" s="644"/>
      <c r="DY36" s="644"/>
      <c r="DZ36" s="644"/>
      <c r="EA36" s="644"/>
      <c r="EB36" s="644"/>
      <c r="EC36" s="645"/>
    </row>
    <row r="37" spans="2:133" ht="11.25" customHeight="1" x14ac:dyDescent="0.2">
      <c r="AQ37" s="646" t="s">
        <v>314</v>
      </c>
      <c r="AR37" s="647"/>
      <c r="AS37" s="647"/>
      <c r="AT37" s="647"/>
      <c r="AU37" s="647"/>
      <c r="AV37" s="647"/>
      <c r="AW37" s="647"/>
      <c r="AX37" s="647"/>
      <c r="AY37" s="648"/>
      <c r="AZ37" s="620">
        <v>17435</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1806</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257188</v>
      </c>
      <c r="CS37" s="639"/>
      <c r="CT37" s="639"/>
      <c r="CU37" s="639"/>
      <c r="CV37" s="639"/>
      <c r="CW37" s="639"/>
      <c r="CX37" s="639"/>
      <c r="CY37" s="640"/>
      <c r="CZ37" s="623">
        <v>4.0999999999999996</v>
      </c>
      <c r="DA37" s="641"/>
      <c r="DB37" s="641"/>
      <c r="DC37" s="642"/>
      <c r="DD37" s="626">
        <v>257188</v>
      </c>
      <c r="DE37" s="639"/>
      <c r="DF37" s="639"/>
      <c r="DG37" s="639"/>
      <c r="DH37" s="639"/>
      <c r="DI37" s="639"/>
      <c r="DJ37" s="639"/>
      <c r="DK37" s="640"/>
      <c r="DL37" s="626">
        <v>233526</v>
      </c>
      <c r="DM37" s="639"/>
      <c r="DN37" s="639"/>
      <c r="DO37" s="639"/>
      <c r="DP37" s="639"/>
      <c r="DQ37" s="639"/>
      <c r="DR37" s="639"/>
      <c r="DS37" s="639"/>
      <c r="DT37" s="639"/>
      <c r="DU37" s="639"/>
      <c r="DV37" s="640"/>
      <c r="DW37" s="643">
        <v>6.9</v>
      </c>
      <c r="DX37" s="644"/>
      <c r="DY37" s="644"/>
      <c r="DZ37" s="644"/>
      <c r="EA37" s="644"/>
      <c r="EB37" s="644"/>
      <c r="EC37" s="645"/>
    </row>
    <row r="38" spans="2:133" ht="11.25" customHeight="1" x14ac:dyDescent="0.2">
      <c r="AQ38" s="646" t="s">
        <v>317</v>
      </c>
      <c r="AR38" s="647"/>
      <c r="AS38" s="647"/>
      <c r="AT38" s="647"/>
      <c r="AU38" s="647"/>
      <c r="AV38" s="647"/>
      <c r="AW38" s="647"/>
      <c r="AX38" s="647"/>
      <c r="AY38" s="648"/>
      <c r="AZ38" s="620">
        <v>4880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2997</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604142</v>
      </c>
      <c r="CS38" s="621"/>
      <c r="CT38" s="621"/>
      <c r="CU38" s="621"/>
      <c r="CV38" s="621"/>
      <c r="CW38" s="621"/>
      <c r="CX38" s="621"/>
      <c r="CY38" s="622"/>
      <c r="CZ38" s="623">
        <v>9.6</v>
      </c>
      <c r="DA38" s="641"/>
      <c r="DB38" s="641"/>
      <c r="DC38" s="642"/>
      <c r="DD38" s="626">
        <v>493529</v>
      </c>
      <c r="DE38" s="621"/>
      <c r="DF38" s="621"/>
      <c r="DG38" s="621"/>
      <c r="DH38" s="621"/>
      <c r="DI38" s="621"/>
      <c r="DJ38" s="621"/>
      <c r="DK38" s="622"/>
      <c r="DL38" s="626">
        <v>451841</v>
      </c>
      <c r="DM38" s="621"/>
      <c r="DN38" s="621"/>
      <c r="DO38" s="621"/>
      <c r="DP38" s="621"/>
      <c r="DQ38" s="621"/>
      <c r="DR38" s="621"/>
      <c r="DS38" s="621"/>
      <c r="DT38" s="621"/>
      <c r="DU38" s="621"/>
      <c r="DV38" s="622"/>
      <c r="DW38" s="643">
        <v>13.3</v>
      </c>
      <c r="DX38" s="644"/>
      <c r="DY38" s="644"/>
      <c r="DZ38" s="644"/>
      <c r="EA38" s="644"/>
      <c r="EB38" s="644"/>
      <c r="EC38" s="645"/>
    </row>
    <row r="39" spans="2:133" ht="11.25" customHeight="1" x14ac:dyDescent="0.2">
      <c r="AQ39" s="646" t="s">
        <v>320</v>
      </c>
      <c r="AR39" s="647"/>
      <c r="AS39" s="647"/>
      <c r="AT39" s="647"/>
      <c r="AU39" s="647"/>
      <c r="AV39" s="647"/>
      <c r="AW39" s="647"/>
      <c r="AX39" s="647"/>
      <c r="AY39" s="648"/>
      <c r="AZ39" s="620">
        <v>2019</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97</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264024</v>
      </c>
      <c r="CS39" s="639"/>
      <c r="CT39" s="639"/>
      <c r="CU39" s="639"/>
      <c r="CV39" s="639"/>
      <c r="CW39" s="639"/>
      <c r="CX39" s="639"/>
      <c r="CY39" s="640"/>
      <c r="CZ39" s="623">
        <v>4.2</v>
      </c>
      <c r="DA39" s="641"/>
      <c r="DB39" s="641"/>
      <c r="DC39" s="642"/>
      <c r="DD39" s="626">
        <v>161229</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157562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130</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92522</v>
      </c>
      <c r="CS40" s="621"/>
      <c r="CT40" s="621"/>
      <c r="CU40" s="621"/>
      <c r="CV40" s="621"/>
      <c r="CW40" s="621"/>
      <c r="CX40" s="621"/>
      <c r="CY40" s="622"/>
      <c r="CZ40" s="623">
        <v>1.5</v>
      </c>
      <c r="DA40" s="641"/>
      <c r="DB40" s="641"/>
      <c r="DC40" s="642"/>
      <c r="DD40" s="626">
        <v>5522</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429145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344</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1054469</v>
      </c>
      <c r="CS42" s="621"/>
      <c r="CT42" s="621"/>
      <c r="CU42" s="621"/>
      <c r="CV42" s="621"/>
      <c r="CW42" s="621"/>
      <c r="CX42" s="621"/>
      <c r="CY42" s="622"/>
      <c r="CZ42" s="623">
        <v>16.8</v>
      </c>
      <c r="DA42" s="624"/>
      <c r="DB42" s="624"/>
      <c r="DC42" s="625"/>
      <c r="DD42" s="626">
        <v>143157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9355</v>
      </c>
      <c r="CS43" s="639"/>
      <c r="CT43" s="639"/>
      <c r="CU43" s="639"/>
      <c r="CV43" s="639"/>
      <c r="CW43" s="639"/>
      <c r="CX43" s="639"/>
      <c r="CY43" s="640"/>
      <c r="CZ43" s="623">
        <v>0.1</v>
      </c>
      <c r="DA43" s="641"/>
      <c r="DB43" s="641"/>
      <c r="DC43" s="642"/>
      <c r="DD43" s="626">
        <v>9355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336</v>
      </c>
      <c r="CD44" s="633" t="s">
        <v>288</v>
      </c>
      <c r="CE44" s="634"/>
      <c r="CF44" s="617" t="s">
        <v>337</v>
      </c>
      <c r="CG44" s="618"/>
      <c r="CH44" s="618"/>
      <c r="CI44" s="618"/>
      <c r="CJ44" s="618"/>
      <c r="CK44" s="618"/>
      <c r="CL44" s="618"/>
      <c r="CM44" s="618"/>
      <c r="CN44" s="618"/>
      <c r="CO44" s="618"/>
      <c r="CP44" s="618"/>
      <c r="CQ44" s="619"/>
      <c r="CR44" s="620">
        <v>1037825</v>
      </c>
      <c r="CS44" s="621"/>
      <c r="CT44" s="621"/>
      <c r="CU44" s="621"/>
      <c r="CV44" s="621"/>
      <c r="CW44" s="621"/>
      <c r="CX44" s="621"/>
      <c r="CY44" s="622"/>
      <c r="CZ44" s="623">
        <v>16.5</v>
      </c>
      <c r="DA44" s="624"/>
      <c r="DB44" s="624"/>
      <c r="DC44" s="625"/>
      <c r="DD44" s="626">
        <v>136018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338</v>
      </c>
      <c r="CG45" s="618"/>
      <c r="CH45" s="618"/>
      <c r="CI45" s="618"/>
      <c r="CJ45" s="618"/>
      <c r="CK45" s="618"/>
      <c r="CL45" s="618"/>
      <c r="CM45" s="618"/>
      <c r="CN45" s="618"/>
      <c r="CO45" s="618"/>
      <c r="CP45" s="618"/>
      <c r="CQ45" s="619"/>
      <c r="CR45" s="620">
        <v>612901</v>
      </c>
      <c r="CS45" s="639"/>
      <c r="CT45" s="639"/>
      <c r="CU45" s="639"/>
      <c r="CV45" s="639"/>
      <c r="CW45" s="639"/>
      <c r="CX45" s="639"/>
      <c r="CY45" s="640"/>
      <c r="CZ45" s="623">
        <v>9.6999999999999993</v>
      </c>
      <c r="DA45" s="641"/>
      <c r="DB45" s="641"/>
      <c r="DC45" s="642"/>
      <c r="DD45" s="626">
        <v>7664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339</v>
      </c>
      <c r="CG46" s="618"/>
      <c r="CH46" s="618"/>
      <c r="CI46" s="618"/>
      <c r="CJ46" s="618"/>
      <c r="CK46" s="618"/>
      <c r="CL46" s="618"/>
      <c r="CM46" s="618"/>
      <c r="CN46" s="618"/>
      <c r="CO46" s="618"/>
      <c r="CP46" s="618"/>
      <c r="CQ46" s="619"/>
      <c r="CR46" s="620">
        <v>320212</v>
      </c>
      <c r="CS46" s="621"/>
      <c r="CT46" s="621"/>
      <c r="CU46" s="621"/>
      <c r="CV46" s="621"/>
      <c r="CW46" s="621"/>
      <c r="CX46" s="621"/>
      <c r="CY46" s="622"/>
      <c r="CZ46" s="623">
        <v>5.0999999999999996</v>
      </c>
      <c r="DA46" s="624"/>
      <c r="DB46" s="624"/>
      <c r="DC46" s="625"/>
      <c r="DD46" s="626">
        <v>84142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340</v>
      </c>
      <c r="CG47" s="618"/>
      <c r="CH47" s="618"/>
      <c r="CI47" s="618"/>
      <c r="CJ47" s="618"/>
      <c r="CK47" s="618"/>
      <c r="CL47" s="618"/>
      <c r="CM47" s="618"/>
      <c r="CN47" s="618"/>
      <c r="CO47" s="618"/>
      <c r="CP47" s="618"/>
      <c r="CQ47" s="619"/>
      <c r="CR47" s="620">
        <v>16644</v>
      </c>
      <c r="CS47" s="639"/>
      <c r="CT47" s="639"/>
      <c r="CU47" s="639"/>
      <c r="CV47" s="639"/>
      <c r="CW47" s="639"/>
      <c r="CX47" s="639"/>
      <c r="CY47" s="640"/>
      <c r="CZ47" s="623">
        <v>0.3</v>
      </c>
      <c r="DA47" s="641"/>
      <c r="DB47" s="641"/>
      <c r="DC47" s="642"/>
      <c r="DD47" s="626">
        <v>7139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342</v>
      </c>
      <c r="CE49" s="602"/>
      <c r="CF49" s="602"/>
      <c r="CG49" s="602"/>
      <c r="CH49" s="602"/>
      <c r="CI49" s="602"/>
      <c r="CJ49" s="602"/>
      <c r="CK49" s="602"/>
      <c r="CL49" s="602"/>
      <c r="CM49" s="602"/>
      <c r="CN49" s="602"/>
      <c r="CO49" s="602"/>
      <c r="CP49" s="602"/>
      <c r="CQ49" s="603"/>
      <c r="CR49" s="604">
        <v>6294608</v>
      </c>
      <c r="CS49" s="605"/>
      <c r="CT49" s="605"/>
      <c r="CU49" s="605"/>
      <c r="CV49" s="605"/>
      <c r="CW49" s="605"/>
      <c r="CX49" s="605"/>
      <c r="CY49" s="606"/>
      <c r="CZ49" s="607">
        <v>100</v>
      </c>
      <c r="DA49" s="608"/>
      <c r="DB49" s="608"/>
      <c r="DC49" s="609"/>
      <c r="DD49" s="610">
        <v>3787090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2">
      <c r="A7" s="211">
        <v>1</v>
      </c>
      <c r="B7" s="1079" t="s">
        <v>365</v>
      </c>
      <c r="C7" s="1080"/>
      <c r="D7" s="1080"/>
      <c r="E7" s="1080"/>
      <c r="F7" s="1080"/>
      <c r="G7" s="1080"/>
      <c r="H7" s="1080"/>
      <c r="I7" s="1080"/>
      <c r="J7" s="1080"/>
      <c r="K7" s="1080"/>
      <c r="L7" s="1080"/>
      <c r="M7" s="1080"/>
      <c r="N7" s="1080"/>
      <c r="O7" s="1080"/>
      <c r="P7" s="1081"/>
      <c r="Q7" s="1133">
        <v>6410</v>
      </c>
      <c r="R7" s="1134"/>
      <c r="S7" s="1134"/>
      <c r="T7" s="1134"/>
      <c r="U7" s="1134"/>
      <c r="V7" s="1134">
        <v>6295</v>
      </c>
      <c r="W7" s="1134"/>
      <c r="X7" s="1134"/>
      <c r="Y7" s="1134"/>
      <c r="Z7" s="1134"/>
      <c r="AA7" s="1134">
        <v>115</v>
      </c>
      <c r="AB7" s="1134"/>
      <c r="AC7" s="1134"/>
      <c r="AD7" s="1134"/>
      <c r="AE7" s="1135"/>
      <c r="AF7" s="1136">
        <v>98</v>
      </c>
      <c r="AG7" s="1137"/>
      <c r="AH7" s="1137"/>
      <c r="AI7" s="1137"/>
      <c r="AJ7" s="1138"/>
      <c r="AK7" s="1120">
        <v>161</v>
      </c>
      <c r="AL7" s="1121"/>
      <c r="AM7" s="1121"/>
      <c r="AN7" s="1121"/>
      <c r="AO7" s="1121"/>
      <c r="AP7" s="1121">
        <v>5428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552</v>
      </c>
      <c r="BS7" s="1124" t="s">
        <v>546</v>
      </c>
      <c r="BT7" s="1125"/>
      <c r="BU7" s="1125"/>
      <c r="BV7" s="1125"/>
      <c r="BW7" s="1125"/>
      <c r="BX7" s="1125"/>
      <c r="BY7" s="1125"/>
      <c r="BZ7" s="1125"/>
      <c r="CA7" s="1125"/>
      <c r="CB7" s="1125"/>
      <c r="CC7" s="1125"/>
      <c r="CD7" s="1125"/>
      <c r="CE7" s="1125"/>
      <c r="CF7" s="1125"/>
      <c r="CG7" s="1126"/>
      <c r="CH7" s="1117">
        <v>0</v>
      </c>
      <c r="CI7" s="1118"/>
      <c r="CJ7" s="1118"/>
      <c r="CK7" s="1118"/>
      <c r="CL7" s="1119"/>
      <c r="CM7" s="1117">
        <v>43</v>
      </c>
      <c r="CN7" s="1118"/>
      <c r="CO7" s="1118"/>
      <c r="CP7" s="1118"/>
      <c r="CQ7" s="1119"/>
      <c r="CR7" s="1117">
        <v>2</v>
      </c>
      <c r="CS7" s="1118"/>
      <c r="CT7" s="1118"/>
      <c r="CU7" s="1118"/>
      <c r="CV7" s="1119"/>
      <c r="CW7" s="1117" t="s">
        <v>548</v>
      </c>
      <c r="CX7" s="1118"/>
      <c r="CY7" s="1118"/>
      <c r="CZ7" s="1118"/>
      <c r="DA7" s="1119"/>
      <c r="DB7" s="1117" t="s">
        <v>548</v>
      </c>
      <c r="DC7" s="1118"/>
      <c r="DD7" s="1118"/>
      <c r="DE7" s="1118"/>
      <c r="DF7" s="1119"/>
      <c r="DG7" s="1117" t="s">
        <v>548</v>
      </c>
      <c r="DH7" s="1118"/>
      <c r="DI7" s="1118"/>
      <c r="DJ7" s="1118"/>
      <c r="DK7" s="1119"/>
      <c r="DL7" s="1117" t="s">
        <v>548</v>
      </c>
      <c r="DM7" s="1118"/>
      <c r="DN7" s="1118"/>
      <c r="DO7" s="1118"/>
      <c r="DP7" s="1119"/>
      <c r="DQ7" s="1117" t="s">
        <v>548</v>
      </c>
      <c r="DR7" s="1118"/>
      <c r="DS7" s="1118"/>
      <c r="DT7" s="1118"/>
      <c r="DU7" s="1119"/>
      <c r="DV7" s="1144"/>
      <c r="DW7" s="1145"/>
      <c r="DX7" s="1145"/>
      <c r="DY7" s="1145"/>
      <c r="DZ7" s="1146"/>
      <c r="EA7" s="207"/>
    </row>
    <row r="8" spans="1:131" s="208" customFormat="1" ht="26.25" customHeight="1" x14ac:dyDescent="0.2">
      <c r="A8" s="214">
        <v>2</v>
      </c>
      <c r="B8" s="1066" t="s">
        <v>366</v>
      </c>
      <c r="C8" s="1067"/>
      <c r="D8" s="1067"/>
      <c r="E8" s="1067"/>
      <c r="F8" s="1067"/>
      <c r="G8" s="1067"/>
      <c r="H8" s="1067"/>
      <c r="I8" s="1067"/>
      <c r="J8" s="1067"/>
      <c r="K8" s="1067"/>
      <c r="L8" s="1067"/>
      <c r="M8" s="1067"/>
      <c r="N8" s="1067"/>
      <c r="O8" s="1067"/>
      <c r="P8" s="1068"/>
      <c r="Q8" s="1072">
        <v>1</v>
      </c>
      <c r="R8" s="1073"/>
      <c r="S8" s="1073"/>
      <c r="T8" s="1073"/>
      <c r="U8" s="1073"/>
      <c r="V8" s="1073">
        <v>1</v>
      </c>
      <c r="W8" s="1073"/>
      <c r="X8" s="1073"/>
      <c r="Y8" s="1073"/>
      <c r="Z8" s="1073"/>
      <c r="AA8" s="1073">
        <v>1</v>
      </c>
      <c r="AB8" s="1073"/>
      <c r="AC8" s="1073"/>
      <c r="AD8" s="1073"/>
      <c r="AE8" s="1074"/>
      <c r="AF8" s="1048">
        <v>0</v>
      </c>
      <c r="AG8" s="1049"/>
      <c r="AH8" s="1049"/>
      <c r="AI8" s="1049"/>
      <c r="AJ8" s="1050"/>
      <c r="AK8" s="1115">
        <v>0</v>
      </c>
      <c r="AL8" s="1116"/>
      <c r="AM8" s="1116"/>
      <c r="AN8" s="1116"/>
      <c r="AO8" s="1116"/>
      <c r="AP8" s="1116" t="s">
        <v>547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2">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2">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2">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2">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2">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2">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2">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2">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2">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2">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2">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2">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5">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2">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5">
      <c r="A23" s="217" t="s">
        <v>368</v>
      </c>
      <c r="B23" s="973" t="s">
        <v>369</v>
      </c>
      <c r="C23" s="974"/>
      <c r="D23" s="974"/>
      <c r="E23" s="974"/>
      <c r="F23" s="974"/>
      <c r="G23" s="974"/>
      <c r="H23" s="974"/>
      <c r="I23" s="974"/>
      <c r="J23" s="974"/>
      <c r="K23" s="974"/>
      <c r="L23" s="974"/>
      <c r="M23" s="974"/>
      <c r="N23" s="974"/>
      <c r="O23" s="974"/>
      <c r="P23" s="975"/>
      <c r="Q23" s="1097">
        <v>6409</v>
      </c>
      <c r="R23" s="1098"/>
      <c r="S23" s="1098"/>
      <c r="T23" s="1098"/>
      <c r="U23" s="1098"/>
      <c r="V23" s="1098">
        <v>6295</v>
      </c>
      <c r="W23" s="1098"/>
      <c r="X23" s="1098"/>
      <c r="Y23" s="1098"/>
      <c r="Z23" s="1098"/>
      <c r="AA23" s="1098">
        <v>115</v>
      </c>
      <c r="AB23" s="1098"/>
      <c r="AC23" s="1098"/>
      <c r="AD23" s="1098"/>
      <c r="AE23" s="1099"/>
      <c r="AF23" s="1100">
        <v>98</v>
      </c>
      <c r="AG23" s="1098"/>
      <c r="AH23" s="1098"/>
      <c r="AI23" s="1098"/>
      <c r="AJ23" s="1101"/>
      <c r="AK23" s="1102"/>
      <c r="AL23" s="1103"/>
      <c r="AM23" s="1103"/>
      <c r="AN23" s="1103"/>
      <c r="AO23" s="1103"/>
      <c r="AP23" s="1098">
        <v>5428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2">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5">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2">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2">
      <c r="A28" s="219">
        <v>1</v>
      </c>
      <c r="B28" s="1079" t="s">
        <v>380</v>
      </c>
      <c r="C28" s="1080"/>
      <c r="D28" s="1080"/>
      <c r="E28" s="1080"/>
      <c r="F28" s="1080"/>
      <c r="G28" s="1080"/>
      <c r="H28" s="1080"/>
      <c r="I28" s="1080"/>
      <c r="J28" s="1080"/>
      <c r="K28" s="1080"/>
      <c r="L28" s="1080"/>
      <c r="M28" s="1080"/>
      <c r="N28" s="1080"/>
      <c r="O28" s="1080"/>
      <c r="P28" s="1081"/>
      <c r="Q28" s="1082">
        <v>1802</v>
      </c>
      <c r="R28" s="1083"/>
      <c r="S28" s="1083"/>
      <c r="T28" s="1083"/>
      <c r="U28" s="1083"/>
      <c r="V28" s="1083">
        <v>1752</v>
      </c>
      <c r="W28" s="1083"/>
      <c r="X28" s="1083"/>
      <c r="Y28" s="1083"/>
      <c r="Z28" s="1083"/>
      <c r="AA28" s="1083">
        <v>50</v>
      </c>
      <c r="AB28" s="1083"/>
      <c r="AC28" s="1083"/>
      <c r="AD28" s="1083"/>
      <c r="AE28" s="1084"/>
      <c r="AF28" s="1085">
        <v>50</v>
      </c>
      <c r="AG28" s="1083"/>
      <c r="AH28" s="1083"/>
      <c r="AI28" s="1083"/>
      <c r="AJ28" s="1086"/>
      <c r="AK28" s="1087">
        <v>126</v>
      </c>
      <c r="AL28" s="1075"/>
      <c r="AM28" s="1075"/>
      <c r="AN28" s="1075"/>
      <c r="AO28" s="1075"/>
      <c r="AP28" s="1075" t="s">
        <v>547</v>
      </c>
      <c r="AQ28" s="1075"/>
      <c r="AR28" s="1075"/>
      <c r="AS28" s="1075"/>
      <c r="AT28" s="1075"/>
      <c r="AU28" s="1075" t="s">
        <v>547</v>
      </c>
      <c r="AV28" s="1075"/>
      <c r="AW28" s="1075"/>
      <c r="AX28" s="1075"/>
      <c r="AY28" s="1075"/>
      <c r="AZ28" s="1076" t="s">
        <v>547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2">
      <c r="A29" s="219">
        <v>2</v>
      </c>
      <c r="B29" s="1066" t="s">
        <v>381</v>
      </c>
      <c r="C29" s="1067"/>
      <c r="D29" s="1067"/>
      <c r="E29" s="1067"/>
      <c r="F29" s="1067"/>
      <c r="G29" s="1067"/>
      <c r="H29" s="1067"/>
      <c r="I29" s="1067"/>
      <c r="J29" s="1067"/>
      <c r="K29" s="1067"/>
      <c r="L29" s="1067"/>
      <c r="M29" s="1067"/>
      <c r="N29" s="1067"/>
      <c r="O29" s="1067"/>
      <c r="P29" s="1068"/>
      <c r="Q29" s="1072">
        <v>1131</v>
      </c>
      <c r="R29" s="1073"/>
      <c r="S29" s="1073"/>
      <c r="T29" s="1073"/>
      <c r="U29" s="1073"/>
      <c r="V29" s="1073">
        <v>1077</v>
      </c>
      <c r="W29" s="1073"/>
      <c r="X29" s="1073"/>
      <c r="Y29" s="1073"/>
      <c r="Z29" s="1073"/>
      <c r="AA29" s="1073">
        <v>54</v>
      </c>
      <c r="AB29" s="1073"/>
      <c r="AC29" s="1073"/>
      <c r="AD29" s="1073"/>
      <c r="AE29" s="1074"/>
      <c r="AF29" s="1048">
        <v>54</v>
      </c>
      <c r="AG29" s="1049"/>
      <c r="AH29" s="1049"/>
      <c r="AI29" s="1049"/>
      <c r="AJ29" s="1050"/>
      <c r="AK29" s="1009">
        <v>150</v>
      </c>
      <c r="AL29" s="1000"/>
      <c r="AM29" s="1000"/>
      <c r="AN29" s="1000"/>
      <c r="AO29" s="1000"/>
      <c r="AP29" s="1000" t="s">
        <v>547</v>
      </c>
      <c r="AQ29" s="1000"/>
      <c r="AR29" s="1000"/>
      <c r="AS29" s="1000"/>
      <c r="AT29" s="1000"/>
      <c r="AU29" s="1000" t="s">
        <v>547</v>
      </c>
      <c r="AV29" s="1000"/>
      <c r="AW29" s="1000"/>
      <c r="AX29" s="1000"/>
      <c r="AY29" s="1000"/>
      <c r="AZ29" s="1071" t="s">
        <v>547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2">
      <c r="A30" s="219">
        <v>3</v>
      </c>
      <c r="B30" s="1066" t="s">
        <v>382</v>
      </c>
      <c r="C30" s="1067"/>
      <c r="D30" s="1067"/>
      <c r="E30" s="1067"/>
      <c r="F30" s="1067"/>
      <c r="G30" s="1067"/>
      <c r="H30" s="1067"/>
      <c r="I30" s="1067"/>
      <c r="J30" s="1067"/>
      <c r="K30" s="1067"/>
      <c r="L30" s="1067"/>
      <c r="M30" s="1067"/>
      <c r="N30" s="1067"/>
      <c r="O30" s="1067"/>
      <c r="P30" s="1068"/>
      <c r="Q30" s="1072">
        <v>4</v>
      </c>
      <c r="R30" s="1073"/>
      <c r="S30" s="1073"/>
      <c r="T30" s="1073"/>
      <c r="U30" s="1073"/>
      <c r="V30" s="1073">
        <v>4</v>
      </c>
      <c r="W30" s="1073"/>
      <c r="X30" s="1073"/>
      <c r="Y30" s="1073"/>
      <c r="Z30" s="1073"/>
      <c r="AA30" s="1073">
        <v>0</v>
      </c>
      <c r="AB30" s="1073"/>
      <c r="AC30" s="1073"/>
      <c r="AD30" s="1073"/>
      <c r="AE30" s="1074"/>
      <c r="AF30" s="1048">
        <v>0</v>
      </c>
      <c r="AG30" s="1049"/>
      <c r="AH30" s="1049"/>
      <c r="AI30" s="1049"/>
      <c r="AJ30" s="1050"/>
      <c r="AK30" s="1009">
        <v>0</v>
      </c>
      <c r="AL30" s="1000"/>
      <c r="AM30" s="1000"/>
      <c r="AN30" s="1000"/>
      <c r="AO30" s="1000"/>
      <c r="AP30" s="1000" t="s">
        <v>547</v>
      </c>
      <c r="AQ30" s="1000"/>
      <c r="AR30" s="1000"/>
      <c r="AS30" s="1000"/>
      <c r="AT30" s="1000"/>
      <c r="AU30" s="1000" t="s">
        <v>547</v>
      </c>
      <c r="AV30" s="1000"/>
      <c r="AW30" s="1000"/>
      <c r="AX30" s="1000"/>
      <c r="AY30" s="1000"/>
      <c r="AZ30" s="1071" t="s">
        <v>547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2">
      <c r="A31" s="219">
        <v>4</v>
      </c>
      <c r="B31" s="1066" t="s">
        <v>383</v>
      </c>
      <c r="C31" s="1067"/>
      <c r="D31" s="1067"/>
      <c r="E31" s="1067"/>
      <c r="F31" s="1067"/>
      <c r="G31" s="1067"/>
      <c r="H31" s="1067"/>
      <c r="I31" s="1067"/>
      <c r="J31" s="1067"/>
      <c r="K31" s="1067"/>
      <c r="L31" s="1067"/>
      <c r="M31" s="1067"/>
      <c r="N31" s="1067"/>
      <c r="O31" s="1067"/>
      <c r="P31" s="1068"/>
      <c r="Q31" s="1072">
        <v>308</v>
      </c>
      <c r="R31" s="1073"/>
      <c r="S31" s="1073"/>
      <c r="T31" s="1073"/>
      <c r="U31" s="1073"/>
      <c r="V31" s="1073">
        <v>303</v>
      </c>
      <c r="W31" s="1073"/>
      <c r="X31" s="1073"/>
      <c r="Y31" s="1073"/>
      <c r="Z31" s="1073"/>
      <c r="AA31" s="1073">
        <v>4</v>
      </c>
      <c r="AB31" s="1073"/>
      <c r="AC31" s="1073"/>
      <c r="AD31" s="1073"/>
      <c r="AE31" s="1074"/>
      <c r="AF31" s="1048">
        <v>4</v>
      </c>
      <c r="AG31" s="1049"/>
      <c r="AH31" s="1049"/>
      <c r="AI31" s="1049"/>
      <c r="AJ31" s="1050"/>
      <c r="AK31" s="1009">
        <v>222</v>
      </c>
      <c r="AL31" s="1000"/>
      <c r="AM31" s="1000"/>
      <c r="AN31" s="1000"/>
      <c r="AO31" s="1000"/>
      <c r="AP31" s="1000" t="s">
        <v>547</v>
      </c>
      <c r="AQ31" s="1000"/>
      <c r="AR31" s="1000"/>
      <c r="AS31" s="1000"/>
      <c r="AT31" s="1000"/>
      <c r="AU31" s="1000" t="s">
        <v>547</v>
      </c>
      <c r="AV31" s="1000"/>
      <c r="AW31" s="1000"/>
      <c r="AX31" s="1000"/>
      <c r="AY31" s="1000"/>
      <c r="AZ31" s="1071" t="s">
        <v>547</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2">
      <c r="A32" s="219">
        <v>5</v>
      </c>
      <c r="B32" s="1066" t="s">
        <v>384</v>
      </c>
      <c r="C32" s="1067"/>
      <c r="D32" s="1067"/>
      <c r="E32" s="1067"/>
      <c r="F32" s="1067"/>
      <c r="G32" s="1067"/>
      <c r="H32" s="1067"/>
      <c r="I32" s="1067"/>
      <c r="J32" s="1067"/>
      <c r="K32" s="1067"/>
      <c r="L32" s="1067"/>
      <c r="M32" s="1067"/>
      <c r="N32" s="1067"/>
      <c r="O32" s="1067"/>
      <c r="P32" s="1068"/>
      <c r="Q32" s="1072">
        <v>194</v>
      </c>
      <c r="R32" s="1073"/>
      <c r="S32" s="1073"/>
      <c r="T32" s="1073"/>
      <c r="U32" s="1073"/>
      <c r="V32" s="1073">
        <v>181</v>
      </c>
      <c r="W32" s="1073"/>
      <c r="X32" s="1073"/>
      <c r="Y32" s="1073"/>
      <c r="Z32" s="1073"/>
      <c r="AA32" s="1073">
        <v>13</v>
      </c>
      <c r="AB32" s="1073"/>
      <c r="AC32" s="1073"/>
      <c r="AD32" s="1073"/>
      <c r="AE32" s="1074"/>
      <c r="AF32" s="1048">
        <v>189</v>
      </c>
      <c r="AG32" s="1049"/>
      <c r="AH32" s="1049"/>
      <c r="AI32" s="1049"/>
      <c r="AJ32" s="1050"/>
      <c r="AK32" s="1009">
        <v>5</v>
      </c>
      <c r="AL32" s="1000"/>
      <c r="AM32" s="1000"/>
      <c r="AN32" s="1000"/>
      <c r="AO32" s="1000"/>
      <c r="AP32" s="1000">
        <v>870</v>
      </c>
      <c r="AQ32" s="1000"/>
      <c r="AR32" s="1000"/>
      <c r="AS32" s="1000"/>
      <c r="AT32" s="1000"/>
      <c r="AU32" s="1000">
        <v>19</v>
      </c>
      <c r="AV32" s="1000"/>
      <c r="AW32" s="1000"/>
      <c r="AX32" s="1000"/>
      <c r="AY32" s="1000"/>
      <c r="AZ32" s="1071" t="s">
        <v>547</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2">
      <c r="A33" s="219">
        <v>6</v>
      </c>
      <c r="B33" s="1066" t="s">
        <v>386</v>
      </c>
      <c r="C33" s="1067"/>
      <c r="D33" s="1067"/>
      <c r="E33" s="1067"/>
      <c r="F33" s="1067"/>
      <c r="G33" s="1067"/>
      <c r="H33" s="1067"/>
      <c r="I33" s="1067"/>
      <c r="J33" s="1067"/>
      <c r="K33" s="1067"/>
      <c r="L33" s="1067"/>
      <c r="M33" s="1067"/>
      <c r="N33" s="1067"/>
      <c r="O33" s="1067"/>
      <c r="P33" s="1068"/>
      <c r="Q33" s="1072" t="s">
        <v>551</v>
      </c>
      <c r="R33" s="1073"/>
      <c r="S33" s="1073"/>
      <c r="T33" s="1073"/>
      <c r="U33" s="1073"/>
      <c r="V33" s="1073" t="s">
        <v>551</v>
      </c>
      <c r="W33" s="1073"/>
      <c r="X33" s="1073"/>
      <c r="Y33" s="1073"/>
      <c r="Z33" s="1073"/>
      <c r="AA33" s="1073" t="s">
        <v>551</v>
      </c>
      <c r="AB33" s="1073"/>
      <c r="AC33" s="1073"/>
      <c r="AD33" s="1073"/>
      <c r="AE33" s="1074"/>
      <c r="AF33" s="1048" t="s">
        <v>112</v>
      </c>
      <c r="AG33" s="1049"/>
      <c r="AH33" s="1049"/>
      <c r="AI33" s="1049"/>
      <c r="AJ33" s="1050"/>
      <c r="AK33" s="1009">
        <v>2</v>
      </c>
      <c r="AL33" s="1000"/>
      <c r="AM33" s="1000"/>
      <c r="AN33" s="1000"/>
      <c r="AO33" s="1000"/>
      <c r="AP33" s="1000">
        <v>19</v>
      </c>
      <c r="AQ33" s="1000"/>
      <c r="AR33" s="1000"/>
      <c r="AS33" s="1000"/>
      <c r="AT33" s="1000"/>
      <c r="AU33" s="1000">
        <v>19</v>
      </c>
      <c r="AV33" s="1000"/>
      <c r="AW33" s="1000"/>
      <c r="AX33" s="1000"/>
      <c r="AY33" s="1000"/>
      <c r="AZ33" s="1071" t="s">
        <v>547</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2">
      <c r="A34" s="219">
        <v>7</v>
      </c>
      <c r="B34" s="1066" t="s">
        <v>387</v>
      </c>
      <c r="C34" s="1067"/>
      <c r="D34" s="1067"/>
      <c r="E34" s="1067"/>
      <c r="F34" s="1067"/>
      <c r="G34" s="1067"/>
      <c r="H34" s="1067"/>
      <c r="I34" s="1067"/>
      <c r="J34" s="1067"/>
      <c r="K34" s="1067"/>
      <c r="L34" s="1067"/>
      <c r="M34" s="1067"/>
      <c r="N34" s="1067"/>
      <c r="O34" s="1067"/>
      <c r="P34" s="1068"/>
      <c r="Q34" s="1072">
        <v>955</v>
      </c>
      <c r="R34" s="1073"/>
      <c r="S34" s="1073"/>
      <c r="T34" s="1073"/>
      <c r="U34" s="1073"/>
      <c r="V34" s="1073">
        <v>972</v>
      </c>
      <c r="W34" s="1073"/>
      <c r="X34" s="1073"/>
      <c r="Y34" s="1073"/>
      <c r="Z34" s="1073"/>
      <c r="AA34" s="1073">
        <v>-17</v>
      </c>
      <c r="AB34" s="1073"/>
      <c r="AC34" s="1073"/>
      <c r="AD34" s="1073"/>
      <c r="AE34" s="1074"/>
      <c r="AF34" s="1048">
        <v>47</v>
      </c>
      <c r="AG34" s="1049"/>
      <c r="AH34" s="1049"/>
      <c r="AI34" s="1049"/>
      <c r="AJ34" s="1050"/>
      <c r="AK34" s="1009">
        <v>299</v>
      </c>
      <c r="AL34" s="1000"/>
      <c r="AM34" s="1000"/>
      <c r="AN34" s="1000"/>
      <c r="AO34" s="1000"/>
      <c r="AP34" s="1000">
        <v>1037</v>
      </c>
      <c r="AQ34" s="1000"/>
      <c r="AR34" s="1000"/>
      <c r="AS34" s="1000"/>
      <c r="AT34" s="1000"/>
      <c r="AU34" s="1000">
        <v>572</v>
      </c>
      <c r="AV34" s="1000"/>
      <c r="AW34" s="1000"/>
      <c r="AX34" s="1000"/>
      <c r="AY34" s="1000"/>
      <c r="AZ34" s="1071" t="s">
        <v>547</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2">
      <c r="A35" s="219">
        <v>8</v>
      </c>
      <c r="B35" s="1066" t="s">
        <v>388</v>
      </c>
      <c r="C35" s="1067"/>
      <c r="D35" s="1067"/>
      <c r="E35" s="1067"/>
      <c r="F35" s="1067"/>
      <c r="G35" s="1067"/>
      <c r="H35" s="1067"/>
      <c r="I35" s="1067"/>
      <c r="J35" s="1067"/>
      <c r="K35" s="1067"/>
      <c r="L35" s="1067"/>
      <c r="M35" s="1067"/>
      <c r="N35" s="1067"/>
      <c r="O35" s="1067"/>
      <c r="P35" s="1068"/>
      <c r="Q35" s="1072">
        <v>23</v>
      </c>
      <c r="R35" s="1073"/>
      <c r="S35" s="1073"/>
      <c r="T35" s="1073"/>
      <c r="U35" s="1073"/>
      <c r="V35" s="1073">
        <v>11</v>
      </c>
      <c r="W35" s="1073"/>
      <c r="X35" s="1073"/>
      <c r="Y35" s="1073"/>
      <c r="Z35" s="1073"/>
      <c r="AA35" s="1073">
        <v>1</v>
      </c>
      <c r="AB35" s="1073"/>
      <c r="AC35" s="1073"/>
      <c r="AD35" s="1073"/>
      <c r="AE35" s="1074"/>
      <c r="AF35" s="1048">
        <v>1</v>
      </c>
      <c r="AG35" s="1049"/>
      <c r="AH35" s="1049"/>
      <c r="AI35" s="1049"/>
      <c r="AJ35" s="1050"/>
      <c r="AK35" s="1009">
        <v>17</v>
      </c>
      <c r="AL35" s="1000"/>
      <c r="AM35" s="1000"/>
      <c r="AN35" s="1000"/>
      <c r="AO35" s="1000"/>
      <c r="AP35" s="1000">
        <v>97</v>
      </c>
      <c r="AQ35" s="1000"/>
      <c r="AR35" s="1000"/>
      <c r="AS35" s="1000"/>
      <c r="AT35" s="1000"/>
      <c r="AU35" s="1000">
        <v>97</v>
      </c>
      <c r="AV35" s="1000"/>
      <c r="AW35" s="1000"/>
      <c r="AX35" s="1000"/>
      <c r="AY35" s="1000"/>
      <c r="AZ35" s="1071" t="s">
        <v>547</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2">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2">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2">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2">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2">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2">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2">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2">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2">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2">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2">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2">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2">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2">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2">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2">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2">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2">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2">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2">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2">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2">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2">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2">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2">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5">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2">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5">
      <c r="A63" s="217" t="s">
        <v>368</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347</v>
      </c>
      <c r="AG63" s="988"/>
      <c r="AH63" s="988"/>
      <c r="AI63" s="988"/>
      <c r="AJ63" s="1059"/>
      <c r="AK63" s="1060"/>
      <c r="AL63" s="992"/>
      <c r="AM63" s="992"/>
      <c r="AN63" s="992"/>
      <c r="AO63" s="992"/>
      <c r="AP63" s="988">
        <v>2023</v>
      </c>
      <c r="AQ63" s="988"/>
      <c r="AR63" s="988"/>
      <c r="AS63" s="988"/>
      <c r="AT63" s="988"/>
      <c r="AU63" s="988">
        <v>707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5">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2">
      <c r="A66" s="1024" t="s">
        <v>393</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394</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014" t="s">
        <v>539</v>
      </c>
      <c r="C68" s="1015"/>
      <c r="D68" s="1015"/>
      <c r="E68" s="1015"/>
      <c r="F68" s="1015"/>
      <c r="G68" s="1015"/>
      <c r="H68" s="1015"/>
      <c r="I68" s="1015"/>
      <c r="J68" s="1015"/>
      <c r="K68" s="1015"/>
      <c r="L68" s="1015"/>
      <c r="M68" s="1015"/>
      <c r="N68" s="1015"/>
      <c r="O68" s="1015"/>
      <c r="P68" s="1016"/>
      <c r="Q68" s="1017">
        <v>1268</v>
      </c>
      <c r="R68" s="1011"/>
      <c r="S68" s="1011"/>
      <c r="T68" s="1011"/>
      <c r="U68" s="1011"/>
      <c r="V68" s="1011">
        <v>1229</v>
      </c>
      <c r="W68" s="1011"/>
      <c r="X68" s="1011"/>
      <c r="Y68" s="1011"/>
      <c r="Z68" s="1011"/>
      <c r="AA68" s="1011">
        <v>39</v>
      </c>
      <c r="AB68" s="1011"/>
      <c r="AC68" s="1011"/>
      <c r="AD68" s="1011"/>
      <c r="AE68" s="1011"/>
      <c r="AF68" s="1011">
        <v>39</v>
      </c>
      <c r="AG68" s="1011"/>
      <c r="AH68" s="1011"/>
      <c r="AI68" s="1011"/>
      <c r="AJ68" s="1011"/>
      <c r="AK68" s="1011">
        <v>22</v>
      </c>
      <c r="AL68" s="1011"/>
      <c r="AM68" s="1011"/>
      <c r="AN68" s="1011"/>
      <c r="AO68" s="1011"/>
      <c r="AP68" s="1011">
        <v>471</v>
      </c>
      <c r="AQ68" s="1011"/>
      <c r="AR68" s="1011"/>
      <c r="AS68" s="1011"/>
      <c r="AT68" s="1011"/>
      <c r="AU68" s="1011">
        <v>65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003" t="s">
        <v>540</v>
      </c>
      <c r="C69" s="1004"/>
      <c r="D69" s="1004"/>
      <c r="E69" s="1004"/>
      <c r="F69" s="1004"/>
      <c r="G69" s="1004"/>
      <c r="H69" s="1004"/>
      <c r="I69" s="1004"/>
      <c r="J69" s="1004"/>
      <c r="K69" s="1004"/>
      <c r="L69" s="1004"/>
      <c r="M69" s="1004"/>
      <c r="N69" s="1004"/>
      <c r="O69" s="1004"/>
      <c r="P69" s="1005"/>
      <c r="Q69" s="1006">
        <v>159</v>
      </c>
      <c r="R69" s="1000"/>
      <c r="S69" s="1000"/>
      <c r="T69" s="1000"/>
      <c r="U69" s="1000"/>
      <c r="V69" s="1000">
        <v>148</v>
      </c>
      <c r="W69" s="1000"/>
      <c r="X69" s="1000"/>
      <c r="Y69" s="1000"/>
      <c r="Z69" s="1000"/>
      <c r="AA69" s="1000">
        <v>12</v>
      </c>
      <c r="AB69" s="1000"/>
      <c r="AC69" s="1000"/>
      <c r="AD69" s="1000"/>
      <c r="AE69" s="1000"/>
      <c r="AF69" s="1000">
        <v>12</v>
      </c>
      <c r="AG69" s="1000"/>
      <c r="AH69" s="1000"/>
      <c r="AI69" s="1000"/>
      <c r="AJ69" s="1000"/>
      <c r="AK69" s="1000" t="s">
        <v>548</v>
      </c>
      <c r="AL69" s="1000"/>
      <c r="AM69" s="1000"/>
      <c r="AN69" s="1000"/>
      <c r="AO69" s="1000"/>
      <c r="AP69" s="1000" t="s">
        <v>548</v>
      </c>
      <c r="AQ69" s="1000"/>
      <c r="AR69" s="1000"/>
      <c r="AS69" s="1000"/>
      <c r="AT69" s="1000"/>
      <c r="AU69" s="1000" t="s">
        <v>548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003" t="s">
        <v>541</v>
      </c>
      <c r="C70" s="1004"/>
      <c r="D70" s="1004"/>
      <c r="E70" s="1004"/>
      <c r="F70" s="1004"/>
      <c r="G70" s="1004"/>
      <c r="H70" s="1004"/>
      <c r="I70" s="1004"/>
      <c r="J70" s="1004"/>
      <c r="K70" s="1004"/>
      <c r="L70" s="1004"/>
      <c r="M70" s="1004"/>
      <c r="N70" s="1004"/>
      <c r="O70" s="1004"/>
      <c r="P70" s="1005"/>
      <c r="Q70" s="1006">
        <v>2321</v>
      </c>
      <c r="R70" s="1000"/>
      <c r="S70" s="1000"/>
      <c r="T70" s="1000"/>
      <c r="U70" s="1000"/>
      <c r="V70" s="1000">
        <v>2005</v>
      </c>
      <c r="W70" s="1000"/>
      <c r="X70" s="1000"/>
      <c r="Y70" s="1000"/>
      <c r="Z70" s="1000"/>
      <c r="AA70" s="1000">
        <v>316</v>
      </c>
      <c r="AB70" s="1000"/>
      <c r="AC70" s="1000"/>
      <c r="AD70" s="1000"/>
      <c r="AE70" s="1000"/>
      <c r="AF70" s="1000">
        <v>316</v>
      </c>
      <c r="AG70" s="1000"/>
      <c r="AH70" s="1000"/>
      <c r="AI70" s="1000"/>
      <c r="AJ70" s="1000"/>
      <c r="AK70" s="1000">
        <v>2</v>
      </c>
      <c r="AL70" s="1000"/>
      <c r="AM70" s="1000"/>
      <c r="AN70" s="1000"/>
      <c r="AO70" s="1000"/>
      <c r="AP70" s="1000" t="s">
        <v>548</v>
      </c>
      <c r="AQ70" s="1000"/>
      <c r="AR70" s="1000"/>
      <c r="AS70" s="1000"/>
      <c r="AT70" s="1000"/>
      <c r="AU70" s="1000" t="s">
        <v>549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003" t="s">
        <v>542</v>
      </c>
      <c r="C71" s="1004"/>
      <c r="D71" s="1004"/>
      <c r="E71" s="1004"/>
      <c r="F71" s="1004"/>
      <c r="G71" s="1004"/>
      <c r="H71" s="1004"/>
      <c r="I71" s="1004"/>
      <c r="J71" s="1004"/>
      <c r="K71" s="1004"/>
      <c r="L71" s="1004"/>
      <c r="M71" s="1004"/>
      <c r="N71" s="1004"/>
      <c r="O71" s="1004"/>
      <c r="P71" s="1005"/>
      <c r="Q71" s="1006">
        <v>22</v>
      </c>
      <c r="R71" s="1000"/>
      <c r="S71" s="1000"/>
      <c r="T71" s="1000"/>
      <c r="U71" s="1000"/>
      <c r="V71" s="1000">
        <v>21</v>
      </c>
      <c r="W71" s="1000"/>
      <c r="X71" s="1000"/>
      <c r="Y71" s="1000"/>
      <c r="Z71" s="1000"/>
      <c r="AA71" s="1000">
        <v>1</v>
      </c>
      <c r="AB71" s="1000"/>
      <c r="AC71" s="1000"/>
      <c r="AD71" s="1000"/>
      <c r="AE71" s="1000"/>
      <c r="AF71" s="1000">
        <v>1</v>
      </c>
      <c r="AG71" s="1000"/>
      <c r="AH71" s="1000"/>
      <c r="AI71" s="1000"/>
      <c r="AJ71" s="1000"/>
      <c r="AK71" s="1000" t="s">
        <v>548</v>
      </c>
      <c r="AL71" s="1000"/>
      <c r="AM71" s="1000"/>
      <c r="AN71" s="1000"/>
      <c r="AO71" s="1000"/>
      <c r="AP71" s="1000" t="s">
        <v>548</v>
      </c>
      <c r="AQ71" s="1000"/>
      <c r="AR71" s="1000"/>
      <c r="AS71" s="1000"/>
      <c r="AT71" s="1000"/>
      <c r="AU71" s="1000" t="s">
        <v>548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003" t="s">
        <v>543</v>
      </c>
      <c r="C72" s="1004"/>
      <c r="D72" s="1004"/>
      <c r="E72" s="1004"/>
      <c r="F72" s="1004"/>
      <c r="G72" s="1004"/>
      <c r="H72" s="1004"/>
      <c r="I72" s="1004"/>
      <c r="J72" s="1004"/>
      <c r="K72" s="1004"/>
      <c r="L72" s="1004"/>
      <c r="M72" s="1004"/>
      <c r="N72" s="1004"/>
      <c r="O72" s="1004"/>
      <c r="P72" s="1005"/>
      <c r="Q72" s="1006">
        <v>27</v>
      </c>
      <c r="R72" s="1000"/>
      <c r="S72" s="1000"/>
      <c r="T72" s="1000"/>
      <c r="U72" s="1000"/>
      <c r="V72" s="1000">
        <v>24</v>
      </c>
      <c r="W72" s="1000"/>
      <c r="X72" s="1000"/>
      <c r="Y72" s="1000"/>
      <c r="Z72" s="1000"/>
      <c r="AA72" s="1000">
        <v>2</v>
      </c>
      <c r="AB72" s="1000"/>
      <c r="AC72" s="1000"/>
      <c r="AD72" s="1000"/>
      <c r="AE72" s="1000"/>
      <c r="AF72" s="1000">
        <v>2</v>
      </c>
      <c r="AG72" s="1000"/>
      <c r="AH72" s="1000"/>
      <c r="AI72" s="1000"/>
      <c r="AJ72" s="1000"/>
      <c r="AK72" s="1000" t="s">
        <v>548</v>
      </c>
      <c r="AL72" s="1000"/>
      <c r="AM72" s="1000"/>
      <c r="AN72" s="1000"/>
      <c r="AO72" s="1000"/>
      <c r="AP72" s="1000" t="s">
        <v>548</v>
      </c>
      <c r="AQ72" s="1000"/>
      <c r="AR72" s="1000"/>
      <c r="AS72" s="1000"/>
      <c r="AT72" s="1000"/>
      <c r="AU72" s="1000" t="s">
        <v>548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003" t="s">
        <v>544</v>
      </c>
      <c r="C73" s="1004"/>
      <c r="D73" s="1004"/>
      <c r="E73" s="1004"/>
      <c r="F73" s="1004"/>
      <c r="G73" s="1004"/>
      <c r="H73" s="1004"/>
      <c r="I73" s="1004"/>
      <c r="J73" s="1004"/>
      <c r="K73" s="1004"/>
      <c r="L73" s="1004"/>
      <c r="M73" s="1004"/>
      <c r="N73" s="1004"/>
      <c r="O73" s="1004"/>
      <c r="P73" s="1005"/>
      <c r="Q73" s="1006">
        <v>202</v>
      </c>
      <c r="R73" s="1000"/>
      <c r="S73" s="1000"/>
      <c r="T73" s="1000"/>
      <c r="U73" s="1000"/>
      <c r="V73" s="1000">
        <v>195</v>
      </c>
      <c r="W73" s="1000"/>
      <c r="X73" s="1000"/>
      <c r="Y73" s="1000"/>
      <c r="Z73" s="1000"/>
      <c r="AA73" s="1000">
        <v>7</v>
      </c>
      <c r="AB73" s="1000"/>
      <c r="AC73" s="1000"/>
      <c r="AD73" s="1000"/>
      <c r="AE73" s="1000"/>
      <c r="AF73" s="1000">
        <v>7</v>
      </c>
      <c r="AG73" s="1000"/>
      <c r="AH73" s="1000"/>
      <c r="AI73" s="1000"/>
      <c r="AJ73" s="1000"/>
      <c r="AK73" s="1000">
        <v>5</v>
      </c>
      <c r="AL73" s="1000"/>
      <c r="AM73" s="1000"/>
      <c r="AN73" s="1000"/>
      <c r="AO73" s="1000"/>
      <c r="AP73" s="1000" t="s">
        <v>548</v>
      </c>
      <c r="AQ73" s="1000"/>
      <c r="AR73" s="1000"/>
      <c r="AS73" s="1000"/>
      <c r="AT73" s="1000"/>
      <c r="AU73" s="1000" t="s">
        <v>548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003" t="s">
        <v>545</v>
      </c>
      <c r="C74" s="1004"/>
      <c r="D74" s="1004"/>
      <c r="E74" s="1004"/>
      <c r="F74" s="1004"/>
      <c r="G74" s="1004"/>
      <c r="H74" s="1004"/>
      <c r="I74" s="1004"/>
      <c r="J74" s="1004"/>
      <c r="K74" s="1004"/>
      <c r="L74" s="1004"/>
      <c r="M74" s="1004"/>
      <c r="N74" s="1004"/>
      <c r="O74" s="1004"/>
      <c r="P74" s="1005"/>
      <c r="Q74" s="1006">
        <v>157349</v>
      </c>
      <c r="R74" s="1000"/>
      <c r="S74" s="1000"/>
      <c r="T74" s="1000"/>
      <c r="U74" s="1000"/>
      <c r="V74" s="1000">
        <v>150615</v>
      </c>
      <c r="W74" s="1000"/>
      <c r="X74" s="1000"/>
      <c r="Y74" s="1000"/>
      <c r="Z74" s="1000"/>
      <c r="AA74" s="1000">
        <v>6733</v>
      </c>
      <c r="AB74" s="1000"/>
      <c r="AC74" s="1000"/>
      <c r="AD74" s="1000"/>
      <c r="AE74" s="1000"/>
      <c r="AF74" s="1000">
        <v>6733</v>
      </c>
      <c r="AG74" s="1000"/>
      <c r="AH74" s="1000"/>
      <c r="AI74" s="1000"/>
      <c r="AJ74" s="1000"/>
      <c r="AK74" s="1000">
        <v>1066</v>
      </c>
      <c r="AL74" s="1000"/>
      <c r="AM74" s="1000"/>
      <c r="AN74" s="1000"/>
      <c r="AO74" s="1000"/>
      <c r="AP74" s="1000" t="s">
        <v>548</v>
      </c>
      <c r="AQ74" s="1000"/>
      <c r="AR74" s="1000"/>
      <c r="AS74" s="1000"/>
      <c r="AT74" s="1000"/>
      <c r="AU74" s="1000" t="s">
        <v>548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368</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7110</v>
      </c>
      <c r="AG88" s="988"/>
      <c r="AH88" s="988"/>
      <c r="AI88" s="988"/>
      <c r="AJ88" s="988"/>
      <c r="AK88" s="992"/>
      <c r="AL88" s="992"/>
      <c r="AM88" s="992"/>
      <c r="AN88" s="992"/>
      <c r="AO88" s="992"/>
      <c r="AP88" s="988">
        <v>471</v>
      </c>
      <c r="AQ88" s="988"/>
      <c r="AR88" s="988"/>
      <c r="AS88" s="988"/>
      <c r="AT88" s="988"/>
      <c r="AU88" s="988">
        <v>65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v>
      </c>
      <c r="CS102" s="980"/>
      <c r="CT102" s="980"/>
      <c r="CU102" s="980"/>
      <c r="CV102" s="981"/>
      <c r="CW102" s="979" t="s">
        <v>548</v>
      </c>
      <c r="CX102" s="980"/>
      <c r="CY102" s="980"/>
      <c r="CZ102" s="980"/>
      <c r="DA102" s="981"/>
      <c r="DB102" s="979" t="s">
        <v>550</v>
      </c>
      <c r="DC102" s="980"/>
      <c r="DD102" s="980"/>
      <c r="DE102" s="980"/>
      <c r="DF102" s="981"/>
      <c r="DG102" s="979" t="s">
        <v>550</v>
      </c>
      <c r="DH102" s="980"/>
      <c r="DI102" s="980"/>
      <c r="DJ102" s="980"/>
      <c r="DK102" s="981"/>
      <c r="DL102" s="979" t="s">
        <v>550</v>
      </c>
      <c r="DM102" s="980"/>
      <c r="DN102" s="980"/>
      <c r="DO102" s="980"/>
      <c r="DP102" s="981"/>
      <c r="DQ102" s="979" t="s">
        <v>550</v>
      </c>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x14ac:dyDescent="0.2">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795363</v>
      </c>
      <c r="AB110" s="916"/>
      <c r="AC110" s="916"/>
      <c r="AD110" s="916"/>
      <c r="AE110" s="917"/>
      <c r="AF110" s="918">
        <v>714657</v>
      </c>
      <c r="AG110" s="916"/>
      <c r="AH110" s="916"/>
      <c r="AI110" s="916"/>
      <c r="AJ110" s="917"/>
      <c r="AK110" s="918">
        <v>627031</v>
      </c>
      <c r="AL110" s="916"/>
      <c r="AM110" s="916"/>
      <c r="AN110" s="916"/>
      <c r="AO110" s="917"/>
      <c r="AP110" s="919">
        <v>21.6</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5248638</v>
      </c>
      <c r="BR110" s="863"/>
      <c r="BS110" s="863"/>
      <c r="BT110" s="863"/>
      <c r="BU110" s="863"/>
      <c r="BV110" s="863">
        <v>5320952</v>
      </c>
      <c r="BW110" s="863"/>
      <c r="BX110" s="863"/>
      <c r="BY110" s="863"/>
      <c r="BZ110" s="863"/>
      <c r="CA110" s="863">
        <v>5427995</v>
      </c>
      <c r="CB110" s="863"/>
      <c r="CC110" s="863"/>
      <c r="CD110" s="863"/>
      <c r="CE110" s="863"/>
      <c r="CF110" s="887">
        <v>187</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2">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2">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707727</v>
      </c>
      <c r="BR112" s="835"/>
      <c r="BS112" s="835"/>
      <c r="BT112" s="835"/>
      <c r="BU112" s="835"/>
      <c r="BV112" s="835">
        <v>737754</v>
      </c>
      <c r="BW112" s="835"/>
      <c r="BX112" s="835"/>
      <c r="BY112" s="835"/>
      <c r="BZ112" s="835"/>
      <c r="CA112" s="835">
        <v>706605</v>
      </c>
      <c r="CB112" s="835"/>
      <c r="CC112" s="835"/>
      <c r="CD112" s="835"/>
      <c r="CE112" s="835"/>
      <c r="CF112" s="896">
        <v>24.3</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2">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58996</v>
      </c>
      <c r="AB113" s="944"/>
      <c r="AC113" s="944"/>
      <c r="AD113" s="944"/>
      <c r="AE113" s="945"/>
      <c r="AF113" s="946">
        <v>70343</v>
      </c>
      <c r="AG113" s="944"/>
      <c r="AH113" s="944"/>
      <c r="AI113" s="944"/>
      <c r="AJ113" s="945"/>
      <c r="AK113" s="946">
        <v>66731</v>
      </c>
      <c r="AL113" s="944"/>
      <c r="AM113" s="944"/>
      <c r="AN113" s="944"/>
      <c r="AO113" s="945"/>
      <c r="AP113" s="947">
        <v>2.2999999999999998</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149056</v>
      </c>
      <c r="BR113" s="835"/>
      <c r="BS113" s="835"/>
      <c r="BT113" s="835"/>
      <c r="BU113" s="835"/>
      <c r="BV113" s="835">
        <v>101197</v>
      </c>
      <c r="BW113" s="835"/>
      <c r="BX113" s="835"/>
      <c r="BY113" s="835"/>
      <c r="BZ113" s="835"/>
      <c r="CA113" s="835">
        <v>64712</v>
      </c>
      <c r="CB113" s="835"/>
      <c r="CC113" s="835"/>
      <c r="CD113" s="835"/>
      <c r="CE113" s="835"/>
      <c r="CF113" s="896">
        <v>2.2000000000000002</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2">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40685</v>
      </c>
      <c r="AB114" s="798"/>
      <c r="AC114" s="798"/>
      <c r="AD114" s="798"/>
      <c r="AE114" s="799"/>
      <c r="AF114" s="800">
        <v>48882</v>
      </c>
      <c r="AG114" s="798"/>
      <c r="AH114" s="798"/>
      <c r="AI114" s="798"/>
      <c r="AJ114" s="799"/>
      <c r="AK114" s="800">
        <v>36959</v>
      </c>
      <c r="AL114" s="798"/>
      <c r="AM114" s="798"/>
      <c r="AN114" s="798"/>
      <c r="AO114" s="799"/>
      <c r="AP114" s="845">
        <v>1.3</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487151</v>
      </c>
      <c r="BR114" s="835"/>
      <c r="BS114" s="835"/>
      <c r="BT114" s="835"/>
      <c r="BU114" s="835"/>
      <c r="BV114" s="835">
        <v>437322</v>
      </c>
      <c r="BW114" s="835"/>
      <c r="BX114" s="835"/>
      <c r="BY114" s="835"/>
      <c r="BZ114" s="835"/>
      <c r="CA114" s="835">
        <v>398813</v>
      </c>
      <c r="CB114" s="835"/>
      <c r="CC114" s="835"/>
      <c r="CD114" s="835"/>
      <c r="CE114" s="835"/>
      <c r="CF114" s="896">
        <v>13.7</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2">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2">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2">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895044</v>
      </c>
      <c r="AB117" s="930"/>
      <c r="AC117" s="930"/>
      <c r="AD117" s="930"/>
      <c r="AE117" s="931"/>
      <c r="AF117" s="932">
        <v>833882</v>
      </c>
      <c r="AG117" s="930"/>
      <c r="AH117" s="930"/>
      <c r="AI117" s="930"/>
      <c r="AJ117" s="931"/>
      <c r="AK117" s="932">
        <v>730721</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2">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2">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6592572</v>
      </c>
      <c r="BR119" s="866"/>
      <c r="BS119" s="866"/>
      <c r="BT119" s="866"/>
      <c r="BU119" s="866"/>
      <c r="BV119" s="866">
        <v>6597225</v>
      </c>
      <c r="BW119" s="866"/>
      <c r="BX119" s="866"/>
      <c r="BY119" s="866"/>
      <c r="BZ119" s="866"/>
      <c r="CA119" s="866">
        <v>6598125</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2">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2266104</v>
      </c>
      <c r="BR120" s="863"/>
      <c r="BS120" s="863"/>
      <c r="BT120" s="863"/>
      <c r="BU120" s="863"/>
      <c r="BV120" s="863">
        <v>2580369</v>
      </c>
      <c r="BW120" s="863"/>
      <c r="BX120" s="863"/>
      <c r="BY120" s="863"/>
      <c r="BZ120" s="863"/>
      <c r="CA120" s="863">
        <v>2849699</v>
      </c>
      <c r="CB120" s="863"/>
      <c r="CC120" s="863"/>
      <c r="CD120" s="863"/>
      <c r="CE120" s="863"/>
      <c r="CF120" s="887">
        <v>98.2</v>
      </c>
      <c r="CG120" s="888"/>
      <c r="CH120" s="888"/>
      <c r="CI120" s="888"/>
      <c r="CJ120" s="888"/>
      <c r="CK120" s="889" t="s">
        <v>439</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578950</v>
      </c>
      <c r="DH120" s="863"/>
      <c r="DI120" s="863"/>
      <c r="DJ120" s="863"/>
      <c r="DK120" s="863"/>
      <c r="DL120" s="863">
        <v>598224</v>
      </c>
      <c r="DM120" s="863"/>
      <c r="DN120" s="863"/>
      <c r="DO120" s="863"/>
      <c r="DP120" s="863"/>
      <c r="DQ120" s="863">
        <v>572176</v>
      </c>
      <c r="DR120" s="863"/>
      <c r="DS120" s="863"/>
      <c r="DT120" s="863"/>
      <c r="DU120" s="863"/>
      <c r="DV120" s="864">
        <v>19.7</v>
      </c>
      <c r="DW120" s="864"/>
      <c r="DX120" s="864"/>
      <c r="DY120" s="864"/>
      <c r="DZ120" s="865"/>
    </row>
    <row r="121" spans="1:130" s="199" customFormat="1" ht="26.25" customHeight="1" x14ac:dyDescent="0.2">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373394</v>
      </c>
      <c r="BR121" s="835"/>
      <c r="BS121" s="835"/>
      <c r="BT121" s="835"/>
      <c r="BU121" s="835"/>
      <c r="BV121" s="835">
        <v>344212</v>
      </c>
      <c r="BW121" s="835"/>
      <c r="BX121" s="835"/>
      <c r="BY121" s="835"/>
      <c r="BZ121" s="835"/>
      <c r="CA121" s="835">
        <v>303835</v>
      </c>
      <c r="CB121" s="835"/>
      <c r="CC121" s="835"/>
      <c r="CD121" s="835"/>
      <c r="CE121" s="835"/>
      <c r="CF121" s="896">
        <v>10.5</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93987</v>
      </c>
      <c r="DH121" s="835"/>
      <c r="DI121" s="835"/>
      <c r="DJ121" s="835"/>
      <c r="DK121" s="835"/>
      <c r="DL121" s="835">
        <v>104907</v>
      </c>
      <c r="DM121" s="835"/>
      <c r="DN121" s="835"/>
      <c r="DO121" s="835"/>
      <c r="DP121" s="835"/>
      <c r="DQ121" s="835">
        <v>96560</v>
      </c>
      <c r="DR121" s="835"/>
      <c r="DS121" s="835"/>
      <c r="DT121" s="835"/>
      <c r="DU121" s="835"/>
      <c r="DV121" s="812">
        <v>3.3</v>
      </c>
      <c r="DW121" s="812"/>
      <c r="DX121" s="812"/>
      <c r="DY121" s="812"/>
      <c r="DZ121" s="813"/>
    </row>
    <row r="122" spans="1:130" s="199" customFormat="1" ht="26.25" customHeight="1" x14ac:dyDescent="0.2">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4178131</v>
      </c>
      <c r="BR122" s="866"/>
      <c r="BS122" s="866"/>
      <c r="BT122" s="866"/>
      <c r="BU122" s="866"/>
      <c r="BV122" s="866">
        <v>4104879</v>
      </c>
      <c r="BW122" s="866"/>
      <c r="BX122" s="866"/>
      <c r="BY122" s="866"/>
      <c r="BZ122" s="866"/>
      <c r="CA122" s="866">
        <v>4225005</v>
      </c>
      <c r="CB122" s="866"/>
      <c r="CC122" s="866"/>
      <c r="CD122" s="866"/>
      <c r="CE122" s="866"/>
      <c r="CF122" s="867">
        <v>145.5</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13089</v>
      </c>
      <c r="DH122" s="835"/>
      <c r="DI122" s="835"/>
      <c r="DJ122" s="835"/>
      <c r="DK122" s="835"/>
      <c r="DL122" s="835">
        <v>14378</v>
      </c>
      <c r="DM122" s="835"/>
      <c r="DN122" s="835"/>
      <c r="DO122" s="835"/>
      <c r="DP122" s="835"/>
      <c r="DQ122" s="835">
        <v>19133</v>
      </c>
      <c r="DR122" s="835"/>
      <c r="DS122" s="835"/>
      <c r="DT122" s="835"/>
      <c r="DU122" s="835"/>
      <c r="DV122" s="812">
        <v>0.7</v>
      </c>
      <c r="DW122" s="812"/>
      <c r="DX122" s="812"/>
      <c r="DY122" s="812"/>
      <c r="DZ122" s="813"/>
    </row>
    <row r="123" spans="1:130" s="199" customFormat="1" ht="26.25" customHeight="1" x14ac:dyDescent="0.2">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6817629</v>
      </c>
      <c r="BR123" s="854"/>
      <c r="BS123" s="854"/>
      <c r="BT123" s="854"/>
      <c r="BU123" s="854"/>
      <c r="BV123" s="854">
        <v>7029460</v>
      </c>
      <c r="BW123" s="854"/>
      <c r="BX123" s="854"/>
      <c r="BY123" s="854"/>
      <c r="BZ123" s="854"/>
      <c r="CA123" s="854">
        <v>7378539</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21701</v>
      </c>
      <c r="DH123" s="798"/>
      <c r="DI123" s="798"/>
      <c r="DJ123" s="798"/>
      <c r="DK123" s="799"/>
      <c r="DL123" s="800">
        <v>20245</v>
      </c>
      <c r="DM123" s="798"/>
      <c r="DN123" s="798"/>
      <c r="DO123" s="798"/>
      <c r="DP123" s="799"/>
      <c r="DQ123" s="800">
        <v>18736</v>
      </c>
      <c r="DR123" s="798"/>
      <c r="DS123" s="798"/>
      <c r="DT123" s="798"/>
      <c r="DU123" s="799"/>
      <c r="DV123" s="845">
        <v>0.6</v>
      </c>
      <c r="DW123" s="846"/>
      <c r="DX123" s="846"/>
      <c r="DY123" s="846"/>
      <c r="DZ123" s="847"/>
    </row>
    <row r="124" spans="1:130" s="199" customFormat="1" ht="26.25" customHeight="1" thickBot="1" x14ac:dyDescent="0.25">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2">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5">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2">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5">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25622</v>
      </c>
      <c r="AB128" s="819"/>
      <c r="AC128" s="819"/>
      <c r="AD128" s="819"/>
      <c r="AE128" s="820"/>
      <c r="AF128" s="821">
        <v>25381</v>
      </c>
      <c r="AG128" s="819"/>
      <c r="AH128" s="819"/>
      <c r="AI128" s="819"/>
      <c r="AJ128" s="820"/>
      <c r="AK128" s="821">
        <v>22933</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2">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3472737</v>
      </c>
      <c r="AB129" s="798"/>
      <c r="AC129" s="798"/>
      <c r="AD129" s="798"/>
      <c r="AE129" s="799"/>
      <c r="AF129" s="800">
        <v>3523985</v>
      </c>
      <c r="AG129" s="798"/>
      <c r="AH129" s="798"/>
      <c r="AI129" s="798"/>
      <c r="AJ129" s="799"/>
      <c r="AK129" s="800">
        <v>3369477</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630418</v>
      </c>
      <c r="AB130" s="798"/>
      <c r="AC130" s="798"/>
      <c r="AD130" s="798"/>
      <c r="AE130" s="799"/>
      <c r="AF130" s="800">
        <v>571775</v>
      </c>
      <c r="AG130" s="798"/>
      <c r="AH130" s="798"/>
      <c r="AI130" s="798"/>
      <c r="AJ130" s="799"/>
      <c r="AK130" s="800">
        <v>466273</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8.1999999999999993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2842319</v>
      </c>
      <c r="AB131" s="781"/>
      <c r="AC131" s="781"/>
      <c r="AD131" s="781"/>
      <c r="AE131" s="782"/>
      <c r="AF131" s="783">
        <v>2952210</v>
      </c>
      <c r="AG131" s="781"/>
      <c r="AH131" s="781"/>
      <c r="AI131" s="781"/>
      <c r="AJ131" s="782"/>
      <c r="AK131" s="783">
        <v>2903204</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8.4087676299999998</v>
      </c>
      <c r="AB132" s="761"/>
      <c r="AC132" s="761"/>
      <c r="AD132" s="761"/>
      <c r="AE132" s="762"/>
      <c r="AF132" s="763">
        <v>8.0186030129999999</v>
      </c>
      <c r="AG132" s="761"/>
      <c r="AH132" s="761"/>
      <c r="AI132" s="761"/>
      <c r="AJ132" s="762"/>
      <c r="AK132" s="763">
        <v>8.3189124840000002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10.4</v>
      </c>
      <c r="AB133" s="740"/>
      <c r="AC133" s="740"/>
      <c r="AD133" s="740"/>
      <c r="AE133" s="741"/>
      <c r="AF133" s="739">
        <v>8.6999999999999993</v>
      </c>
      <c r="AG133" s="740"/>
      <c r="AH133" s="740"/>
      <c r="AI133" s="740"/>
      <c r="AJ133" s="741"/>
      <c r="AK133" s="739">
        <v>8.1999999999999993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469</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470</v>
      </c>
      <c r="H6" s="251"/>
      <c r="I6" s="251"/>
      <c r="J6" s="251"/>
      <c r="K6" s="246"/>
      <c r="L6" s="246"/>
      <c r="M6" s="246"/>
      <c r="N6" s="246"/>
    </row>
    <row r="7" spans="1:16" ht="13.2" x14ac:dyDescent="0.2">
      <c r="A7" s="250"/>
      <c r="B7" s="246"/>
      <c r="C7" s="246"/>
      <c r="D7" s="246"/>
      <c r="E7" s="246"/>
      <c r="F7" s="246"/>
      <c r="G7" s="253"/>
      <c r="H7" s="254"/>
      <c r="I7" s="254"/>
      <c r="J7" s="255"/>
      <c r="K7" s="1152" t="s">
        <v>471</v>
      </c>
      <c r="L7" s="256"/>
      <c r="M7" s="257" t="s">
        <v>472</v>
      </c>
      <c r="N7" s="258"/>
    </row>
    <row r="8" spans="1:16" ht="13.2" x14ac:dyDescent="0.2">
      <c r="A8" s="250"/>
      <c r="B8" s="246"/>
      <c r="C8" s="246"/>
      <c r="D8" s="246"/>
      <c r="E8" s="246"/>
      <c r="F8" s="246"/>
      <c r="G8" s="259"/>
      <c r="H8" s="260"/>
      <c r="I8" s="260"/>
      <c r="J8" s="261"/>
      <c r="K8" s="1153"/>
      <c r="L8" s="262" t="s">
        <v>473</v>
      </c>
      <c r="M8" s="263" t="s">
        <v>474</v>
      </c>
      <c r="N8" s="264" t="s">
        <v>475</v>
      </c>
    </row>
    <row r="9" spans="1:16" ht="13.2" x14ac:dyDescent="0.2">
      <c r="A9" s="250"/>
      <c r="B9" s="246"/>
      <c r="C9" s="246"/>
      <c r="D9" s="246"/>
      <c r="E9" s="246"/>
      <c r="F9" s="246"/>
      <c r="G9" s="1166" t="s">
        <v>476</v>
      </c>
      <c r="H9" s="1167"/>
      <c r="I9" s="1167"/>
      <c r="J9" s="1168"/>
      <c r="K9" s="265">
        <v>890278</v>
      </c>
      <c r="L9" s="266">
        <v>91904</v>
      </c>
      <c r="M9" s="267">
        <v>134601</v>
      </c>
      <c r="N9" s="268">
        <v>-31.7</v>
      </c>
    </row>
    <row r="10" spans="1:16" ht="13.2" x14ac:dyDescent="0.2">
      <c r="A10" s="250"/>
      <c r="B10" s="246"/>
      <c r="C10" s="246"/>
      <c r="D10" s="246"/>
      <c r="E10" s="246"/>
      <c r="F10" s="246"/>
      <c r="G10" s="1166" t="s">
        <v>477</v>
      </c>
      <c r="H10" s="1167"/>
      <c r="I10" s="1167"/>
      <c r="J10" s="1168"/>
      <c r="K10" s="269">
        <v>22543</v>
      </c>
      <c r="L10" s="270">
        <v>2327</v>
      </c>
      <c r="M10" s="271">
        <v>15652</v>
      </c>
      <c r="N10" s="272">
        <v>-85.1</v>
      </c>
    </row>
    <row r="11" spans="1:16" ht="13.5" customHeight="1" x14ac:dyDescent="0.2">
      <c r="A11" s="250"/>
      <c r="B11" s="246"/>
      <c r="C11" s="246"/>
      <c r="D11" s="246"/>
      <c r="E11" s="246"/>
      <c r="F11" s="246"/>
      <c r="G11" s="1166" t="s">
        <v>478</v>
      </c>
      <c r="H11" s="1167"/>
      <c r="I11" s="1167"/>
      <c r="J11" s="1168"/>
      <c r="K11" s="269">
        <v>119138</v>
      </c>
      <c r="L11" s="270">
        <v>12299</v>
      </c>
      <c r="M11" s="271">
        <v>22688</v>
      </c>
      <c r="N11" s="272">
        <v>-45.8</v>
      </c>
    </row>
    <row r="12" spans="1:16" ht="13.5" customHeight="1" x14ac:dyDescent="0.2">
      <c r="A12" s="250"/>
      <c r="B12" s="246"/>
      <c r="C12" s="246"/>
      <c r="D12" s="246"/>
      <c r="E12" s="246"/>
      <c r="F12" s="246"/>
      <c r="G12" s="1166" t="s">
        <v>479</v>
      </c>
      <c r="H12" s="1167"/>
      <c r="I12" s="1167"/>
      <c r="J12" s="1168"/>
      <c r="K12" s="269" t="s">
        <v>480</v>
      </c>
      <c r="L12" s="270" t="s">
        <v>480</v>
      </c>
      <c r="M12" s="271">
        <v>3308</v>
      </c>
      <c r="N12" s="272" t="s">
        <v>480</v>
      </c>
    </row>
    <row r="13" spans="1:16" ht="13.5" customHeight="1" x14ac:dyDescent="0.2">
      <c r="A13" s="250"/>
      <c r="B13" s="246"/>
      <c r="C13" s="246"/>
      <c r="D13" s="246"/>
      <c r="E13" s="246"/>
      <c r="F13" s="246"/>
      <c r="G13" s="1166" t="s">
        <v>481</v>
      </c>
      <c r="H13" s="1167"/>
      <c r="I13" s="1167"/>
      <c r="J13" s="1168"/>
      <c r="K13" s="269" t="s">
        <v>480</v>
      </c>
      <c r="L13" s="270" t="s">
        <v>480</v>
      </c>
      <c r="M13" s="271">
        <v>1</v>
      </c>
      <c r="N13" s="272" t="s">
        <v>480</v>
      </c>
    </row>
    <row r="14" spans="1:16" ht="13.5" customHeight="1" x14ac:dyDescent="0.2">
      <c r="A14" s="250"/>
      <c r="B14" s="246"/>
      <c r="C14" s="246"/>
      <c r="D14" s="246"/>
      <c r="E14" s="246"/>
      <c r="F14" s="246"/>
      <c r="G14" s="1166" t="s">
        <v>482</v>
      </c>
      <c r="H14" s="1167"/>
      <c r="I14" s="1167"/>
      <c r="J14" s="1168"/>
      <c r="K14" s="269">
        <v>76953</v>
      </c>
      <c r="L14" s="270">
        <v>7944</v>
      </c>
      <c r="M14" s="271">
        <v>6215</v>
      </c>
      <c r="N14" s="272">
        <v>27.8</v>
      </c>
    </row>
    <row r="15" spans="1:16" ht="13.5" customHeight="1" x14ac:dyDescent="0.2">
      <c r="A15" s="250"/>
      <c r="B15" s="246"/>
      <c r="C15" s="246"/>
      <c r="D15" s="246"/>
      <c r="E15" s="246"/>
      <c r="F15" s="246"/>
      <c r="G15" s="1166" t="s">
        <v>483</v>
      </c>
      <c r="H15" s="1167"/>
      <c r="I15" s="1167"/>
      <c r="J15" s="1168"/>
      <c r="K15" s="269">
        <v>9355</v>
      </c>
      <c r="L15" s="270">
        <v>966</v>
      </c>
      <c r="M15" s="271">
        <v>3213</v>
      </c>
      <c r="N15" s="272">
        <v>-69.900000000000006</v>
      </c>
    </row>
    <row r="16" spans="1:16" ht="13.2" x14ac:dyDescent="0.2">
      <c r="A16" s="250"/>
      <c r="B16" s="246"/>
      <c r="C16" s="246"/>
      <c r="D16" s="246"/>
      <c r="E16" s="246"/>
      <c r="F16" s="246"/>
      <c r="G16" s="1169" t="s">
        <v>484</v>
      </c>
      <c r="H16" s="1170"/>
      <c r="I16" s="1170"/>
      <c r="J16" s="1171"/>
      <c r="K16" s="270">
        <v>-89717</v>
      </c>
      <c r="L16" s="270">
        <v>-9262</v>
      </c>
      <c r="M16" s="271">
        <v>-15018</v>
      </c>
      <c r="N16" s="272">
        <v>-38.299999999999997</v>
      </c>
    </row>
    <row r="17" spans="1:16" ht="13.2" x14ac:dyDescent="0.2">
      <c r="A17" s="250"/>
      <c r="B17" s="246"/>
      <c r="C17" s="246"/>
      <c r="D17" s="246"/>
      <c r="E17" s="246"/>
      <c r="F17" s="246"/>
      <c r="G17" s="1169" t="s">
        <v>170</v>
      </c>
      <c r="H17" s="1170"/>
      <c r="I17" s="1170"/>
      <c r="J17" s="1171"/>
      <c r="K17" s="270">
        <v>1028550</v>
      </c>
      <c r="L17" s="270">
        <v>106178</v>
      </c>
      <c r="M17" s="271">
        <v>170662</v>
      </c>
      <c r="N17" s="272">
        <v>-37.799999999999997</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485</v>
      </c>
      <c r="H19" s="246"/>
      <c r="I19" s="246"/>
      <c r="J19" s="246"/>
      <c r="K19" s="246"/>
      <c r="L19" s="246"/>
      <c r="M19" s="246"/>
      <c r="N19" s="246"/>
    </row>
    <row r="20" spans="1:16" ht="13.2" x14ac:dyDescent="0.2">
      <c r="A20" s="250"/>
      <c r="B20" s="246"/>
      <c r="C20" s="246"/>
      <c r="D20" s="246"/>
      <c r="E20" s="246"/>
      <c r="F20" s="246"/>
      <c r="G20" s="274"/>
      <c r="H20" s="275"/>
      <c r="I20" s="275"/>
      <c r="J20" s="276"/>
      <c r="K20" s="277" t="s">
        <v>486</v>
      </c>
      <c r="L20" s="278" t="s">
        <v>487</v>
      </c>
      <c r="M20" s="279" t="s">
        <v>488</v>
      </c>
      <c r="N20" s="280"/>
    </row>
    <row r="21" spans="1:16" s="286" customFormat="1" ht="13.2" x14ac:dyDescent="0.2">
      <c r="A21" s="281"/>
      <c r="B21" s="251"/>
      <c r="C21" s="251"/>
      <c r="D21" s="251"/>
      <c r="E21" s="251"/>
      <c r="F21" s="251"/>
      <c r="G21" s="1163" t="s">
        <v>489</v>
      </c>
      <c r="H21" s="1164"/>
      <c r="I21" s="1164"/>
      <c r="J21" s="1165"/>
      <c r="K21" s="282">
        <v>10.84</v>
      </c>
      <c r="L21" s="283">
        <v>15.35</v>
      </c>
      <c r="M21" s="284">
        <v>-4.51</v>
      </c>
      <c r="N21" s="251"/>
      <c r="O21" s="285"/>
      <c r="P21" s="281"/>
    </row>
    <row r="22" spans="1:16" s="286" customFormat="1" ht="13.2" x14ac:dyDescent="0.2">
      <c r="A22" s="281"/>
      <c r="B22" s="251"/>
      <c r="C22" s="251"/>
      <c r="D22" s="251"/>
      <c r="E22" s="251"/>
      <c r="F22" s="251"/>
      <c r="G22" s="1163" t="s">
        <v>490</v>
      </c>
      <c r="H22" s="1164"/>
      <c r="I22" s="1164"/>
      <c r="J22" s="1165"/>
      <c r="K22" s="287">
        <v>96.6</v>
      </c>
      <c r="L22" s="288">
        <v>96.1</v>
      </c>
      <c r="M22" s="289">
        <v>0.5</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491</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492</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493</v>
      </c>
      <c r="H29" s="251"/>
      <c r="I29" s="251"/>
      <c r="J29" s="251"/>
      <c r="K29" s="246"/>
      <c r="L29" s="246"/>
      <c r="M29" s="246"/>
      <c r="N29" s="246"/>
      <c r="O29" s="295"/>
    </row>
    <row r="30" spans="1:16" ht="13.2" x14ac:dyDescent="0.2">
      <c r="A30" s="250"/>
      <c r="B30" s="246"/>
      <c r="C30" s="246"/>
      <c r="D30" s="246"/>
      <c r="E30" s="246"/>
      <c r="F30" s="246"/>
      <c r="G30" s="253"/>
      <c r="H30" s="254"/>
      <c r="I30" s="254"/>
      <c r="J30" s="255"/>
      <c r="K30" s="1152" t="s">
        <v>471</v>
      </c>
      <c r="L30" s="256"/>
      <c r="M30" s="257" t="s">
        <v>472</v>
      </c>
      <c r="N30" s="258"/>
    </row>
    <row r="31" spans="1:16" ht="13.2" x14ac:dyDescent="0.2">
      <c r="A31" s="250"/>
      <c r="B31" s="246"/>
      <c r="C31" s="246"/>
      <c r="D31" s="246"/>
      <c r="E31" s="246"/>
      <c r="F31" s="246"/>
      <c r="G31" s="259"/>
      <c r="H31" s="260"/>
      <c r="I31" s="260"/>
      <c r="J31" s="261"/>
      <c r="K31" s="1153"/>
      <c r="L31" s="262" t="s">
        <v>473</v>
      </c>
      <c r="M31" s="263" t="s">
        <v>474</v>
      </c>
      <c r="N31" s="264" t="s">
        <v>475</v>
      </c>
    </row>
    <row r="32" spans="1:16" ht="27" customHeight="1" x14ac:dyDescent="0.2">
      <c r="A32" s="250"/>
      <c r="B32" s="246"/>
      <c r="C32" s="246"/>
      <c r="D32" s="246"/>
      <c r="E32" s="246"/>
      <c r="F32" s="246"/>
      <c r="G32" s="1154" t="s">
        <v>494</v>
      </c>
      <c r="H32" s="1155"/>
      <c r="I32" s="1155"/>
      <c r="J32" s="1156"/>
      <c r="K32" s="296">
        <v>627031</v>
      </c>
      <c r="L32" s="296">
        <v>64729</v>
      </c>
      <c r="M32" s="297">
        <v>102910</v>
      </c>
      <c r="N32" s="298">
        <v>-37.1</v>
      </c>
    </row>
    <row r="33" spans="1:16" ht="13.5" customHeight="1" x14ac:dyDescent="0.2">
      <c r="A33" s="250"/>
      <c r="B33" s="246"/>
      <c r="C33" s="246"/>
      <c r="D33" s="246"/>
      <c r="E33" s="246"/>
      <c r="F33" s="246"/>
      <c r="G33" s="1154" t="s">
        <v>495</v>
      </c>
      <c r="H33" s="1155"/>
      <c r="I33" s="1155"/>
      <c r="J33" s="1156"/>
      <c r="K33" s="296" t="s">
        <v>480</v>
      </c>
      <c r="L33" s="296" t="s">
        <v>480</v>
      </c>
      <c r="M33" s="297">
        <v>73</v>
      </c>
      <c r="N33" s="298" t="s">
        <v>480</v>
      </c>
    </row>
    <row r="34" spans="1:16" ht="27" customHeight="1" x14ac:dyDescent="0.2">
      <c r="A34" s="250"/>
      <c r="B34" s="246"/>
      <c r="C34" s="246"/>
      <c r="D34" s="246"/>
      <c r="E34" s="246"/>
      <c r="F34" s="246"/>
      <c r="G34" s="1154" t="s">
        <v>496</v>
      </c>
      <c r="H34" s="1155"/>
      <c r="I34" s="1155"/>
      <c r="J34" s="1156"/>
      <c r="K34" s="296" t="s">
        <v>480</v>
      </c>
      <c r="L34" s="296" t="s">
        <v>480</v>
      </c>
      <c r="M34" s="297">
        <v>271</v>
      </c>
      <c r="N34" s="298" t="s">
        <v>480</v>
      </c>
    </row>
    <row r="35" spans="1:16" ht="27" customHeight="1" x14ac:dyDescent="0.2">
      <c r="A35" s="250"/>
      <c r="B35" s="246"/>
      <c r="C35" s="246"/>
      <c r="D35" s="246"/>
      <c r="E35" s="246"/>
      <c r="F35" s="246"/>
      <c r="G35" s="1154" t="s">
        <v>497</v>
      </c>
      <c r="H35" s="1155"/>
      <c r="I35" s="1155"/>
      <c r="J35" s="1156"/>
      <c r="K35" s="296">
        <v>66731</v>
      </c>
      <c r="L35" s="296">
        <v>6889</v>
      </c>
      <c r="M35" s="297">
        <v>22640</v>
      </c>
      <c r="N35" s="298">
        <v>-69.599999999999994</v>
      </c>
    </row>
    <row r="36" spans="1:16" ht="27" customHeight="1" x14ac:dyDescent="0.2">
      <c r="A36" s="250"/>
      <c r="B36" s="246"/>
      <c r="C36" s="246"/>
      <c r="D36" s="246"/>
      <c r="E36" s="246"/>
      <c r="F36" s="246"/>
      <c r="G36" s="1154" t="s">
        <v>498</v>
      </c>
      <c r="H36" s="1155"/>
      <c r="I36" s="1155"/>
      <c r="J36" s="1156"/>
      <c r="K36" s="296">
        <v>36959</v>
      </c>
      <c r="L36" s="296">
        <v>3815</v>
      </c>
      <c r="M36" s="297">
        <v>4886</v>
      </c>
      <c r="N36" s="298">
        <v>-21.9</v>
      </c>
    </row>
    <row r="37" spans="1:16" ht="13.5" customHeight="1" x14ac:dyDescent="0.2">
      <c r="A37" s="250"/>
      <c r="B37" s="246"/>
      <c r="C37" s="246"/>
      <c r="D37" s="246"/>
      <c r="E37" s="246"/>
      <c r="F37" s="246"/>
      <c r="G37" s="1154" t="s">
        <v>499</v>
      </c>
      <c r="H37" s="1155"/>
      <c r="I37" s="1155"/>
      <c r="J37" s="1156"/>
      <c r="K37" s="296" t="s">
        <v>480</v>
      </c>
      <c r="L37" s="296" t="s">
        <v>480</v>
      </c>
      <c r="M37" s="297">
        <v>1587</v>
      </c>
      <c r="N37" s="298" t="s">
        <v>480</v>
      </c>
    </row>
    <row r="38" spans="1:16" ht="27" customHeight="1" x14ac:dyDescent="0.2">
      <c r="A38" s="250"/>
      <c r="B38" s="246"/>
      <c r="C38" s="246"/>
      <c r="D38" s="246"/>
      <c r="E38" s="246"/>
      <c r="F38" s="246"/>
      <c r="G38" s="1157" t="s">
        <v>500</v>
      </c>
      <c r="H38" s="1158"/>
      <c r="I38" s="1158"/>
      <c r="J38" s="1159"/>
      <c r="K38" s="299" t="s">
        <v>480</v>
      </c>
      <c r="L38" s="299" t="s">
        <v>480</v>
      </c>
      <c r="M38" s="300">
        <v>17</v>
      </c>
      <c r="N38" s="301" t="s">
        <v>480</v>
      </c>
      <c r="O38" s="295"/>
    </row>
    <row r="39" spans="1:16" ht="13.2" x14ac:dyDescent="0.2">
      <c r="A39" s="250"/>
      <c r="B39" s="246"/>
      <c r="C39" s="246"/>
      <c r="D39" s="246"/>
      <c r="E39" s="246"/>
      <c r="F39" s="246"/>
      <c r="G39" s="1157" t="s">
        <v>501</v>
      </c>
      <c r="H39" s="1158"/>
      <c r="I39" s="1158"/>
      <c r="J39" s="1159"/>
      <c r="K39" s="302">
        <v>-22933</v>
      </c>
      <c r="L39" s="302">
        <v>-2367</v>
      </c>
      <c r="M39" s="303">
        <v>-4567</v>
      </c>
      <c r="N39" s="304">
        <v>-48.2</v>
      </c>
      <c r="O39" s="295"/>
    </row>
    <row r="40" spans="1:16" ht="27" customHeight="1" x14ac:dyDescent="0.2">
      <c r="A40" s="250"/>
      <c r="B40" s="246"/>
      <c r="C40" s="246"/>
      <c r="D40" s="246"/>
      <c r="E40" s="246"/>
      <c r="F40" s="246"/>
      <c r="G40" s="1154" t="s">
        <v>502</v>
      </c>
      <c r="H40" s="1155"/>
      <c r="I40" s="1155"/>
      <c r="J40" s="1156"/>
      <c r="K40" s="302">
        <v>-466273</v>
      </c>
      <c r="L40" s="302">
        <v>-48134</v>
      </c>
      <c r="M40" s="303">
        <v>-91042</v>
      </c>
      <c r="N40" s="304">
        <v>-47.1</v>
      </c>
      <c r="O40" s="295"/>
    </row>
    <row r="41" spans="1:16" ht="13.2" x14ac:dyDescent="0.2">
      <c r="A41" s="250"/>
      <c r="B41" s="246"/>
      <c r="C41" s="246"/>
      <c r="D41" s="246"/>
      <c r="E41" s="246"/>
      <c r="F41" s="246"/>
      <c r="G41" s="1160" t="s">
        <v>281</v>
      </c>
      <c r="H41" s="1161"/>
      <c r="I41" s="1161"/>
      <c r="J41" s="1162"/>
      <c r="K41" s="296">
        <v>241515</v>
      </c>
      <c r="L41" s="302">
        <v>24932</v>
      </c>
      <c r="M41" s="303">
        <v>36776</v>
      </c>
      <c r="N41" s="304">
        <v>-32.200000000000003</v>
      </c>
      <c r="O41" s="295"/>
    </row>
    <row r="42" spans="1:16" ht="13.2" x14ac:dyDescent="0.2">
      <c r="A42" s="250"/>
      <c r="B42" s="246"/>
      <c r="C42" s="246"/>
      <c r="D42" s="246"/>
      <c r="E42" s="246"/>
      <c r="F42" s="246"/>
      <c r="G42" s="305" t="s">
        <v>503</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504</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505</v>
      </c>
      <c r="H48" s="310"/>
      <c r="I48" s="310"/>
      <c r="J48" s="310"/>
      <c r="K48" s="310"/>
      <c r="L48" s="310"/>
      <c r="M48" s="311"/>
      <c r="N48" s="310"/>
    </row>
    <row r="49" spans="1:14" ht="13.5" customHeight="1" x14ac:dyDescent="0.2">
      <c r="A49" s="250"/>
      <c r="B49" s="246"/>
      <c r="C49" s="246"/>
      <c r="D49" s="246"/>
      <c r="E49" s="246"/>
      <c r="F49" s="246"/>
      <c r="G49" s="312"/>
      <c r="H49" s="313"/>
      <c r="I49" s="1147" t="s">
        <v>471</v>
      </c>
      <c r="J49" s="1149" t="s">
        <v>506</v>
      </c>
      <c r="K49" s="1150"/>
      <c r="L49" s="1150"/>
      <c r="M49" s="1150"/>
      <c r="N49" s="1151"/>
    </row>
    <row r="50" spans="1:14" ht="13.2" x14ac:dyDescent="0.2">
      <c r="A50" s="250"/>
      <c r="B50" s="246"/>
      <c r="C50" s="246"/>
      <c r="D50" s="246"/>
      <c r="E50" s="246"/>
      <c r="F50" s="246"/>
      <c r="G50" s="314"/>
      <c r="H50" s="315"/>
      <c r="I50" s="1148"/>
      <c r="J50" s="316" t="s">
        <v>507</v>
      </c>
      <c r="K50" s="317" t="s">
        <v>508</v>
      </c>
      <c r="L50" s="318" t="s">
        <v>509</v>
      </c>
      <c r="M50" s="319" t="s">
        <v>510</v>
      </c>
      <c r="N50" s="320" t="s">
        <v>511</v>
      </c>
    </row>
    <row r="51" spans="1:14" ht="13.2" x14ac:dyDescent="0.2">
      <c r="A51" s="250"/>
      <c r="B51" s="246"/>
      <c r="C51" s="246"/>
      <c r="D51" s="246"/>
      <c r="E51" s="246"/>
      <c r="F51" s="246"/>
      <c r="G51" s="312" t="s">
        <v>512</v>
      </c>
      <c r="H51" s="313"/>
      <c r="I51" s="321">
        <v>757794</v>
      </c>
      <c r="J51" s="322">
        <v>74192</v>
      </c>
      <c r="K51" s="323">
        <v>-19.399999999999999</v>
      </c>
      <c r="L51" s="324">
        <v>114097</v>
      </c>
      <c r="M51" s="325">
        <v>-2.7</v>
      </c>
      <c r="N51" s="326">
        <v>-16.7</v>
      </c>
    </row>
    <row r="52" spans="1:14" ht="13.2" x14ac:dyDescent="0.2">
      <c r="A52" s="250"/>
      <c r="B52" s="246"/>
      <c r="C52" s="246"/>
      <c r="D52" s="246"/>
      <c r="E52" s="246"/>
      <c r="F52" s="246"/>
      <c r="G52" s="327"/>
      <c r="H52" s="328" t="s">
        <v>513</v>
      </c>
      <c r="I52" s="329">
        <v>301091</v>
      </c>
      <c r="J52" s="330">
        <v>29478</v>
      </c>
      <c r="K52" s="331">
        <v>-11.6</v>
      </c>
      <c r="L52" s="332">
        <v>61630</v>
      </c>
      <c r="M52" s="333">
        <v>3.8</v>
      </c>
      <c r="N52" s="334">
        <v>-15.4</v>
      </c>
    </row>
    <row r="53" spans="1:14" ht="13.2" x14ac:dyDescent="0.2">
      <c r="A53" s="250"/>
      <c r="B53" s="246"/>
      <c r="C53" s="246"/>
      <c r="D53" s="246"/>
      <c r="E53" s="246"/>
      <c r="F53" s="246"/>
      <c r="G53" s="312" t="s">
        <v>514</v>
      </c>
      <c r="H53" s="313"/>
      <c r="I53" s="321">
        <v>698893</v>
      </c>
      <c r="J53" s="322">
        <v>68365</v>
      </c>
      <c r="K53" s="323">
        <v>-7.9</v>
      </c>
      <c r="L53" s="324">
        <v>136577</v>
      </c>
      <c r="M53" s="325">
        <v>19.7</v>
      </c>
      <c r="N53" s="326">
        <v>-27.6</v>
      </c>
    </row>
    <row r="54" spans="1:14" ht="13.2" x14ac:dyDescent="0.2">
      <c r="A54" s="250"/>
      <c r="B54" s="246"/>
      <c r="C54" s="246"/>
      <c r="D54" s="246"/>
      <c r="E54" s="246"/>
      <c r="F54" s="246"/>
      <c r="G54" s="327"/>
      <c r="H54" s="328" t="s">
        <v>513</v>
      </c>
      <c r="I54" s="329">
        <v>300672</v>
      </c>
      <c r="J54" s="330">
        <v>29411</v>
      </c>
      <c r="K54" s="331">
        <v>-0.2</v>
      </c>
      <c r="L54" s="332">
        <v>59645</v>
      </c>
      <c r="M54" s="333">
        <v>-3.2</v>
      </c>
      <c r="N54" s="334">
        <v>3</v>
      </c>
    </row>
    <row r="55" spans="1:14" ht="13.2" x14ac:dyDescent="0.2">
      <c r="A55" s="250"/>
      <c r="B55" s="246"/>
      <c r="C55" s="246"/>
      <c r="D55" s="246"/>
      <c r="E55" s="246"/>
      <c r="F55" s="246"/>
      <c r="G55" s="312" t="s">
        <v>515</v>
      </c>
      <c r="H55" s="313"/>
      <c r="I55" s="321">
        <v>643111</v>
      </c>
      <c r="J55" s="322">
        <v>64151</v>
      </c>
      <c r="K55" s="323">
        <v>-6.2</v>
      </c>
      <c r="L55" s="324">
        <v>132212</v>
      </c>
      <c r="M55" s="325">
        <v>-3.2</v>
      </c>
      <c r="N55" s="326">
        <v>-3</v>
      </c>
    </row>
    <row r="56" spans="1:14" ht="13.2" x14ac:dyDescent="0.2">
      <c r="A56" s="250"/>
      <c r="B56" s="246"/>
      <c r="C56" s="246"/>
      <c r="D56" s="246"/>
      <c r="E56" s="246"/>
      <c r="F56" s="246"/>
      <c r="G56" s="327"/>
      <c r="H56" s="328" t="s">
        <v>513</v>
      </c>
      <c r="I56" s="329">
        <v>428900</v>
      </c>
      <c r="J56" s="330">
        <v>42783</v>
      </c>
      <c r="K56" s="331">
        <v>45.5</v>
      </c>
      <c r="L56" s="332">
        <v>67114</v>
      </c>
      <c r="M56" s="333">
        <v>12.5</v>
      </c>
      <c r="N56" s="334">
        <v>33</v>
      </c>
    </row>
    <row r="57" spans="1:14" ht="13.2" x14ac:dyDescent="0.2">
      <c r="A57" s="250"/>
      <c r="B57" s="246"/>
      <c r="C57" s="246"/>
      <c r="D57" s="246"/>
      <c r="E57" s="246"/>
      <c r="F57" s="246"/>
      <c r="G57" s="312" t="s">
        <v>516</v>
      </c>
      <c r="H57" s="313"/>
      <c r="I57" s="321">
        <v>770401</v>
      </c>
      <c r="J57" s="322">
        <v>78174</v>
      </c>
      <c r="K57" s="323">
        <v>21.9</v>
      </c>
      <c r="L57" s="324">
        <v>162193</v>
      </c>
      <c r="M57" s="325">
        <v>22.7</v>
      </c>
      <c r="N57" s="326">
        <v>-0.8</v>
      </c>
    </row>
    <row r="58" spans="1:14" ht="13.2" x14ac:dyDescent="0.2">
      <c r="A58" s="250"/>
      <c r="B58" s="246"/>
      <c r="C58" s="246"/>
      <c r="D58" s="246"/>
      <c r="E58" s="246"/>
      <c r="F58" s="246"/>
      <c r="G58" s="327"/>
      <c r="H58" s="328" t="s">
        <v>513</v>
      </c>
      <c r="I58" s="329">
        <v>362587</v>
      </c>
      <c r="J58" s="330">
        <v>36792</v>
      </c>
      <c r="K58" s="331">
        <v>-14</v>
      </c>
      <c r="L58" s="332">
        <v>79985</v>
      </c>
      <c r="M58" s="333">
        <v>19.2</v>
      </c>
      <c r="N58" s="334">
        <v>-33.200000000000003</v>
      </c>
    </row>
    <row r="59" spans="1:14" ht="13.2" x14ac:dyDescent="0.2">
      <c r="A59" s="250"/>
      <c r="B59" s="246"/>
      <c r="C59" s="246"/>
      <c r="D59" s="246"/>
      <c r="E59" s="246"/>
      <c r="F59" s="246"/>
      <c r="G59" s="312" t="s">
        <v>517</v>
      </c>
      <c r="H59" s="313"/>
      <c r="I59" s="321">
        <v>1037825</v>
      </c>
      <c r="J59" s="322">
        <v>107136</v>
      </c>
      <c r="K59" s="323">
        <v>37</v>
      </c>
      <c r="L59" s="324">
        <v>168868</v>
      </c>
      <c r="M59" s="325">
        <v>4.0999999999999996</v>
      </c>
      <c r="N59" s="326">
        <v>32.9</v>
      </c>
    </row>
    <row r="60" spans="1:14" ht="13.2" x14ac:dyDescent="0.2">
      <c r="A60" s="250"/>
      <c r="B60" s="246"/>
      <c r="C60" s="246"/>
      <c r="D60" s="246"/>
      <c r="E60" s="246"/>
      <c r="F60" s="246"/>
      <c r="G60" s="327"/>
      <c r="H60" s="328" t="s">
        <v>513</v>
      </c>
      <c r="I60" s="335">
        <v>320212</v>
      </c>
      <c r="J60" s="330">
        <v>33056</v>
      </c>
      <c r="K60" s="331">
        <v>-10.199999999999999</v>
      </c>
      <c r="L60" s="332">
        <v>79360</v>
      </c>
      <c r="M60" s="333">
        <v>-0.8</v>
      </c>
      <c r="N60" s="334">
        <v>-9.4</v>
      </c>
    </row>
    <row r="61" spans="1:14" ht="13.2" x14ac:dyDescent="0.2">
      <c r="A61" s="250"/>
      <c r="B61" s="246"/>
      <c r="C61" s="246"/>
      <c r="D61" s="246"/>
      <c r="E61" s="246"/>
      <c r="F61" s="246"/>
      <c r="G61" s="312" t="s">
        <v>518</v>
      </c>
      <c r="H61" s="336"/>
      <c r="I61" s="337">
        <v>781605</v>
      </c>
      <c r="J61" s="338">
        <v>78404</v>
      </c>
      <c r="K61" s="339">
        <v>5.0999999999999996</v>
      </c>
      <c r="L61" s="340">
        <v>142789</v>
      </c>
      <c r="M61" s="341">
        <v>8.1</v>
      </c>
      <c r="N61" s="326">
        <v>-3</v>
      </c>
    </row>
    <row r="62" spans="1:14" ht="13.2" x14ac:dyDescent="0.2">
      <c r="A62" s="250"/>
      <c r="B62" s="246"/>
      <c r="C62" s="246"/>
      <c r="D62" s="246"/>
      <c r="E62" s="246"/>
      <c r="F62" s="246"/>
      <c r="G62" s="327"/>
      <c r="H62" s="328" t="s">
        <v>513</v>
      </c>
      <c r="I62" s="329">
        <v>342692</v>
      </c>
      <c r="J62" s="330">
        <v>34304</v>
      </c>
      <c r="K62" s="331">
        <v>1.9</v>
      </c>
      <c r="L62" s="332">
        <v>69547</v>
      </c>
      <c r="M62" s="333">
        <v>6.3</v>
      </c>
      <c r="N62" s="334">
        <v>-4.4000000000000004</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2">
      <c r="B47" s="10"/>
      <c r="C47" s="1172" t="s">
        <v>3</v>
      </c>
      <c r="D47" s="1172"/>
      <c r="E47" s="1173"/>
      <c r="F47" s="11">
        <v>32.979999999999997</v>
      </c>
      <c r="G47" s="12">
        <v>35.72</v>
      </c>
      <c r="H47" s="12">
        <v>32.58</v>
      </c>
      <c r="I47" s="12">
        <v>31.34</v>
      </c>
      <c r="J47" s="13">
        <v>37.29</v>
      </c>
    </row>
    <row r="48" spans="2:10" ht="57.75" customHeight="1" x14ac:dyDescent="0.2">
      <c r="B48" s="14"/>
      <c r="C48" s="1174" t="s">
        <v>4</v>
      </c>
      <c r="D48" s="1174"/>
      <c r="E48" s="1175"/>
      <c r="F48" s="15">
        <v>2.73</v>
      </c>
      <c r="G48" s="16">
        <v>2.4</v>
      </c>
      <c r="H48" s="16">
        <v>3.12</v>
      </c>
      <c r="I48" s="16">
        <v>2.36</v>
      </c>
      <c r="J48" s="17">
        <v>2.92</v>
      </c>
    </row>
    <row r="49" spans="2:10" ht="57.75" customHeight="1" thickBot="1" x14ac:dyDescent="0.25">
      <c r="B49" s="18"/>
      <c r="C49" s="1176" t="s">
        <v>5</v>
      </c>
      <c r="D49" s="1176"/>
      <c r="E49" s="1177"/>
      <c r="F49" s="19" t="s">
        <v>525</v>
      </c>
      <c r="G49" s="20">
        <v>0.64</v>
      </c>
      <c r="H49" s="20" t="s">
        <v>526</v>
      </c>
      <c r="I49" s="20" t="s">
        <v>527</v>
      </c>
      <c r="J49" s="21">
        <v>3.48</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2018-05-07T06:08:43Z</cp:lastPrinted>
  <dcterms:created xsi:type="dcterms:W3CDTF">2018-01-24T06:37:23Z</dcterms:created>
  <dcterms:modified xsi:type="dcterms:W3CDTF">2018-10-24T11:15:30Z</dcterms:modified>
  <cp:category/>
</cp:coreProperties>
</file>