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1458788A-097F-4515-AF65-E31A9385E2EA}"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O35" i="10"/>
  <c r="C34" i="10"/>
  <c r="C35" i="10" s="1"/>
  <c r="C36" i="10" l="1"/>
  <c r="U34" i="10"/>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CO34" i="10" l="1"/>
</calcChain>
</file>

<file path=xl/sharedStrings.xml><?xml version="1.0" encoding="utf-8"?>
<sst xmlns="http://schemas.openxmlformats.org/spreadsheetml/2006/main" count="1117" uniqueCount="616">
  <si>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</si>
  <si>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</si>
  <si>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</si>
  <si>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</si>
  <si>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</si>
  <si>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</si>
  <si>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</si>
  <si>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</si>
  <si>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</si>
  <si>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</si>
  <si>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</si>
  <si>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</si>
  <si>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</si>
  <si>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</si>
  <si>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</si>
  <si>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</si>
  <si>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</si>
  <si>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</si>
  <si>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</si>
  <si>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</si>
  <si>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</si>
  <si>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</si>
  <si>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</si>
  <si>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</si>
  <si>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</si>
  <si>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</si>
  <si>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</si>
  <si>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</si>
  <si>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</si>
  <si>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</si>
  <si>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</si>
  <si>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</si>
  <si>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</si>
  <si>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</si>
  <si>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</si>
  <si>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</si>
  <si>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</si>
  <si>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</si>
  <si>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</si>
  <si>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</si>
  <si>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</si>
  <si>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</si>
  <si>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</si>
  <si>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</si>
  <si>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</si>
  <si>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</si>
  <si>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</si>
  <si>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</si>
  <si>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</si>
  <si>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</si>
  <si>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</si>
  <si>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</si>
  <si>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</si>
  <si>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</si>
  <si>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</si>
  <si>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</si>
  <si>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</si>
  <si>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</si>
  <si>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</si>
  <si>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</si>
  <si>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</si>
  <si>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</si>
  <si>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</si>
  <si>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</si>
  <si>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</si>
  <si>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</si>
  <si>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</si>
  <si>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</si>
  <si>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</si>
  <si>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</si>
  <si>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</si>
  <si>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</si>
  <si>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</si>
  <si>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</si>
  <si>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</si>
  <si>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</si>
  <si>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</si>
  <si>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</si>
  <si>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</si>
  <si>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</si>
  <si>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</si>
  <si>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</si>
  <si>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</si>
  <si>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</si>
  <si>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</si>
  <si>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</si>
  <si>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</si>
  <si>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</si>
  <si>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</si>
  <si>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</si>
  <si>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</si>
  <si>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</si>
  <si>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</si>
  <si>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</si>
  <si>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</si>
  <si>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</si>
  <si>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</si>
  <si>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串間市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</si>
  <si>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</si>
  <si>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</si>
  <si>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</si>
  <si>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</si>
  <si>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</si>
  <si>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</si>
  <si>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</si>
  <si>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</si>
  <si>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</si>
  <si>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</si>
  <si>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</si>
  <si>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</si>
  <si>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</si>
  <si>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</si>
  <si>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</si>
  <si>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</si>
  <si>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</si>
  <si>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</si>
  <si>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</si>
  <si>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</si>
  <si>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</si>
  <si>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</si>
  <si>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</si>
  <si>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</si>
  <si>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</si>
  <si>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</si>
  <si>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</si>
  <si>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</si>
  <si>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</si>
  <si>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</si>
  <si>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</si>
  <si>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</si>
  <si>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</si>
  <si>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</si>
  <si>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</si>
  <si>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</si>
  <si>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</si>
  <si>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</si>
  <si>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</si>
  <si>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</si>
  <si>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</si>
  <si>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</si>
  <si>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</si>
  <si>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</si>
  <si>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</si>
  <si>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</si>
  <si>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</si>
  <si>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</si>
  <si>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</si>
  <si>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</si>
  <si>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</si>
  <si>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</si>
  <si>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病院事業会計</t>
    <phoneticPr fontId="5"/>
  </si>
  <si>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</si>
  <si>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</si>
  <si>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</si>
  <si>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</si>
  <si>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</si>
  <si>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</si>
  <si>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</si>
  <si>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</si>
  <si>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</si>
  <si>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</si>
  <si>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</si>
  <si>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</si>
  <si>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</si>
  <si>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</si>
  <si>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</si>
  <si>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</si>
  <si>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</si>
  <si>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</si>
  <si>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</si>
  <si>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</si>
  <si>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</si>
  <si>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</si>
  <si>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</si>
  <si>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</si>
  <si>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</si>
  <si>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</si>
  <si>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</si>
  <si>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</si>
  <si>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</si>
  <si>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</si>
  <si>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</si>
  <si>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</si>
  <si>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</si>
  <si>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</si>
  <si>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</si>
  <si>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</si>
  <si>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</si>
  <si>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</si>
  <si>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</si>
  <si>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</si>
  <si>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</si>
  <si>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</si>
  <si>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</si>
  <si>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</si>
  <si>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</si>
  <si>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</si>
  <si>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</si>
  <si>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</si>
  <si>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</si>
  <si>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</si>
  <si>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</si>
  <si>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</si>
  <si>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</si>
  <si>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</si>
  <si>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</si>
  <si>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</si>
  <si>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</si>
  <si>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</si>
  <si>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</si>
  <si>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</si>
  <si>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</si>
  <si>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</si>
  <si>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宮崎県串間市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</si>
  <si>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</si>
  <si>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</si>
  <si>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</si>
  <si>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</si>
  <si>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</si>
  <si>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</si>
  <si>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</si>
  <si>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</si>
  <si>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</si>
  <si>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</si>
  <si>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</si>
  <si>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</si>
  <si>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</si>
  <si>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</si>
  <si>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</si>
  <si>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</si>
  <si>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</si>
  <si>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</si>
  <si>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</si>
  <si>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</si>
  <si>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</si>
  <si>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</si>
  <si>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</si>
  <si>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</si>
  <si>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</si>
  <si>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</si>
  <si>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</si>
  <si>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</si>
  <si>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</si>
  <si>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</si>
  <si>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</si>
  <si>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</si>
  <si>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</si>
  <si>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</si>
  <si>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</si>
  <si>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</si>
  <si>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</si>
  <si>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</si>
  <si>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</si>
  <si>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</si>
  <si>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</si>
  <si>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</si>
  <si>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</si>
  <si>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</si>
  <si>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</si>
  <si>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</si>
  <si>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</si>
  <si>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</si>
  <si>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</si>
  <si>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</si>
  <si>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</si>
  <si>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</si>
  <si>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</si>
  <si>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</si>
  <si>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</si>
  <si>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</si>
  <si>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</si>
  <si>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</si>
  <si>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</si>
  <si>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</si>
  <si>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</si>
  <si>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</si>
  <si>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</si>
  <si>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</si>
  <si>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</si>
  <si>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</si>
  <si>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</si>
  <si>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</si>
  <si>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</si>
  <si>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</si>
  <si>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</si>
  <si>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</si>
  <si>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</si>
  <si>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</si>
  <si>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</si>
  <si>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</si>
  <si>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</si>
  <si>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</si>
  <si>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</si>
  <si>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</si>
  <si>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</si>
  <si>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</si>
  <si>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</si>
  <si>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</si>
  <si>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</si>
  <si>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</si>
  <si>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</si>
  <si>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</si>
  <si>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</si>
  <si>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</si>
  <si>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</si>
  <si>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</si>
  <si>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</si>
  <si>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</si>
  <si>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</si>
  <si>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</si>
  <si>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</si>
  <si>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</si>
  <si>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</si>
  <si>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</si>
  <si>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</si>
  <si>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</si>
  <si>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</si>
  <si>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</si>
  <si>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</si>
  <si>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</si>
  <si>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</si>
  <si>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</si>
  <si>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</si>
  <si>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</si>
  <si>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</si>
  <si>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</si>
  <si>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</si>
  <si>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</si>
  <si>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</si>
  <si>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</si>
  <si>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</si>
  <si>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</si>
  <si>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</si>
  <si>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</si>
  <si>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</si>
  <si>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</si>
  <si>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</si>
  <si>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</si>
  <si>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</si>
  <si>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</si>
  <si>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</si>
  <si>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</si>
  <si>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</si>
  <si>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</si>
  <si>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</si>
  <si>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</si>
  <si>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</si>
  <si>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</si>
  <si>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</si>
  <si>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</si>
  <si>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</si>
  <si>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</si>
  <si>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</si>
  <si>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</si>
  <si>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</si>
  <si>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</si>
  <si>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</si>
  <si>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</si>
  <si>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</si>
  <si>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</si>
  <si>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</si>
  <si>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</si>
  <si>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</si>
  <si>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</si>
  <si>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宮崎県串間市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</si>
  <si>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</si>
  <si>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</si>
  <si>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</si>
  <si>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</si>
  <si>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</si>
  <si>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</si>
  <si>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</si>
  <si>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</si>
  <si>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</si>
  <si>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</si>
  <si>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</si>
  <si>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</si>
  <si>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</si>
  <si>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</si>
  <si>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</si>
  <si>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</si>
  <si>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</si>
  <si>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</si>
  <si>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</si>
  <si>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</si>
  <si>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物品特別会計</t>
    <phoneticPr fontId="5"/>
  </si>
  <si>
    <t>市木診療所特別会計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</si>
  <si>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</si>
  <si>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</si>
  <si>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</si>
  <si>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</si>
  <si>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</si>
  <si>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</si>
  <si>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</si>
  <si>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</si>
  <si>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</si>
  <si>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</si>
  <si>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</si>
  <si>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</si>
  <si>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</si>
  <si>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</si>
  <si>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</si>
  <si>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介護保険特別会計（事業勘定）</t>
    <phoneticPr fontId="5"/>
  </si>
  <si>
    <t>水道事業会計</t>
    <phoneticPr fontId="5"/>
  </si>
  <si>
    <t>法適用企業</t>
    <phoneticPr fontId="5"/>
  </si>
  <si>
    <t>病院事業会計</t>
    <phoneticPr fontId="5"/>
  </si>
  <si>
    <t>農業集落排水事業特別会計</t>
    <phoneticPr fontId="5"/>
  </si>
  <si>
    <t>法非適用企業</t>
    <phoneticPr fontId="5"/>
  </si>
  <si>
    <t>公共下水道事業特別会計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</si>
  <si>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</si>
  <si>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</si>
  <si>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</si>
  <si>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</si>
  <si>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</si>
  <si>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</si>
  <si>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</si>
  <si>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</si>
  <si>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</si>
  <si>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</si>
  <si>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</si>
  <si>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</si>
  <si>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</si>
  <si>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</si>
  <si>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</si>
  <si>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</si>
  <si>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</si>
  <si>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</si>
  <si>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</si>
  <si>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</si>
  <si>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</si>
  <si>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</si>
  <si>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</si>
  <si>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</si>
  <si>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</si>
  <si>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</si>
  <si>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</si>
  <si>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</si>
  <si>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</si>
  <si>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</si>
  <si>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</si>
  <si>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</si>
  <si>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</si>
  <si>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</si>
  <si>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</si>
  <si>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</si>
  <si>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</si>
  <si>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</si>
  <si>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</si>
  <si>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</si>
  <si>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</si>
  <si>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</si>
  <si>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</si>
  <si>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</si>
  <si>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</si>
  <si>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</si>
  <si>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</si>
  <si>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</si>
  <si>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</si>
  <si>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</si>
  <si>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</si>
  <si>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</si>
  <si>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</si>
  <si>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</si>
  <si>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</si>
  <si>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</si>
  <si>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</si>
  <si>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</si>
  <si>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</si>
  <si>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</si>
  <si>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</si>
  <si>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</si>
  <si>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</si>
  <si>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</si>
  <si>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</si>
  <si>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</si>
  <si>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</si>
  <si>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</si>
  <si>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</si>
  <si>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</si>
  <si>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</si>
  <si>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</si>
  <si>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</si>
  <si>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</si>
  <si>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</si>
  <si>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</si>
  <si>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</si>
  <si>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</si>
  <si>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</si>
  <si>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</si>
  <si>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</si>
  <si>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</si>
  <si>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</si>
  <si>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</si>
  <si>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</si>
  <si>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</si>
  <si>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</si>
  <si>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</si>
  <si>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</si>
  <si>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</si>
  <si>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</si>
  <si>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</si>
  <si>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</si>
  <si>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</si>
  <si>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</si>
  <si>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</si>
  <si>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</si>
  <si>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</si>
  <si>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</si>
  <si>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</si>
  <si>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</si>
  <si>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</si>
  <si>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</si>
  <si>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</si>
  <si>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</si>
  <si>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</si>
  <si>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</si>
  <si>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</si>
  <si>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</si>
  <si>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</si>
  <si>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</si>
  <si>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</si>
  <si>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</si>
  <si>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</si>
  <si>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</si>
  <si>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</si>
  <si>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</si>
  <si>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</si>
  <si>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</si>
  <si>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</si>
  <si>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</si>
  <si>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</si>
  <si>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</si>
  <si>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</si>
  <si>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</si>
  <si>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</si>
  <si>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</si>
  <si>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</si>
  <si>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</si>
  <si>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</si>
  <si>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</si>
  <si>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</si>
  <si>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</si>
  <si>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</si>
  <si>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</si>
  <si>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</si>
  <si>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</si>
  <si>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</si>
  <si>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</si>
  <si>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</si>
  <si>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</si>
  <si>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</si>
  <si>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0.10</t>
  </si>
  <si>
    <t>▲ 0.96</t>
  </si>
  <si>
    <t>病院事業会計</t>
  </si>
  <si>
    <t>▲ 1.97</t>
  </si>
  <si>
    <t>▲ 0.98</t>
  </si>
  <si>
    <t>水道事業会計</t>
  </si>
  <si>
    <t>一般会計</t>
  </si>
  <si>
    <t>介護保険特別会計（事業勘定）</t>
  </si>
  <si>
    <t>国民健康保険特別会計（事業勘定）</t>
  </si>
  <si>
    <t>公共下水道事業特別会計</t>
  </si>
  <si>
    <t>後期高齢者医療特別会計</t>
  </si>
  <si>
    <t>市木診療所特別会計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</si>
  <si>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</si>
  <si>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</si>
  <si>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</si>
  <si>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</si>
  <si>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</si>
  <si>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</si>
  <si>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</si>
  <si>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</si>
  <si>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</si>
  <si>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日南串間広域不燃物処理組合</t>
    <rPh sb="0" eb="2">
      <t>ニチナン</t>
    </rPh>
    <rPh sb="2" eb="4">
      <t>クシマ</t>
    </rPh>
    <rPh sb="4" eb="6">
      <t>コウイキ</t>
    </rPh>
    <rPh sb="6" eb="9">
      <t>フネンブツ</t>
    </rPh>
    <rPh sb="9" eb="11">
      <t>ショリ</t>
    </rPh>
    <rPh sb="11" eb="13">
      <t>クミアイ</t>
    </rPh>
    <phoneticPr fontId="2"/>
  </si>
  <si>
    <t>-</t>
    <phoneticPr fontId="2"/>
  </si>
  <si>
    <t>-</t>
    <phoneticPr fontId="2"/>
  </si>
  <si>
    <t>-</t>
    <phoneticPr fontId="2"/>
  </si>
  <si>
    <t>-</t>
    <phoneticPr fontId="2"/>
  </si>
  <si>
    <t>公共施設等整備資金積立基金</t>
  </si>
  <si>
    <t>退職手当基金</t>
  </si>
  <si>
    <t>過疎自立促進基金</t>
  </si>
  <si>
    <t>地域福祉事業基金</t>
  </si>
  <si>
    <t>がんばっどふるさと応援基金</t>
  </si>
  <si>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</si>
  <si>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</si>
  <si>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</si>
  <si>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</si>
  <si>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</si>
  <si>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t>
    <phoneticPr fontId="2"/>
  </si>
  <si>
    <t>○</t>
    <phoneticPr fontId="2"/>
  </si>
  <si>
    <t>南那珂森林組合</t>
    <phoneticPr fontId="2"/>
  </si>
  <si>
    <t>-</t>
    <phoneticPr fontId="2"/>
  </si>
  <si>
    <t>-</t>
    <phoneticPr fontId="2"/>
  </si>
  <si>
    <t>-</t>
    <phoneticPr fontId="2"/>
  </si>
  <si>
    <t>-</t>
    <phoneticPr fontId="2"/>
  </si>
  <si>
    <t>-</t>
    <phoneticPr fontId="2"/>
  </si>
  <si>
    <t>宮崎県市町村総合事務組合(一般会計）</t>
    <rPh sb="0" eb="3">
      <t>ミヤザキケン</t>
    </rPh>
    <rPh sb="3" eb="10">
      <t>シチョウソンソウゴウジム</t>
    </rPh>
    <rPh sb="10" eb="12">
      <t>クミアイ</t>
    </rPh>
    <rPh sb="13" eb="17">
      <t>イッパンカイケイ</t>
    </rPh>
    <phoneticPr fontId="2"/>
  </si>
  <si>
    <t>宮崎県市町村総合事務組合（自治会館管理運営特別会計）</t>
    <rPh sb="0" eb="3">
      <t>ミヤザキケン</t>
    </rPh>
    <rPh sb="3" eb="10">
      <t>シチョウソンソウゴウジム</t>
    </rPh>
    <rPh sb="10" eb="12">
      <t>クミアイ</t>
    </rPh>
    <rPh sb="13" eb="15">
      <t>ジチ</t>
    </rPh>
    <rPh sb="15" eb="17">
      <t>カイカン</t>
    </rPh>
    <rPh sb="17" eb="19">
      <t>カンリ</t>
    </rPh>
    <rPh sb="19" eb="21">
      <t>ウンエイ</t>
    </rPh>
    <rPh sb="21" eb="23">
      <t>トクベツ</t>
    </rPh>
    <rPh sb="23" eb="25">
      <t>カイケイ</t>
    </rPh>
    <phoneticPr fontId="2"/>
  </si>
  <si>
    <t>-</t>
    <phoneticPr fontId="2"/>
  </si>
  <si>
    <t>実質公債費比率</t>
    <phoneticPr fontId="5"/>
  </si>
  <si>
    <t>将来負担比率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</si>
  <si>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</si>
  <si>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</si>
  <si>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</si>
  <si>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</si>
  <si>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</si>
  <si>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</si>
  <si>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</si>
  <si>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</si>
  <si>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</si>
  <si>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</si>
  <si>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</si>
  <si>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</si>
  <si>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</si>
  <si>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</si>
  <si>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有形固定資産減価償却率においては、平成27年度の中学校建て替えにより、減少したが、その後は大きな施設更新が行われていないため増加傾向にある。今後も人口減少が見込まれるため、公共施設等総合管理計画に基づき、老朽化した施設の除却、民間譲渡を行っていくなど、公共施設のダウンサイジング化に取り組んでいくこととしている。
平成27年度以降、大型事業着手に伴う地方債発行により、地方債残高の増加等を要因として将来負担比率の増加が見込まれるが、前年度比10.9%減となっている。この要因は公営企業等繰入金が減少したことによるものである。大型事業終了後は、従来の地方債発行額抑制に努め、数値の改善を目指していく。</t>
    <rPh sb="17" eb="19">
      <t>ヘイセイ</t>
    </rPh>
    <rPh sb="21" eb="23">
      <t>ネンド</t>
    </rPh>
    <rPh sb="24" eb="27">
      <t>チュウガッコウ</t>
    </rPh>
    <rPh sb="27" eb="28">
      <t>タ</t>
    </rPh>
    <rPh sb="29" eb="30">
      <t>カ</t>
    </rPh>
    <rPh sb="35" eb="37">
      <t>ゲンショウ</t>
    </rPh>
    <rPh sb="43" eb="44">
      <t>ゴ</t>
    </rPh>
    <rPh sb="45" eb="46">
      <t>オオ</t>
    </rPh>
    <rPh sb="48" eb="50">
      <t>シセツ</t>
    </rPh>
    <rPh sb="50" eb="52">
      <t>コウシン</t>
    </rPh>
    <rPh sb="53" eb="54">
      <t>オコナ</t>
    </rPh>
    <rPh sb="62" eb="64">
      <t>ゾウカ</t>
    </rPh>
    <rPh sb="64" eb="66">
      <t>ケイコウ</t>
    </rPh>
    <rPh sb="274" eb="276">
      <t>チホウ</t>
    </rPh>
    <phoneticPr fontId="5"/>
  </si>
  <si>
    <t>将来負担比率及び実質公債費比率ともに類似団体と比較して低くなっている。当市においては、原則、地方債残高の縮減に向けて元金償還額以下の地方債発行を継続してきたところであるが、平成27年度以降は大型事業の実施のため、償還額以上の地方債発行を継続しており、将来負担比率及び実質公債費比率の増が見込まれる。</t>
    <rPh sb="43" eb="45">
      <t>ゲンソク</t>
    </rPh>
    <rPh sb="46" eb="49">
      <t>チホウサイ</t>
    </rPh>
    <rPh sb="49" eb="51">
      <t>ザンダカ</t>
    </rPh>
    <rPh sb="52" eb="54">
      <t>シュクゲン</t>
    </rPh>
    <rPh sb="55" eb="56">
      <t>ム</t>
    </rPh>
    <rPh sb="58" eb="60">
      <t>ガンキン</t>
    </rPh>
    <rPh sb="60" eb="62">
      <t>ショウカン</t>
    </rPh>
    <rPh sb="62" eb="63">
      <t>ガク</t>
    </rPh>
    <rPh sb="63" eb="65">
      <t>イカ</t>
    </rPh>
    <rPh sb="72" eb="74">
      <t>ケイゾク</t>
    </rPh>
    <rPh sb="115" eb="117">
      <t>ハッコウ</t>
    </rPh>
    <rPh sb="118" eb="120">
      <t>ケイゾク</t>
    </rPh>
    <rPh sb="125" eb="127">
      <t>ショウライ</t>
    </rPh>
    <rPh sb="127" eb="129">
      <t>フタン</t>
    </rPh>
    <rPh sb="129" eb="131">
      <t>ヒリツ</t>
    </rPh>
    <rPh sb="131" eb="132">
      <t>オヨ</t>
    </rPh>
    <rPh sb="133" eb="135">
      <t>ジッシツ</t>
    </rPh>
    <rPh sb="135" eb="137">
      <t>コウサイ</t>
    </rPh>
    <rPh sb="137" eb="138">
      <t>ヒ</t>
    </rPh>
    <rPh sb="138" eb="140">
      <t>ヒリツ</t>
    </rPh>
    <rPh sb="141" eb="142">
      <t>ゾウ</t>
    </rPh>
    <rPh sb="143" eb="145">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</si>
</sst>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rgb="FF9C6500"/>
      <name val="ＭＳ 明朝"/>
      <family val="2"/>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EB9C"/>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9" borderId="0" applyNumberFormat="0" applyBorder="0" applyAlignment="0" applyProtection="0">
      <alignment vertical="center"/>
    </xf>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37" fillId="9" borderId="0" xfId="20">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2">
    <cellStyle name="どちらでもない" xfId="20" builtinId="28"/>
    <cellStyle name="標準" xfId="0" builtinId="0"/>
    <cellStyle name="標準 2" xfId="6" xr:uid="{00000000-0005-0000-0000-000002000000}"/>
    <cellStyle name="標準 2 2" xfId="7" xr:uid="{00000000-0005-0000-0000-000003000000}"/>
    <cellStyle name="標準 2 3" xfId="10" xr:uid="{00000000-0005-0000-0000-000004000000}"/>
    <cellStyle name="標準 3" xfId="11" xr:uid="{00000000-0005-0000-0000-000005000000}"/>
    <cellStyle name="標準 4" xfId="5" xr:uid="{00000000-0005-0000-0000-000006000000}"/>
    <cellStyle name="標準 4_APAHO401600" xfId="1" xr:uid="{00000000-0005-0000-0000-000007000000}"/>
    <cellStyle name="標準 4_APAHO4019001" xfId="4" xr:uid="{00000000-0005-0000-0000-000008000000}"/>
    <cellStyle name="標準 4_ZJ08_022012_青森市_2010" xfId="3" xr:uid="{00000000-0005-0000-0000-000009000000}"/>
    <cellStyle name="標準 6" xfId="8"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c:ext xmlns:c16="http://schemas.microsoft.com/office/drawing/2014/chart" uri="{C3380CC4-5D6E-409C-BE32-E72D297353CC}">
              <c16:uniqueId val="{00000000-C98F-4CDD-BBD0-FB26527AA8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70766</c:v>
                </c:pt>
                <c:pt idx="1">
                  <c:v>89729</c:v>
                </c:pt>
                <c:pt idx="2">
                  <c:v>81004</c:v>
                </c:pt>
                <c:pt idx="3">
                  <c:v>69966</c:v>
                </c:pt>
                <c:pt idx="4">
                  <c:v>109913</c:v>
                </c:pt>
              </c:numCache>
            </c:numRef>
          </c:val>
          <c:smooth val="0"/>
          <c:extLst>
            <c:ext xmlns:c16="http://schemas.microsoft.com/office/drawing/2014/chart" uri="{C3380CC4-5D6E-409C-BE32-E72D297353CC}">
              <c16:uniqueId val="{00000001-C98F-4CDD-BBD0-FB26527AA8E9}"/>
            </c:ext>
          </c:extLst>
        </c:ser>
        <c:dLbls>
          <c:showLegendKey val="0"/>
          <c:showVal val="0"/>
          <c:showCatName val="0"/>
          <c:showSerName val="0"/>
          <c:showPercent val="0"/>
          <c:showBubbleSize val="0"/>
        </c:dLbls>
        <c:marker val="1"/>
        <c:smooth val="0"/>
        <c:axId val="426656224"/>
        <c:axId val="426662104"/>
      </c:lineChart>
      <c:catAx>
        <c:axId val="42665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662104"/>
        <c:crosses val="autoZero"/>
        <c:auto val="1"/>
        <c:lblAlgn val="ctr"/>
        <c:lblOffset val="100"/>
        <c:tickLblSkip val="1"/>
        <c:tickMarkSkip val="1"/>
        <c:noMultiLvlLbl val="0"/>
      </c:catAx>
      <c:valAx>
        <c:axId val="426662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65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4.6900000000000004</c:v>
                </c:pt>
                <c:pt idx="1">
                  <c:v>4.6399999999999997</c:v>
                </c:pt>
                <c:pt idx="2">
                  <c:v>4.97</c:v>
                </c:pt>
                <c:pt idx="3">
                  <c:v>4.5</c:v>
                </c:pt>
                <c:pt idx="4">
                  <c:v>4.5</c:v>
                </c:pt>
              </c:numCache>
            </c:numRef>
          </c:val>
          <c:extLst>
            <c:ext xmlns:c16="http://schemas.microsoft.com/office/drawing/2014/chart" uri="{C3380CC4-5D6E-409C-BE32-E72D297353CC}">
              <c16:uniqueId val="{00000000-04CF-458B-82A1-460A7FE1A9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20.8</c:v>
                </c:pt>
                <c:pt idx="1">
                  <c:v>23.73</c:v>
                </c:pt>
                <c:pt idx="2">
                  <c:v>24.48</c:v>
                </c:pt>
                <c:pt idx="3">
                  <c:v>25.01</c:v>
                </c:pt>
                <c:pt idx="4">
                  <c:v>24.52</c:v>
                </c:pt>
              </c:numCache>
            </c:numRef>
          </c:val>
          <c:extLst>
            <c:ext xmlns:c16="http://schemas.microsoft.com/office/drawing/2014/chart" uri="{C3380CC4-5D6E-409C-BE32-E72D297353CC}">
              <c16:uniqueId val="{00000001-04CF-458B-82A1-460A7FE1A99B}"/>
            </c:ext>
          </c:extLst>
        </c:ser>
        <c:dLbls>
          <c:showLegendKey val="0"/>
          <c:showVal val="0"/>
          <c:showCatName val="0"/>
          <c:showSerName val="0"/>
          <c:showPercent val="0"/>
          <c:showBubbleSize val="0"/>
        </c:dLbls>
        <c:gapWidth val="250"/>
        <c:overlap val="100"/>
        <c:axId val="426659752"/>
        <c:axId val="426662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0.76</c:v>
                </c:pt>
                <c:pt idx="1">
                  <c:v>3.31</c:v>
                </c:pt>
                <c:pt idx="2">
                  <c:v>0.54</c:v>
                </c:pt>
                <c:pt idx="3">
                  <c:v>-0.1</c:v>
                </c:pt>
                <c:pt idx="4">
                  <c:v>-0.96</c:v>
                </c:pt>
              </c:numCache>
            </c:numRef>
          </c:val>
          <c:smooth val="0"/>
          <c:extLst>
            <c:ext xmlns:c16="http://schemas.microsoft.com/office/drawing/2014/chart" uri="{C3380CC4-5D6E-409C-BE32-E72D297353CC}">
              <c16:uniqueId val="{00000002-04CF-458B-82A1-460A7FE1A99B}"/>
            </c:ext>
          </c:extLst>
        </c:ser>
        <c:dLbls>
          <c:showLegendKey val="0"/>
          <c:showVal val="0"/>
          <c:showCatName val="0"/>
          <c:showSerName val="0"/>
          <c:showPercent val="0"/>
          <c:showBubbleSize val="0"/>
        </c:dLbls>
        <c:marker val="1"/>
        <c:smooth val="0"/>
        <c:axId val="426659752"/>
        <c:axId val="426662888"/>
      </c:lineChart>
      <c:catAx>
        <c:axId val="42665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6662888"/>
        <c:crosses val="autoZero"/>
        <c:auto val="1"/>
        <c:lblAlgn val="ctr"/>
        <c:lblOffset val="100"/>
        <c:tickLblSkip val="1"/>
        <c:tickMarkSkip val="1"/>
        <c:noMultiLvlLbl val="0"/>
      </c:catAx>
      <c:valAx>
        <c:axId val="426662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659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0.11</c:v>
                </c:pt>
                <c:pt idx="4">
                  <c:v>#N/A</c:v>
                </c:pt>
                <c:pt idx="5">
                  <c:v>0.12</c:v>
                </c:pt>
                <c:pt idx="6">
                  <c:v>#N/A</c:v>
                </c:pt>
                <c:pt idx="7">
                  <c:v>2.29</c:v>
                </c:pt>
                <c:pt idx="8">
                  <c:v>#N/A</c:v>
                </c:pt>
                <c:pt idx="9">
                  <c:v>0</c:v>
                </c:pt>
              </c:numCache>
            </c:numRef>
          </c:val>
          <c:extLst>
            <c:ext xmlns:c16="http://schemas.microsoft.com/office/drawing/2014/chart" uri="{C3380CC4-5D6E-409C-BE32-E72D297353CC}">
              <c16:uniqueId val="{00000000-FA7A-4A47-B42C-EB8A32DC8F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7A-4A47-B42C-EB8A32DC8FB9}"/>
            </c:ext>
          </c:extLst>
        </c:ser>
        <c:ser>
          <c:idx val="2"/>
          <c:order val="2"/>
          <c:tx>
            <c:strRef>
              <c:f>データシート!$A$29</c:f>
              <c:strCache>
                <c:ptCount val="1"/>
                <c:pt idx="0">
                  <c:v>市木診療所特別会計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c:v>
                </c:pt>
                <c:pt idx="4">
                  <c:v>#N/A</c:v>
                </c:pt>
                <c:pt idx="5">
                  <c:v>0.04</c:v>
                </c:pt>
                <c:pt idx="6">
                  <c:v>#N/A</c:v>
                </c:pt>
                <c:pt idx="7">
                  <c:v>0.05</c:v>
                </c:pt>
                <c:pt idx="8">
                  <c:v>#N/A</c:v>
                </c:pt>
                <c:pt idx="9">
                  <c:v>0</c:v>
                </c:pt>
              </c:numCache>
            </c:numRef>
          </c:val>
          <c:extLst>
            <c:ext xmlns:c16="http://schemas.microsoft.com/office/drawing/2014/chart" uri="{C3380CC4-5D6E-409C-BE32-E72D297353CC}">
              <c16:uniqueId val="{00000002-FA7A-4A47-B42C-EB8A32DC8FB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0.03</c:v>
                </c:pt>
                <c:pt idx="6">
                  <c:v>#N/A</c:v>
                </c:pt>
                <c:pt idx="7">
                  <c:v>0.01</c:v>
                </c:pt>
                <c:pt idx="8">
                  <c:v>#N/A</c:v>
                </c:pt>
                <c:pt idx="9">
                  <c:v>0</c:v>
                </c:pt>
              </c:numCache>
            </c:numRef>
          </c:val>
          <c:extLst>
            <c:ext xmlns:c16="http://schemas.microsoft.com/office/drawing/2014/chart" uri="{C3380CC4-5D6E-409C-BE32-E72D297353CC}">
              <c16:uniqueId val="{00000003-FA7A-4A47-B42C-EB8A32DC8FB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7.0000000000000007E-2</c:v>
                </c:pt>
                <c:pt idx="8">
                  <c:v>#N/A</c:v>
                </c:pt>
                <c:pt idx="9">
                  <c:v>0.01</c:v>
                </c:pt>
              </c:numCache>
            </c:numRef>
          </c:val>
          <c:extLst>
            <c:ext xmlns:c16="http://schemas.microsoft.com/office/drawing/2014/chart" uri="{C3380CC4-5D6E-409C-BE32-E72D297353CC}">
              <c16:uniqueId val="{00000004-FA7A-4A47-B42C-EB8A32DC8FB9}"/>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1.86</c:v>
                </c:pt>
                <c:pt idx="2">
                  <c:v>#N/A</c:v>
                </c:pt>
                <c:pt idx="3">
                  <c:v>1.74</c:v>
                </c:pt>
                <c:pt idx="4">
                  <c:v>#N/A</c:v>
                </c:pt>
                <c:pt idx="5">
                  <c:v>1.26</c:v>
                </c:pt>
                <c:pt idx="6">
                  <c:v>#N/A</c:v>
                </c:pt>
                <c:pt idx="7">
                  <c:v>2.09</c:v>
                </c:pt>
                <c:pt idx="8">
                  <c:v>#N/A</c:v>
                </c:pt>
                <c:pt idx="9">
                  <c:v>1.3</c:v>
                </c:pt>
              </c:numCache>
            </c:numRef>
          </c:val>
          <c:extLst>
            <c:ext xmlns:c16="http://schemas.microsoft.com/office/drawing/2014/chart" uri="{C3380CC4-5D6E-409C-BE32-E72D297353CC}">
              <c16:uniqueId val="{00000005-FA7A-4A47-B42C-EB8A32DC8FB9}"/>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0.42</c:v>
                </c:pt>
                <c:pt idx="2">
                  <c:v>#N/A</c:v>
                </c:pt>
                <c:pt idx="3">
                  <c:v>1.45</c:v>
                </c:pt>
                <c:pt idx="4">
                  <c:v>#N/A</c:v>
                </c:pt>
                <c:pt idx="5">
                  <c:v>1.06</c:v>
                </c:pt>
                <c:pt idx="6">
                  <c:v>#N/A</c:v>
                </c:pt>
                <c:pt idx="7">
                  <c:v>1.45</c:v>
                </c:pt>
                <c:pt idx="8">
                  <c:v>#N/A</c:v>
                </c:pt>
                <c:pt idx="9">
                  <c:v>2.14</c:v>
                </c:pt>
              </c:numCache>
            </c:numRef>
          </c:val>
          <c:extLst>
            <c:ext xmlns:c16="http://schemas.microsoft.com/office/drawing/2014/chart" uri="{C3380CC4-5D6E-409C-BE32-E72D297353CC}">
              <c16:uniqueId val="{00000006-FA7A-4A47-B42C-EB8A32DC8FB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4.6500000000000004</c:v>
                </c:pt>
                <c:pt idx="2">
                  <c:v>#N/A</c:v>
                </c:pt>
                <c:pt idx="3">
                  <c:v>4.6399999999999997</c:v>
                </c:pt>
                <c:pt idx="4">
                  <c:v>#N/A</c:v>
                </c:pt>
                <c:pt idx="5">
                  <c:v>4.92</c:v>
                </c:pt>
                <c:pt idx="6">
                  <c:v>#N/A</c:v>
                </c:pt>
                <c:pt idx="7">
                  <c:v>4.45</c:v>
                </c:pt>
                <c:pt idx="8">
                  <c:v>#N/A</c:v>
                </c:pt>
                <c:pt idx="9">
                  <c:v>4.4800000000000004</c:v>
                </c:pt>
              </c:numCache>
            </c:numRef>
          </c:val>
          <c:extLst>
            <c:ext xmlns:c16="http://schemas.microsoft.com/office/drawing/2014/chart" uri="{C3380CC4-5D6E-409C-BE32-E72D297353CC}">
              <c16:uniqueId val="{00000007-FA7A-4A47-B42C-EB8A32DC8FB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6.03</c:v>
                </c:pt>
                <c:pt idx="2">
                  <c:v>#N/A</c:v>
                </c:pt>
                <c:pt idx="3">
                  <c:v>5.13</c:v>
                </c:pt>
                <c:pt idx="4">
                  <c:v>#N/A</c:v>
                </c:pt>
                <c:pt idx="5">
                  <c:v>5.74</c:v>
                </c:pt>
                <c:pt idx="6">
                  <c:v>#N/A</c:v>
                </c:pt>
                <c:pt idx="7">
                  <c:v>6.38</c:v>
                </c:pt>
                <c:pt idx="8">
                  <c:v>#N/A</c:v>
                </c:pt>
                <c:pt idx="9">
                  <c:v>7.26</c:v>
                </c:pt>
              </c:numCache>
            </c:numRef>
          </c:val>
          <c:extLst>
            <c:ext xmlns:c16="http://schemas.microsoft.com/office/drawing/2014/chart" uri="{C3380CC4-5D6E-409C-BE32-E72D297353CC}">
              <c16:uniqueId val="{00000008-FA7A-4A47-B42C-EB8A32DC8FB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6.69</c:v>
                </c:pt>
                <c:pt idx="2">
                  <c:v>#N/A</c:v>
                </c:pt>
                <c:pt idx="3">
                  <c:v>2.5299999999999998</c:v>
                </c:pt>
                <c:pt idx="4">
                  <c:v>1.97</c:v>
                </c:pt>
                <c:pt idx="5">
                  <c:v>#N/A</c:v>
                </c:pt>
                <c:pt idx="6">
                  <c:v>#N/A</c:v>
                </c:pt>
                <c:pt idx="7">
                  <c:v>2.34</c:v>
                </c:pt>
                <c:pt idx="8">
                  <c:v>0.98</c:v>
                </c:pt>
                <c:pt idx="9">
                  <c:v>#N/A</c:v>
                </c:pt>
              </c:numCache>
            </c:numRef>
          </c:val>
          <c:extLst>
            <c:ext xmlns:c16="http://schemas.microsoft.com/office/drawing/2014/chart" uri="{C3380CC4-5D6E-409C-BE32-E72D297353CC}">
              <c16:uniqueId val="{00000009-FA7A-4A47-B42C-EB8A32DC8FB9}"/>
            </c:ext>
          </c:extLst>
        </c:ser>
        <c:dLbls>
          <c:showLegendKey val="0"/>
          <c:showVal val="0"/>
          <c:showCatName val="0"/>
          <c:showSerName val="0"/>
          <c:showPercent val="0"/>
          <c:showBubbleSize val="0"/>
        </c:dLbls>
        <c:gapWidth val="150"/>
        <c:overlap val="100"/>
        <c:axId val="426656616"/>
        <c:axId val="426660928"/>
      </c:barChart>
      <c:catAx>
        <c:axId val="42665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660928"/>
        <c:crosses val="autoZero"/>
        <c:auto val="1"/>
        <c:lblAlgn val="ctr"/>
        <c:lblOffset val="100"/>
        <c:tickLblSkip val="1"/>
        <c:tickMarkSkip val="1"/>
        <c:noMultiLvlLbl val="0"/>
      </c:catAx>
      <c:valAx>
        <c:axId val="42666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656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1083</c:v>
                </c:pt>
                <c:pt idx="5">
                  <c:v>1031</c:v>
                </c:pt>
                <c:pt idx="8">
                  <c:v>978</c:v>
                </c:pt>
                <c:pt idx="11">
                  <c:v>937</c:v>
                </c:pt>
                <c:pt idx="14">
                  <c:v>877</c:v>
                </c:pt>
              </c:numCache>
            </c:numRef>
          </c:val>
          <c:extLst>
            <c:ext xmlns:c16="http://schemas.microsoft.com/office/drawing/2014/chart" uri="{C3380CC4-5D6E-409C-BE32-E72D297353CC}">
              <c16:uniqueId val="{00000000-3942-43B8-811B-8C8A165169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42-43B8-811B-8C8A165169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2-3942-43B8-811B-8C8A165169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20</c:v>
                </c:pt>
                <c:pt idx="6">
                  <c:v>18</c:v>
                </c:pt>
                <c:pt idx="9">
                  <c:v>14</c:v>
                </c:pt>
                <c:pt idx="12">
                  <c:v>0</c:v>
                </c:pt>
              </c:numCache>
            </c:numRef>
          </c:val>
          <c:extLst>
            <c:ext xmlns:c16="http://schemas.microsoft.com/office/drawing/2014/chart" uri="{C3380CC4-5D6E-409C-BE32-E72D297353CC}">
              <c16:uniqueId val="{00000003-3942-43B8-811B-8C8A165169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241</c:v>
                </c:pt>
                <c:pt idx="3">
                  <c:v>220</c:v>
                </c:pt>
                <c:pt idx="6">
                  <c:v>258</c:v>
                </c:pt>
                <c:pt idx="9">
                  <c:v>257</c:v>
                </c:pt>
                <c:pt idx="12">
                  <c:v>289</c:v>
                </c:pt>
              </c:numCache>
            </c:numRef>
          </c:val>
          <c:extLst>
            <c:ext xmlns:c16="http://schemas.microsoft.com/office/drawing/2014/chart" uri="{C3380CC4-5D6E-409C-BE32-E72D297353CC}">
              <c16:uniqueId val="{00000004-3942-43B8-811B-8C8A165169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42-43B8-811B-8C8A165169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42-43B8-811B-8C8A165169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1153</c:v>
                </c:pt>
                <c:pt idx="3">
                  <c:v>1025</c:v>
                </c:pt>
                <c:pt idx="6">
                  <c:v>987</c:v>
                </c:pt>
                <c:pt idx="9">
                  <c:v>969</c:v>
                </c:pt>
                <c:pt idx="12">
                  <c:v>925</c:v>
                </c:pt>
              </c:numCache>
            </c:numRef>
          </c:val>
          <c:extLst>
            <c:ext xmlns:c16="http://schemas.microsoft.com/office/drawing/2014/chart" uri="{C3380CC4-5D6E-409C-BE32-E72D297353CC}">
              <c16:uniqueId val="{00000007-3942-43B8-811B-8C8A16516932}"/>
            </c:ext>
          </c:extLst>
        </c:ser>
        <c:dLbls>
          <c:showLegendKey val="0"/>
          <c:showVal val="0"/>
          <c:showCatName val="0"/>
          <c:showSerName val="0"/>
          <c:showPercent val="0"/>
          <c:showBubbleSize val="0"/>
        </c:dLbls>
        <c:gapWidth val="100"/>
        <c:overlap val="100"/>
        <c:axId val="426657008"/>
        <c:axId val="42665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333</c:v>
                </c:pt>
                <c:pt idx="2">
                  <c:v>#N/A</c:v>
                </c:pt>
                <c:pt idx="3">
                  <c:v>#N/A</c:v>
                </c:pt>
                <c:pt idx="4">
                  <c:v>235</c:v>
                </c:pt>
                <c:pt idx="5">
                  <c:v>#N/A</c:v>
                </c:pt>
                <c:pt idx="6">
                  <c:v>#N/A</c:v>
                </c:pt>
                <c:pt idx="7">
                  <c:v>286</c:v>
                </c:pt>
                <c:pt idx="8">
                  <c:v>#N/A</c:v>
                </c:pt>
                <c:pt idx="9">
                  <c:v>#N/A</c:v>
                </c:pt>
                <c:pt idx="10">
                  <c:v>303</c:v>
                </c:pt>
                <c:pt idx="11">
                  <c:v>#N/A</c:v>
                </c:pt>
                <c:pt idx="12">
                  <c:v>#N/A</c:v>
                </c:pt>
                <c:pt idx="13">
                  <c:v>337</c:v>
                </c:pt>
                <c:pt idx="14">
                  <c:v>#N/A</c:v>
                </c:pt>
              </c:numCache>
            </c:numRef>
          </c:val>
          <c:smooth val="0"/>
          <c:extLst>
            <c:ext xmlns:c16="http://schemas.microsoft.com/office/drawing/2014/chart" uri="{C3380CC4-5D6E-409C-BE32-E72D297353CC}">
              <c16:uniqueId val="{00000008-3942-43B8-811B-8C8A16516932}"/>
            </c:ext>
          </c:extLst>
        </c:ser>
        <c:dLbls>
          <c:showLegendKey val="0"/>
          <c:showVal val="0"/>
          <c:showCatName val="0"/>
          <c:showSerName val="0"/>
          <c:showPercent val="0"/>
          <c:showBubbleSize val="0"/>
        </c:dLbls>
        <c:marker val="1"/>
        <c:smooth val="0"/>
        <c:axId val="426657008"/>
        <c:axId val="426657792"/>
      </c:lineChart>
      <c:catAx>
        <c:axId val="42665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657792"/>
        <c:crosses val="autoZero"/>
        <c:auto val="1"/>
        <c:lblAlgn val="ctr"/>
        <c:lblOffset val="100"/>
        <c:tickLblSkip val="1"/>
        <c:tickMarkSkip val="1"/>
        <c:noMultiLvlLbl val="0"/>
      </c:catAx>
      <c:valAx>
        <c:axId val="42665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65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8797</c:v>
                </c:pt>
                <c:pt idx="5">
                  <c:v>8747</c:v>
                </c:pt>
                <c:pt idx="8">
                  <c:v>8201</c:v>
                </c:pt>
                <c:pt idx="11">
                  <c:v>7674</c:v>
                </c:pt>
                <c:pt idx="14">
                  <c:v>8198</c:v>
                </c:pt>
              </c:numCache>
            </c:numRef>
          </c:val>
          <c:extLst>
            <c:ext xmlns:c16="http://schemas.microsoft.com/office/drawing/2014/chart" uri="{C3380CC4-5D6E-409C-BE32-E72D297353CC}">
              <c16:uniqueId val="{00000000-03CE-4FC9-9728-9F1670715B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477</c:v>
                </c:pt>
                <c:pt idx="5">
                  <c:v>609</c:v>
                </c:pt>
                <c:pt idx="8">
                  <c:v>571</c:v>
                </c:pt>
                <c:pt idx="11">
                  <c:v>551</c:v>
                </c:pt>
                <c:pt idx="14">
                  <c:v>528</c:v>
                </c:pt>
              </c:numCache>
            </c:numRef>
          </c:val>
          <c:extLst>
            <c:ext xmlns:c16="http://schemas.microsoft.com/office/drawing/2014/chart" uri="{C3380CC4-5D6E-409C-BE32-E72D297353CC}">
              <c16:uniqueId val="{00000001-03CE-4FC9-9728-9F1670715B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3575</c:v>
                </c:pt>
                <c:pt idx="5">
                  <c:v>3792</c:v>
                </c:pt>
                <c:pt idx="8">
                  <c:v>3838</c:v>
                </c:pt>
                <c:pt idx="11">
                  <c:v>3838</c:v>
                </c:pt>
                <c:pt idx="14">
                  <c:v>3694</c:v>
                </c:pt>
              </c:numCache>
            </c:numRef>
          </c:val>
          <c:extLst>
            <c:ext xmlns:c16="http://schemas.microsoft.com/office/drawing/2014/chart" uri="{C3380CC4-5D6E-409C-BE32-E72D297353CC}">
              <c16:uniqueId val="{00000002-03CE-4FC9-9728-9F1670715B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CE-4FC9-9728-9F1670715B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CE-4FC9-9728-9F1670715B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3</c:v>
                </c:pt>
                <c:pt idx="9">
                  <c:v>3</c:v>
                </c:pt>
                <c:pt idx="12">
                  <c:v>3</c:v>
                </c:pt>
              </c:numCache>
            </c:numRef>
          </c:val>
          <c:extLst>
            <c:ext xmlns:c16="http://schemas.microsoft.com/office/drawing/2014/chart" uri="{C3380CC4-5D6E-409C-BE32-E72D297353CC}">
              <c16:uniqueId val="{00000005-03CE-4FC9-9728-9F1670715B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1809</c:v>
                </c:pt>
                <c:pt idx="3">
                  <c:v>1763</c:v>
                </c:pt>
                <c:pt idx="6">
                  <c:v>1757</c:v>
                </c:pt>
                <c:pt idx="9">
                  <c:v>1681</c:v>
                </c:pt>
                <c:pt idx="12">
                  <c:v>1594</c:v>
                </c:pt>
              </c:numCache>
            </c:numRef>
          </c:val>
          <c:extLst>
            <c:ext xmlns:c16="http://schemas.microsoft.com/office/drawing/2014/chart" uri="{C3380CC4-5D6E-409C-BE32-E72D297353CC}">
              <c16:uniqueId val="{00000006-03CE-4FC9-9728-9F1670715B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c:v>
                </c:pt>
                <c:pt idx="3">
                  <c:v>32</c:v>
                </c:pt>
                <c:pt idx="6">
                  <c:v>14</c:v>
                </c:pt>
                <c:pt idx="9">
                  <c:v>0</c:v>
                </c:pt>
                <c:pt idx="12">
                  <c:v>0</c:v>
                </c:pt>
              </c:numCache>
            </c:numRef>
          </c:val>
          <c:extLst>
            <c:ext xmlns:c16="http://schemas.microsoft.com/office/drawing/2014/chart" uri="{C3380CC4-5D6E-409C-BE32-E72D297353CC}">
              <c16:uniqueId val="{00000007-03CE-4FC9-9728-9F1670715B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3368</c:v>
                </c:pt>
                <c:pt idx="3">
                  <c:v>3298</c:v>
                </c:pt>
                <c:pt idx="6">
                  <c:v>3302</c:v>
                </c:pt>
                <c:pt idx="9">
                  <c:v>3258</c:v>
                </c:pt>
                <c:pt idx="12">
                  <c:v>2690</c:v>
                </c:pt>
              </c:numCache>
            </c:numRef>
          </c:val>
          <c:extLst>
            <c:ext xmlns:c16="http://schemas.microsoft.com/office/drawing/2014/chart" uri="{C3380CC4-5D6E-409C-BE32-E72D297353CC}">
              <c16:uniqueId val="{00000008-03CE-4FC9-9728-9F1670715B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03CE-4FC9-9728-9F1670715B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9284</c:v>
                </c:pt>
                <c:pt idx="3">
                  <c:v>9491</c:v>
                </c:pt>
                <c:pt idx="6">
                  <c:v>9584</c:v>
                </c:pt>
                <c:pt idx="9">
                  <c:v>9598</c:v>
                </c:pt>
                <c:pt idx="12">
                  <c:v>9964</c:v>
                </c:pt>
              </c:numCache>
            </c:numRef>
          </c:val>
          <c:extLst>
            <c:ext xmlns:c16="http://schemas.microsoft.com/office/drawing/2014/chart" uri="{C3380CC4-5D6E-409C-BE32-E72D297353CC}">
              <c16:uniqueId val="{0000000A-03CE-4FC9-9728-9F1670715BAF}"/>
            </c:ext>
          </c:extLst>
        </c:ser>
        <c:dLbls>
          <c:showLegendKey val="0"/>
          <c:showVal val="0"/>
          <c:showCatName val="0"/>
          <c:showSerName val="0"/>
          <c:showPercent val="0"/>
          <c:showBubbleSize val="0"/>
        </c:dLbls>
        <c:gapWidth val="100"/>
        <c:overlap val="100"/>
        <c:axId val="436674576"/>
        <c:axId val="43667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1666</c:v>
                </c:pt>
                <c:pt idx="2">
                  <c:v>#N/A</c:v>
                </c:pt>
                <c:pt idx="3">
                  <c:v>#N/A</c:v>
                </c:pt>
                <c:pt idx="4">
                  <c:v>1438</c:v>
                </c:pt>
                <c:pt idx="5">
                  <c:v>#N/A</c:v>
                </c:pt>
                <c:pt idx="6">
                  <c:v>#N/A</c:v>
                </c:pt>
                <c:pt idx="7">
                  <c:v>2050</c:v>
                </c:pt>
                <c:pt idx="8">
                  <c:v>#N/A</c:v>
                </c:pt>
                <c:pt idx="9">
                  <c:v>#N/A</c:v>
                </c:pt>
                <c:pt idx="10">
                  <c:v>2478</c:v>
                </c:pt>
                <c:pt idx="11">
                  <c:v>#N/A</c:v>
                </c:pt>
                <c:pt idx="12">
                  <c:v>#N/A</c:v>
                </c:pt>
                <c:pt idx="13">
                  <c:v>1830</c:v>
                </c:pt>
                <c:pt idx="14">
                  <c:v>#N/A</c:v>
                </c:pt>
              </c:numCache>
            </c:numRef>
          </c:val>
          <c:smooth val="0"/>
          <c:extLst>
            <c:ext xmlns:c16="http://schemas.microsoft.com/office/drawing/2014/chart" uri="{C3380CC4-5D6E-409C-BE32-E72D297353CC}">
              <c16:uniqueId val="{0000000B-03CE-4FC9-9728-9F1670715BAF}"/>
            </c:ext>
          </c:extLst>
        </c:ser>
        <c:dLbls>
          <c:showLegendKey val="0"/>
          <c:showVal val="0"/>
          <c:showCatName val="0"/>
          <c:showSerName val="0"/>
          <c:showPercent val="0"/>
          <c:showBubbleSize val="0"/>
        </c:dLbls>
        <c:marker val="1"/>
        <c:smooth val="0"/>
        <c:axId val="436674576"/>
        <c:axId val="436673008"/>
      </c:lineChart>
      <c:catAx>
        <c:axId val="43667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673008"/>
        <c:crosses val="autoZero"/>
        <c:auto val="1"/>
        <c:lblAlgn val="ctr"/>
        <c:lblOffset val="100"/>
        <c:tickLblSkip val="1"/>
        <c:tickMarkSkip val="1"/>
        <c:noMultiLvlLbl val="0"/>
      </c:catAx>
      <c:valAx>
        <c:axId val="43667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67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1655</c:v>
                </c:pt>
                <c:pt idx="1">
                  <c:v>1682</c:v>
                </c:pt>
                <c:pt idx="2">
                  <c:v>1623</c:v>
                </c:pt>
              </c:numCache>
            </c:numRef>
          </c:val>
          <c:extLst>
            <c:ext xmlns:c16="http://schemas.microsoft.com/office/drawing/2014/chart" uri="{C3380CC4-5D6E-409C-BE32-E72D297353CC}">
              <c16:uniqueId val="{00000000-311C-41E1-A5B8-6DB2915143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159</c:v>
                </c:pt>
                <c:pt idx="1">
                  <c:v>159</c:v>
                </c:pt>
                <c:pt idx="2">
                  <c:v>159</c:v>
                </c:pt>
              </c:numCache>
            </c:numRef>
          </c:val>
          <c:extLst>
            <c:ext xmlns:c16="http://schemas.microsoft.com/office/drawing/2014/chart" uri="{C3380CC4-5D6E-409C-BE32-E72D297353CC}">
              <c16:uniqueId val="{00000001-311C-41E1-A5B8-6DB2915143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1887</c:v>
                </c:pt>
                <c:pt idx="1">
                  <c:v>1874</c:v>
                </c:pt>
                <c:pt idx="2">
                  <c:v>1704</c:v>
                </c:pt>
              </c:numCache>
            </c:numRef>
          </c:val>
          <c:extLst>
            <c:ext xmlns:c16="http://schemas.microsoft.com/office/drawing/2014/chart" uri="{C3380CC4-5D6E-409C-BE32-E72D297353CC}">
              <c16:uniqueId val="{00000002-311C-41E1-A5B8-6DB29151439C}"/>
            </c:ext>
          </c:extLst>
        </c:ser>
        <c:dLbls>
          <c:showLegendKey val="0"/>
          <c:showVal val="0"/>
          <c:showCatName val="0"/>
          <c:showSerName val="0"/>
          <c:showPercent val="0"/>
          <c:showBubbleSize val="0"/>
        </c:dLbls>
        <c:gapWidth val="120"/>
        <c:overlap val="100"/>
        <c:axId val="436675360"/>
        <c:axId val="436673792"/>
      </c:barChart>
      <c:catAx>
        <c:axId val="4366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6673792"/>
        <c:crosses val="autoZero"/>
        <c:auto val="1"/>
        <c:lblAlgn val="ctr"/>
        <c:lblOffset val="100"/>
        <c:tickLblSkip val="1"/>
        <c:tickMarkSkip val="1"/>
        <c:noMultiLvlLbl val="0"/>
      </c:catAx>
      <c:valAx>
        <c:axId val="436673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667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{0E8B2945-2031-402D-ADC7-B0CEB5B87C3C}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4D6-49A7-BE93-580AA2FE5E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{9EBBF7F5-7630-4354-B24F-26A2FA396B74}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D6-49A7-BE93-580AA2FE5E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{4EE6A89F-E69E-402A-8D9A-6E03A0B72BC0}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D6-49A7-BE93-580AA2FE5E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{D6859D61-9CE0-417C-B5EA-1BF5B179BD32}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D6-49A7-BE93-580AA2FE5E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{7F6830E8-EDFE-43DC-B345-43D8C492548A}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D6-49A7-BE93-580AA2FE5EB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{23568774-D4B2-4A67-AB72-C61490DB85A3}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4D6-49A7-BE93-580AA2FE5EB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{28C02AEA-4E52-400A-998C-990C1BF16499}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4D6-49A7-BE93-580AA2FE5EB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{650CC0D6-3EEB-43F9-92A5-695B738AF427}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4D6-49A7-BE93-580AA2FE5EB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{DC900A48-1BDA-4E45-81B6-6C229CC862E4}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4D6-49A7-BE93-580AA2FE5E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56.5</c:v>
                </c:pt>
                <c:pt idx="16">
                  <c:v>52</c:v>
                </c:pt>
                <c:pt idx="24">
                  <c:v>53.5</c:v>
                </c:pt>
                <c:pt idx="32">
                  <c:v>55.7</c:v>
                </c:pt>
              </c:numCache>
            </c:numRef>
          </c:xVal>
          <c:yVal>
            <c:numRef>
              <c:f>公会計指標分析・財政指標組合せ分析表!$BP$51:$DC$51</c:f>
              <c:numCache>
                <c:formatCode>#,##0.0;"▲ "#,##0.0</c:formatCode>
                <c:ptCount val="40"/>
                <c:pt idx="8">
                  <c:v>24.3</c:v>
                </c:pt>
                <c:pt idx="16">
                  <c:v>35.200000000000003</c:v>
                </c:pt>
                <c:pt idx="24">
                  <c:v>42.6</c:v>
                </c:pt>
                <c:pt idx="32">
                  <c:v>31.7</c:v>
                </c:pt>
              </c:numCache>
            </c:numRef>
          </c:yVal>
          <c:smooth val="0"/>
          <c:extLst>
            <c:ext xmlns:c16="http://schemas.microsoft.com/office/drawing/2014/chart" uri="{C3380CC4-5D6E-409C-BE32-E72D297353CC}">
              <c16:uniqueId val="{00000009-E4D6-49A7-BE93-580AA2FE5E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{EC31238A-F78A-4321-9B78-CAA330E37BF9}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4D6-49A7-BE93-580AA2FE5E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{4CDD1513-E791-454F-8117-4D595066D266}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D6-49A7-BE93-580AA2FE5E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{3341D5F4-0F61-4434-A6D5-3D93356F407E}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D6-49A7-BE93-580AA2FE5E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{600FCCA7-BA2D-47F4-8D52-73585BE44CD1}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D6-49A7-BE93-580AA2FE5E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{957070FC-ECFE-4B25-A6C5-8A05D93B7B60}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D6-49A7-BE93-580AA2FE5EB9}"/>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{FA6C4C76-C392-46A3-A469-70831ECDA34B}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4D6-49A7-BE93-580AA2FE5EB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{7ECA836D-FB03-40D6-8B72-666706277C84}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4D6-49A7-BE93-580AA2FE5EB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{9F9054FE-3788-421E-8A26-C12CD7DBE236}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4D6-49A7-BE93-580AA2FE5EB9}"/>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{71243940-7DD8-44E3-A785-938E33CF0D68}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4D6-49A7-BE93-580AA2FE5E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58.3</c:v>
                </c:pt>
                <c:pt idx="24">
                  <c:v>59.6</c:v>
                </c:pt>
                <c:pt idx="32">
                  <c:v>60.5</c:v>
                </c:pt>
              </c:numCache>
            </c:numRef>
          </c:xVal>
          <c:yVal>
            <c:numRef>
              <c:f>公会計指標分析・財政指標組合せ分析表!$BP$55:$DC$55</c:f>
              <c:numCache>
                <c:formatCode>#,##0.0;"▲ "#,##0.0</c:formatCode>
                <c:ptCount val="40"/>
                <c:pt idx="8">
                  <c:v>32.799999999999997</c:v>
                </c:pt>
                <c:pt idx="16">
                  <c:v>54.6</c:v>
                </c:pt>
                <c:pt idx="24">
                  <c:v>53.2</c:v>
                </c:pt>
                <c:pt idx="32">
                  <c:v>47.9</c:v>
                </c:pt>
              </c:numCache>
            </c:numRef>
          </c:yVal>
          <c:smooth val="0"/>
          <c:extLst>
            <c:ext xmlns:c16="http://schemas.microsoft.com/office/drawing/2014/chart" uri="{C3380CC4-5D6E-409C-BE32-E72D297353CC}">
              <c16:uniqueId val="{00000013-E4D6-49A7-BE93-580AA2FE5EB9}"/>
            </c:ext>
          </c:extLst>
        </c:ser>
        <c:dLbls>
          <c:showLegendKey val="0"/>
          <c:showVal val="1"/>
          <c:showCatName val="0"/>
          <c:showSerName val="0"/>
          <c:showPercent val="0"/>
          <c:showBubbleSize val="0"/>
        </c:dLbls>
        <c:axId val="552285856"/>
        <c:axId val="552286248"/>
      </c:scatterChart>
      <c:valAx>
        <c:axId val="552285856"/>
        <c:scaling>
          <c:orientation val="minMax"/>
          <c:max val="61.300000000000004"/>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2286248"/>
        <c:crosses val="autoZero"/>
        <c:crossBetween val="midCat"/>
      </c:valAx>
      <c:valAx>
        <c:axId val="552286248"/>
        <c:scaling>
          <c:orientation val="minMax"/>
          <c:max val="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2285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{CB5F5692-C973-4DD9-8B0F-E216EA1A76FF}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272-44D3-B530-AF90CC6560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{D50762AD-9D6A-4B78-B2A3-5331AE624131}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72-44D3-B530-AF90CC6560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{827D56B0-BB2E-4162-80A4-F3967FE01B57}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72-44D3-B530-AF90CC6560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{157EF7EB-9C3F-46AA-B608-5CEA12607118}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72-44D3-B530-AF90CC6560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{51E2A703-3AA5-42D8-84E5-E722D62BB97D}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72-44D3-B530-AF90CC6560B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{FE45B3CD-FD85-47B0-9440-0A6A61D9294A}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272-44D3-B530-AF90CC6560B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{837D90BA-45A2-427E-9D4C-EF01BFDB1E96}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272-44D3-B530-AF90CC6560B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{D1FE356F-FF31-4010-8E40-36BE72608D57}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272-44D3-B530-AF90CC6560B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{3B1C69C2-8D8C-423C-9602-BF5E8988EDE4}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272-44D3-B530-AF90CC6560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5.4</c:v>
                </c:pt>
                <c:pt idx="16">
                  <c:v>4.9000000000000004</c:v>
                </c:pt>
                <c:pt idx="24">
                  <c:v>4.5999999999999996</c:v>
                </c:pt>
                <c:pt idx="32">
                  <c:v>5.3</c:v>
                </c:pt>
              </c:numCache>
            </c:numRef>
          </c:xVal>
          <c:yVal>
            <c:numRef>
              <c:f>公会計指標分析・財政指標組合せ分析表!$BP$73:$DC$73</c:f>
              <c:numCache>
                <c:formatCode>#,##0.0;"▲ "#,##0.0</c:formatCode>
                <c:ptCount val="40"/>
                <c:pt idx="0">
                  <c:v>29.1</c:v>
                </c:pt>
                <c:pt idx="8">
                  <c:v>24.3</c:v>
                </c:pt>
                <c:pt idx="16">
                  <c:v>35.200000000000003</c:v>
                </c:pt>
                <c:pt idx="24">
                  <c:v>42.6</c:v>
                </c:pt>
                <c:pt idx="32">
                  <c:v>31.7</c:v>
                </c:pt>
              </c:numCache>
            </c:numRef>
          </c:yVal>
          <c:smooth val="0"/>
          <c:extLst>
            <c:ext xmlns:c16="http://schemas.microsoft.com/office/drawing/2014/chart" uri="{C3380CC4-5D6E-409C-BE32-E72D297353CC}">
              <c16:uniqueId val="{00000009-0272-44D3-B530-AF90CC6560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{2126F09C-98B1-43C4-8081-866EF1177B1D}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272-44D3-B530-AF90CC6560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{284050B4-19C1-4C76-9AA8-DF5BE9D0CE9E}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72-44D3-B530-AF90CC6560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{45E42E73-A4AC-4385-85E1-994D6BF0FC07}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72-44D3-B530-AF90CC6560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{84B5FD75-0F97-48A8-8EB3-0DA028FE1EF5}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72-44D3-B530-AF90CC6560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{428E3852-E358-41F8-96D4-E7D29744D406}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72-44D3-B530-AF90CC6560B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{317A58A6-CF31-4663-8A34-9135BF4C51CF}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272-44D3-B530-AF90CC6560B4}"/>
                </c:ext>
              </c:extLst>
            </c:dLbl>
            <c:dLbl>
              <c:idx val="16"/>
              <c:layout>
                <c:manualLayout>
                  <c:x val="0"/>
                  <c:y val="-5.285781902545827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{ED00DB8D-B2CD-40A0-9AE8-B34B0476D5B1}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272-44D3-B530-AF90CC6560B4}"/>
                </c:ext>
              </c:extLst>
            </c:dLbl>
            <c:dLbl>
              <c:idx val="24"/>
              <c:layout>
                <c:manualLayout>
                  <c:x val="0"/>
                  <c:y val="5.285781902545827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{1F3082F7-5279-4242-91D5-2760D232F6BB}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272-44D3-B530-AF90CC6560B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{C0B97C43-4475-4484-B7A9-BF52E3810603}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272-44D3-B530-AF90CC6560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c:ext xmlns:c16="http://schemas.microsoft.com/office/drawing/2014/chart" uri="{C3380CC4-5D6E-409C-BE32-E72D297353CC}">
              <c16:uniqueId val="{00000013-0272-44D3-B530-AF90CC6560B4}"/>
            </c:ext>
          </c:extLst>
        </c:ser>
        <c:dLbls>
          <c:showLegendKey val="0"/>
          <c:showVal val="1"/>
          <c:showCatName val="0"/>
          <c:showSerName val="0"/>
          <c:showPercent val="0"/>
          <c:showBubbleSize val="0"/>
        </c:dLbls>
        <c:axId val="552276840"/>
        <c:axId val="552277624"/>
      </c:scatterChart>
      <c:valAx>
        <c:axId val="552276840"/>
        <c:scaling>
          <c:orientation val="minMax"/>
          <c:max val="10.9"/>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2277624"/>
        <c:crosses val="autoZero"/>
        <c:crossBetween val="midCat"/>
      </c:valAx>
      <c:valAx>
        <c:axId val="552277624"/>
        <c:scaling>
          <c:orientation val="minMax"/>
          <c:max val="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22768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地方債元利償還金については、発行額を償還額以内に抑えてきたことから年々減少してきているが、複数の大型事業により、平成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年度以降は償還額以上の発行を行っている。そのため、今後は償還額が増加することが見込まれ、令和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年度にピークを迎える予定である。大型事業が令和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年度に完了予定のため、完了後は、償還額以下の発行に抑制し、交付税算入率の高い起債を行っていく。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中学校統合にともなう建設事業等の大型事業の実施により、地方債現在高は増加したものの、公営企業債の償還終了や団塊の世代の退職が進んだことによる退職手当負担見込額の減少によって、将来負担額は若干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充当可能財源等について全体として増加しているが、主な要因は、交付税措置率の高い地方債に切り替えを行ってきたことにより基準財政需要額参入見込額が増加したことによる。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宮崎県串間市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財政調整基金や公共施設整備資金積立基金等を大型事業等の臨時的な財政需要に対し充当したことによる減少。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「中期財政収支見通し」では、人口減少による市税の減、社会保障費の増大による扶助費の増、近年続く大型事業の増により、減少傾向にある。可能な限り、歳出抑制に努める。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地域福祉事業基金：高齢者保健福祉の増進を図る。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がんばっどふるさと応援基金：豊かな自然環境を次世代に引き継ぎ、誰もが快適に住むことのできるまちに発展することを願い寄附された寄附金を魅力あるまちづくりに関する事業に充てる財源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年度末に退職した職員に対する退職手当の財源として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がんばっどふるさと応援基金：魅力あるまちづくりに関する事業の財源として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万円充当した一方で、寄附金から返礼事務費等を差引いた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資金積立基金：公共施設等総合管理計画に基づく施設統廃合等の工事や維持補修費が増加する見込みである。しかし、今後、本庁舎改修経費のための積立てを行う予定のため、取崩しは必要最少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大型事業等の臨時的経費に対し充当を行ったことから約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％程度となるように他の特定目的基金をできるだけ活用していくこととしているが、地方財残高も増加していく傾向にあるため、さらなる経常経費の削減に努める。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預金利子、基金運用益の積立て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被災公共施設等の用途廃止等に伴う一括償還等に備え、利子等の積立てを行う。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18,631
18,513
295.17
13,131,989
12,750,633
297,531
6,618,654
9,964,218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当市では、平成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年度に策定の公共施設等総合管理計画において、延床面積を今後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年間で約</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％圧縮するという目標を掲げ、公共施設の新規整備の抑制や既存施設の複合化・除却を進める方針である。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また、公共施設個別計画の作成段階であり、個別施設毎の具体的な対応方針を定め、施設の適正化と効率的な管理運営を行っていく。</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有形固定資産減価償却率について、</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年度の中学校建て替え以降、大規模な施設更新等を行っていないため、前年度と比較すると</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の増となっている。</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7841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098550" y="59806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75185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098550" y="56208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75185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098550" y="49011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75185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098550" y="45413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10086"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10086"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0747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1275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3987800" y="577913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1275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3987800" y="47913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127500" y="5052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259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429000" y="52173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781300" y="52407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133600" y="52353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144039</xdr:rowOff>
    </xdr:from>
    <xdr:to>
      <xdr:col>23</xdr:col>
      <xdr:colOff>136525</xdr:colOff>
      <xdr:row>31</xdr:row>
      <xdr:rowOff>74189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25900" y="52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122466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127500" y="526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12171</xdr:rowOff>
    </xdr:from>
    <xdr:to>
      <xdr:col>19</xdr:col>
      <xdr:colOff>187325</xdr:colOff>
      <xdr:row>31</xdr:row>
      <xdr:rowOff>113771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429000" y="53271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23389</xdr:rowOff>
    </xdr:from>
    <xdr:to>
      <xdr:col>23</xdr:col>
      <xdr:colOff>85725</xdr:colOff>
      <xdr:row>31</xdr:row>
      <xdr:rowOff>62971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3479800" y="5338339"/>
          <a:ext cx="5969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39158</xdr:rowOff>
    </xdr:from>
    <xdr:to>
      <xdr:col>15</xdr:col>
      <xdr:colOff>187325</xdr:colOff>
      <xdr:row>31</xdr:row>
      <xdr:rowOff>140758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781300" y="53541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62971</xdr:rowOff>
    </xdr:from>
    <xdr:to>
      <xdr:col>19</xdr:col>
      <xdr:colOff>136525</xdr:colOff>
      <xdr:row>31</xdr:row>
      <xdr:rowOff>89958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2832100" y="5377921"/>
          <a:ext cx="6477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129646</xdr:rowOff>
    </xdr:from>
    <xdr:to>
      <xdr:col>11</xdr:col>
      <xdr:colOff>187325</xdr:colOff>
      <xdr:row>31</xdr:row>
      <xdr:rowOff>59796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133600" y="52731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8996</xdr:rowOff>
    </xdr:from>
    <xdr:to>
      <xdr:col>15</xdr:col>
      <xdr:colOff>136525</xdr:colOff>
      <xdr:row>31</xdr:row>
      <xdr:rowOff>89958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184400" y="5323946"/>
          <a:ext cx="6477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293119"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2658119"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010419"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104898</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293119" y="54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131885</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2658119" y="54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50923</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010419" y="536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0544443" y="3853117"/>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760740" y="3836446"/>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年度債務償還比率</a:t>
          </a:r>
          <a:r>
            <a:rPr kumimoji="1" lang="en-US" altLang="ja-JP" sz="1100">
              <a:latin typeface="ＭＳ ゴシック" panose="020B0609070205080204" pitchFamily="49" charset="-128"/>
              <a:ea typeface="ＭＳ ゴシック" panose="020B0609070205080204" pitchFamily="49" charset="-128"/>
            </a:rPr>
            <a:t>633</a:t>
          </a:r>
          <a:r>
            <a:rPr kumimoji="1" lang="ja-JP" altLang="en-US" sz="1100">
              <a:latin typeface="ＭＳ ゴシック" panose="020B0609070205080204" pitchFamily="49" charset="-128"/>
              <a:ea typeface="ＭＳ ゴシック" panose="020B0609070205080204" pitchFamily="49" charset="-128"/>
            </a:rPr>
            <a:t>％となっており、前年度と比較し</a:t>
          </a:r>
          <a:r>
            <a:rPr kumimoji="1" lang="en-US" altLang="ja-JP" sz="1100">
              <a:latin typeface="ＭＳ ゴシック" panose="020B0609070205080204" pitchFamily="49" charset="-128"/>
              <a:ea typeface="ＭＳ ゴシック" panose="020B0609070205080204" pitchFamily="49" charset="-128"/>
            </a:rPr>
            <a:t>9.0%</a:t>
          </a:r>
          <a:r>
            <a:rPr kumimoji="1" lang="ja-JP" altLang="en-US" sz="1100">
              <a:latin typeface="ＭＳ ゴシック" panose="020B0609070205080204" pitchFamily="49" charset="-128"/>
              <a:ea typeface="ＭＳ ゴシック" panose="020B0609070205080204" pitchFamily="49" charset="-128"/>
            </a:rPr>
            <a:t>減となっているが、この主な要因は公営企業等繰入金が減少したことによるものである。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道の駅建設などの大型事業に伴い、地方債残高も増加傾向にあるため、事業終了後は地方債残高縮減に努めていく必要がある。</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92286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92286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92286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917552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917552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917552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2593320"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2646025"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2534900" y="58610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2646025"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2534900" y="45106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2646025" y="511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2573000" y="52685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1947525"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15512</xdr:rowOff>
    </xdr:from>
    <xdr:to>
      <xdr:col>76</xdr:col>
      <xdr:colOff>73025</xdr:colOff>
      <xdr:row>31</xdr:row>
      <xdr:rowOff>117112</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2573000" y="53304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165389</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2646025" y="530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6259</xdr:rowOff>
    </xdr:from>
    <xdr:to>
      <xdr:col>72</xdr:col>
      <xdr:colOff>123825</xdr:colOff>
      <xdr:row>31</xdr:row>
      <xdr:rowOff>107859</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1947525" y="53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57059</xdr:rowOff>
    </xdr:from>
    <xdr:to>
      <xdr:col>76</xdr:col>
      <xdr:colOff>22225</xdr:colOff>
      <xdr:row>31</xdr:row>
      <xdr:rowOff>66312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1998325" y="5372009"/>
          <a:ext cx="5969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1779327" y="50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98986</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1779327" y="541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18,631
18,513
295.17
13,131,989
12,750,633
297,531
6,618,654
9,964,218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39490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39878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3889375" y="719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39878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3889375" y="57046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39878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8989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203575" y="6266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428875"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68275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8989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145885</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3987800"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61323</xdr:rowOff>
    </xdr:from>
    <xdr:to>
      <xdr:col>20</xdr:col>
      <xdr:colOff>38100</xdr:colOff>
      <xdr:row>37</xdr:row>
      <xdr:rowOff>162923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203575" y="64049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46808</xdr:rowOff>
    </xdr:from>
    <xdr:to>
      <xdr:col>24</xdr:col>
      <xdr:colOff>63500</xdr:colOff>
      <xdr:row>37</xdr:row>
      <xdr:rowOff>112123</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235325" y="6390458"/>
          <a:ext cx="714375"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428875"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112123</xdr:rowOff>
    </xdr:from>
    <xdr:to>
      <xdr:col>19</xdr:col>
      <xdr:colOff>177800</xdr:colOff>
      <xdr:row>37</xdr:row>
      <xdr:rowOff>144780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479675" y="6455773"/>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06769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30569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559569"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154050</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06769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E00-000052000000}"/>
            </a:ext>
          </a:extLst>
        </xdr:cNvPr>
        <xdr:cNvSpPr txBox="1"/>
      </xdr:nvSpPr>
      <xdr:spPr>
        <a:xfrm>
          <a:off x="230569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8905240"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8943975"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8845550" y="72014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8943975"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8845550" y="59173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8943975"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8883650" y="67302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15975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413625" y="67386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6638925"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17132</xdr:rowOff>
    </xdr:from>
    <xdr:to>
      <xdr:col>55</xdr:col>
      <xdr:colOff>50800</xdr:colOff>
      <xdr:row>39</xdr:row>
      <xdr:rowOff>118732</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8883650" y="67036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40009</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8943975" y="65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45650</xdr:rowOff>
    </xdr:from>
    <xdr:to>
      <xdr:col>50</xdr:col>
      <xdr:colOff>165100</xdr:colOff>
      <xdr:row>39</xdr:row>
      <xdr:rowOff>147250</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8159750" y="67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67932</xdr:rowOff>
    </xdr:from>
    <xdr:to>
      <xdr:col>55</xdr:col>
      <xdr:colOff>0</xdr:colOff>
      <xdr:row>39</xdr:row>
      <xdr:rowOff>96450</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8210550" y="6754482"/>
          <a:ext cx="695325"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53975</xdr:rowOff>
    </xdr:from>
    <xdr:to>
      <xdr:col>46</xdr:col>
      <xdr:colOff>38100</xdr:colOff>
      <xdr:row>39</xdr:row>
      <xdr:rowOff>155575</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7413625" y="67405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96450</xdr:rowOff>
    </xdr:from>
    <xdr:to>
      <xdr:col>50</xdr:col>
      <xdr:colOff>114300</xdr:colOff>
      <xdr:row>39</xdr:row>
      <xdr:rowOff>104775</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7445375" y="6783000"/>
          <a:ext cx="765175"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a:extLst>
            <a:ext uri="{FF2B5EF4-FFF2-40B4-BE49-F238E27FC236}">
              <a16:creationId xmlns:a16="http://schemas.microsoft.com/office/drawing/2014/main" id="{00000000-0008-0000-0E00-00007F000000}"/>
            </a:ext>
          </a:extLst>
        </xdr:cNvPr>
        <xdr:cNvSpPr txBox="1"/>
      </xdr:nvSpPr>
      <xdr:spPr>
        <a:xfrm>
          <a:off x="7959236"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8" name="n_2aveValue【道路】&#10;一人当たり延長">
          <a:extLst>
            <a:ext uri="{FF2B5EF4-FFF2-40B4-BE49-F238E27FC236}">
              <a16:creationId xmlns:a16="http://schemas.microsoft.com/office/drawing/2014/main" id="{00000000-0008-0000-0E00-000080000000}"/>
            </a:ext>
          </a:extLst>
        </xdr:cNvPr>
        <xdr:cNvSpPr txBox="1"/>
      </xdr:nvSpPr>
      <xdr:spPr>
        <a:xfrm>
          <a:off x="72258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9" name="n_3aveValue【道路】&#10;一人当たり延長">
          <a:extLst>
            <a:ext uri="{FF2B5EF4-FFF2-40B4-BE49-F238E27FC236}">
              <a16:creationId xmlns:a16="http://schemas.microsoft.com/office/drawing/2014/main" id="{00000000-0008-0000-0E00-000081000000}"/>
            </a:ext>
          </a:extLst>
        </xdr:cNvPr>
        <xdr:cNvSpPr txBox="1"/>
      </xdr:nvSpPr>
      <xdr:spPr>
        <a:xfrm>
          <a:off x="6479686"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163777</xdr:rowOff>
    </xdr:from>
    <xdr:ext cx="534377" cy="259045"/>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7959236"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146702</xdr:rowOff>
    </xdr:from>
    <xdr:ext cx="534377" cy="259045"/>
    <xdr:sp macro="" textlink="">
      <xdr:nvSpPr>
        <xdr:cNvPr id="131" name="n_2mainValue【道路】&#10;一人当たり延長">
          <a:extLst>
            <a:ext uri="{FF2B5EF4-FFF2-40B4-BE49-F238E27FC236}">
              <a16:creationId xmlns:a16="http://schemas.microsoft.com/office/drawing/2014/main" id="{00000000-0008-0000-0E00-000083000000}"/>
            </a:ext>
          </a:extLst>
        </xdr:cNvPr>
        <xdr:cNvSpPr txBox="1"/>
      </xdr:nvSpPr>
      <xdr:spPr>
        <a:xfrm>
          <a:off x="7225811" y="683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39490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39878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3889375" y="11075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39878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3889375" y="948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39878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38989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203575" y="101121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428875"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68275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38989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136633</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E00-0000AD000000}"/>
            </a:ext>
          </a:extLst>
        </xdr:cNvPr>
        <xdr:cNvSpPr txBox="1"/>
      </xdr:nvSpPr>
      <xdr:spPr>
        <a:xfrm>
          <a:off x="3987800"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56969</xdr:rowOff>
    </xdr:from>
    <xdr:to>
      <xdr:col>20</xdr:col>
      <xdr:colOff>38100</xdr:colOff>
      <xdr:row>59</xdr:row>
      <xdr:rowOff>158569</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3203575" y="101725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107769</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3235325" y="10153106"/>
          <a:ext cx="714375"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84727</xdr:rowOff>
    </xdr:from>
    <xdr:to>
      <xdr:col>15</xdr:col>
      <xdr:colOff>101600</xdr:colOff>
      <xdr:row>60</xdr:row>
      <xdr:rowOff>14877</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2428875"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107769</xdr:rowOff>
    </xdr:from>
    <xdr:to>
      <xdr:col>19</xdr:col>
      <xdr:colOff>177800</xdr:colOff>
      <xdr:row>59</xdr:row>
      <xdr:rowOff>135527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2479675" y="10223319"/>
          <a:ext cx="7556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06769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30569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1559569"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149696</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067694" y="1026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6004</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30569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E00-0000CB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flipV="1">
          <a:off x="8905240"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E00-0000CD000000}"/>
            </a:ext>
          </a:extLst>
        </xdr:cNvPr>
        <xdr:cNvSpPr txBox="1"/>
      </xdr:nvSpPr>
      <xdr:spPr>
        <a:xfrm>
          <a:off x="8943975"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8845550" y="109717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E00-0000CF000000}"/>
            </a:ext>
          </a:extLst>
        </xdr:cNvPr>
        <xdr:cNvSpPr txBox="1"/>
      </xdr:nvSpPr>
      <xdr:spPr>
        <a:xfrm>
          <a:off x="8943975"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8845550" y="95118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E00-0000D1000000}"/>
            </a:ext>
          </a:extLst>
        </xdr:cNvPr>
        <xdr:cNvSpPr txBox="1"/>
      </xdr:nvSpPr>
      <xdr:spPr>
        <a:xfrm>
          <a:off x="8943975"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8883650" y="105814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815975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7413625" y="106057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6638925"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148665</xdr:rowOff>
    </xdr:from>
    <xdr:to>
      <xdr:col>55</xdr:col>
      <xdr:colOff>50800</xdr:colOff>
      <xdr:row>60</xdr:row>
      <xdr:rowOff>78815</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8883650" y="102642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92</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E00-0000DC000000}"/>
            </a:ext>
          </a:extLst>
        </xdr:cNvPr>
        <xdr:cNvSpPr txBox="1"/>
      </xdr:nvSpPr>
      <xdr:spPr>
        <a:xfrm>
          <a:off x="8943975" y="1011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34672</xdr:rowOff>
    </xdr:from>
    <xdr:to>
      <xdr:col>50</xdr:col>
      <xdr:colOff>165100</xdr:colOff>
      <xdr:row>63</xdr:row>
      <xdr:rowOff>136272</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8159750" y="108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28015</xdr:rowOff>
    </xdr:from>
    <xdr:to>
      <xdr:col>55</xdr:col>
      <xdr:colOff>0</xdr:colOff>
      <xdr:row>63</xdr:row>
      <xdr:rowOff>85472</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8210550" y="10315015"/>
          <a:ext cx="695325" cy="57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36230</xdr:rowOff>
    </xdr:from>
    <xdr:to>
      <xdr:col>46</xdr:col>
      <xdr:colOff>38100</xdr:colOff>
      <xdr:row>63</xdr:row>
      <xdr:rowOff>137830</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7413625" y="108375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85472</xdr:rowOff>
    </xdr:from>
    <xdr:to>
      <xdr:col>50</xdr:col>
      <xdr:colOff>114300</xdr:colOff>
      <xdr:row>63</xdr:row>
      <xdr:rowOff>87030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flipV="1">
          <a:off x="7445375" y="10886822"/>
          <a:ext cx="765175"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793644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71934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161220</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6447370"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127399</xdr:rowOff>
    </xdr:from>
    <xdr:ext cx="534377" cy="259045"/>
    <xdr:sp macro="" textlink="">
      <xdr:nvSpPr>
        <xdr:cNvPr id="228" name="n_1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7959236" y="1092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128957</xdr:rowOff>
    </xdr:from>
    <xdr:ext cx="534377" cy="259045"/>
    <xdr:sp macro="" textlink="">
      <xdr:nvSpPr>
        <xdr:cNvPr id="229" name="n_2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7225811" y="109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E00-0000FD00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39490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E00-0000FF000000}"/>
            </a:ext>
          </a:extLst>
        </xdr:cNvPr>
        <xdr:cNvSpPr txBox="1"/>
      </xdr:nvSpPr>
      <xdr:spPr>
        <a:xfrm>
          <a:off x="39878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3889375" y="146513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00000000-0008-0000-0E00-000001010000}"/>
            </a:ext>
          </a:extLst>
        </xdr:cNvPr>
        <xdr:cNvSpPr txBox="1"/>
      </xdr:nvSpPr>
      <xdr:spPr>
        <a:xfrm>
          <a:off x="39878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3889375" y="133369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E00-000003010000}"/>
            </a:ext>
          </a:extLst>
        </xdr:cNvPr>
        <xdr:cNvSpPr txBox="1"/>
      </xdr:nvSpPr>
      <xdr:spPr>
        <a:xfrm>
          <a:off x="39878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38989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3203575" y="139490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2428875"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168275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38989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163847</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E00-00000E010000}"/>
            </a:ext>
          </a:extLst>
        </xdr:cNvPr>
        <xdr:cNvSpPr txBox="1"/>
      </xdr:nvSpPr>
      <xdr:spPr>
        <a:xfrm>
          <a:off x="398780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3203575" y="141128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64770</xdr:rowOff>
    </xdr:from>
    <xdr:to>
      <xdr:col>24</xdr:col>
      <xdr:colOff>63500</xdr:colOff>
      <xdr:row>82</xdr:row>
      <xdr:rowOff>104775</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3235325" y="14123670"/>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92075</xdr:rowOff>
    </xdr:from>
    <xdr:to>
      <xdr:col>15</xdr:col>
      <xdr:colOff>101600</xdr:colOff>
      <xdr:row>83</xdr:row>
      <xdr:rowOff>22225</xdr:rowOff>
    </xdr:to>
    <xdr:sp macro="" textlink="">
      <xdr:nvSpPr>
        <xdr:cNvPr id="273" name="楕円 272">
          <a:extLst>
            <a:ext uri="{FF2B5EF4-FFF2-40B4-BE49-F238E27FC236}">
              <a16:creationId xmlns:a16="http://schemas.microsoft.com/office/drawing/2014/main" id="{00000000-0008-0000-0E00-000011010000}"/>
            </a:ext>
          </a:extLst>
        </xdr:cNvPr>
        <xdr:cNvSpPr/>
      </xdr:nvSpPr>
      <xdr:spPr>
        <a:xfrm>
          <a:off x="2428875"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104775</xdr:rowOff>
    </xdr:from>
    <xdr:to>
      <xdr:col>19</xdr:col>
      <xdr:colOff>177800</xdr:colOff>
      <xdr:row>82</xdr:row>
      <xdr:rowOff>142875</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2479675" y="14163675"/>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65405</xdr:rowOff>
    </xdr:from>
    <xdr:to>
      <xdr:col>10</xdr:col>
      <xdr:colOff>165100</xdr:colOff>
      <xdr:row>83</xdr:row>
      <xdr:rowOff>167005</xdr:rowOff>
    </xdr:to>
    <xdr:sp macro="" textlink="">
      <xdr:nvSpPr>
        <xdr:cNvPr id="275" name="楕円 274">
          <a:extLst>
            <a:ext uri="{FF2B5EF4-FFF2-40B4-BE49-F238E27FC236}">
              <a16:creationId xmlns:a16="http://schemas.microsoft.com/office/drawing/2014/main" id="{00000000-0008-0000-0E00-000013010000}"/>
            </a:ext>
          </a:extLst>
        </xdr:cNvPr>
        <xdr:cNvSpPr/>
      </xdr:nvSpPr>
      <xdr:spPr>
        <a:xfrm>
          <a:off x="168275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142875</xdr:rowOff>
    </xdr:from>
    <xdr:to>
      <xdr:col>15</xdr:col>
      <xdr:colOff>50800</xdr:colOff>
      <xdr:row>83</xdr:row>
      <xdr:rowOff>116205</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flipV="1">
          <a:off x="1733550" y="14201775"/>
          <a:ext cx="746125"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7" name="n_1aveValue【公営住宅】&#10;有形固定資産減価償却率">
          <a:extLst>
            <a:ext uri="{FF2B5EF4-FFF2-40B4-BE49-F238E27FC236}">
              <a16:creationId xmlns:a16="http://schemas.microsoft.com/office/drawing/2014/main" id="{00000000-0008-0000-0E00-000015010000}"/>
            </a:ext>
          </a:extLst>
        </xdr:cNvPr>
        <xdr:cNvSpPr txBox="1"/>
      </xdr:nvSpPr>
      <xdr:spPr>
        <a:xfrm>
          <a:off x="306769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8" name="n_2aveValue【公営住宅】&#10;有形固定資産減価償却率">
          <a:extLst>
            <a:ext uri="{FF2B5EF4-FFF2-40B4-BE49-F238E27FC236}">
              <a16:creationId xmlns:a16="http://schemas.microsoft.com/office/drawing/2014/main" id="{00000000-0008-0000-0E00-000016010000}"/>
            </a:ext>
          </a:extLst>
        </xdr:cNvPr>
        <xdr:cNvSpPr txBox="1"/>
      </xdr:nvSpPr>
      <xdr:spPr>
        <a:xfrm>
          <a:off x="230569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79" name="n_3aveValue【公営住宅】&#10;有形固定資産減価償却率">
          <a:extLst>
            <a:ext uri="{FF2B5EF4-FFF2-40B4-BE49-F238E27FC236}">
              <a16:creationId xmlns:a16="http://schemas.microsoft.com/office/drawing/2014/main" id="{00000000-0008-0000-0E00-000017010000}"/>
            </a:ext>
          </a:extLst>
        </xdr:cNvPr>
        <xdr:cNvSpPr txBox="1"/>
      </xdr:nvSpPr>
      <xdr:spPr>
        <a:xfrm>
          <a:off x="1559569"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146702</xdr:rowOff>
    </xdr:from>
    <xdr:ext cx="405111" cy="259045"/>
    <xdr:sp macro="" textlink="">
      <xdr:nvSpPr>
        <xdr:cNvPr id="280" name="n_1mainValue【公営住宅】&#10;有形固定資産減価償却率">
          <a:extLst>
            <a:ext uri="{FF2B5EF4-FFF2-40B4-BE49-F238E27FC236}">
              <a16:creationId xmlns:a16="http://schemas.microsoft.com/office/drawing/2014/main" id="{00000000-0008-0000-0E00-000018010000}"/>
            </a:ext>
          </a:extLst>
        </xdr:cNvPr>
        <xdr:cNvSpPr txBox="1"/>
      </xdr:nvSpPr>
      <xdr:spPr>
        <a:xfrm>
          <a:off x="306769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13352</xdr:rowOff>
    </xdr:from>
    <xdr:ext cx="405111" cy="259045"/>
    <xdr:sp macro="" textlink="">
      <xdr:nvSpPr>
        <xdr:cNvPr id="281" name="n_2mainValue【公営住宅】&#10;有形固定資産減価償却率">
          <a:extLst>
            <a:ext uri="{FF2B5EF4-FFF2-40B4-BE49-F238E27FC236}">
              <a16:creationId xmlns:a16="http://schemas.microsoft.com/office/drawing/2014/main" id="{00000000-0008-0000-0E00-000019010000}"/>
            </a:ext>
          </a:extLst>
        </xdr:cNvPr>
        <xdr:cNvSpPr txBox="1"/>
      </xdr:nvSpPr>
      <xdr:spPr>
        <a:xfrm>
          <a:off x="230569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158132</xdr:rowOff>
    </xdr:from>
    <xdr:ext cx="405111" cy="259045"/>
    <xdr:sp macro="" textlink="">
      <xdr:nvSpPr>
        <xdr:cNvPr id="282" name="n_3mainValue【公営住宅】&#10;有形固定資産減価償却率">
          <a:extLst>
            <a:ext uri="{FF2B5EF4-FFF2-40B4-BE49-F238E27FC236}">
              <a16:creationId xmlns:a16="http://schemas.microsoft.com/office/drawing/2014/main" id="{00000000-0008-0000-0E00-00001A010000}"/>
            </a:ext>
          </a:extLst>
        </xdr:cNvPr>
        <xdr:cNvSpPr txBox="1"/>
      </xdr:nvSpPr>
      <xdr:spPr>
        <a:xfrm>
          <a:off x="1559569"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517735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a:extLst>
            <a:ext uri="{FF2B5EF4-FFF2-40B4-BE49-F238E27FC236}">
              <a16:creationId xmlns:a16="http://schemas.microsoft.com/office/drawing/2014/main" id="{00000000-0008-0000-0E00-000033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8905240"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9" name="【公営住宅】&#10;一人当たり面積最小値テキスト">
          <a:extLst>
            <a:ext uri="{FF2B5EF4-FFF2-40B4-BE49-F238E27FC236}">
              <a16:creationId xmlns:a16="http://schemas.microsoft.com/office/drawing/2014/main" id="{00000000-0008-0000-0E00-000035010000}"/>
            </a:ext>
          </a:extLst>
        </xdr:cNvPr>
        <xdr:cNvSpPr txBox="1"/>
      </xdr:nvSpPr>
      <xdr:spPr>
        <a:xfrm>
          <a:off x="8943975"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8845550" y="148917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11" name="【公営住宅】&#10;一人当たり面積最大値テキスト">
          <a:extLst>
            <a:ext uri="{FF2B5EF4-FFF2-40B4-BE49-F238E27FC236}">
              <a16:creationId xmlns:a16="http://schemas.microsoft.com/office/drawing/2014/main" id="{00000000-0008-0000-0E00-000037010000}"/>
            </a:ext>
          </a:extLst>
        </xdr:cNvPr>
        <xdr:cNvSpPr txBox="1"/>
      </xdr:nvSpPr>
      <xdr:spPr>
        <a:xfrm>
          <a:off x="8943975"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8845550" y="132759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3" name="【公営住宅】&#10;一人当たり面積平均値テキスト">
          <a:extLst>
            <a:ext uri="{FF2B5EF4-FFF2-40B4-BE49-F238E27FC236}">
              <a16:creationId xmlns:a16="http://schemas.microsoft.com/office/drawing/2014/main" id="{00000000-0008-0000-0E00-000039010000}"/>
            </a:ext>
          </a:extLst>
        </xdr:cNvPr>
        <xdr:cNvSpPr txBox="1"/>
      </xdr:nvSpPr>
      <xdr:spPr>
        <a:xfrm>
          <a:off x="8943975"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8883650" y="146606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5" name="フローチャート: 判断 314">
          <a:extLst>
            <a:ext uri="{FF2B5EF4-FFF2-40B4-BE49-F238E27FC236}">
              <a16:creationId xmlns:a16="http://schemas.microsoft.com/office/drawing/2014/main" id="{00000000-0008-0000-0E00-00003B010000}"/>
            </a:ext>
          </a:extLst>
        </xdr:cNvPr>
        <xdr:cNvSpPr/>
      </xdr:nvSpPr>
      <xdr:spPr>
        <a:xfrm>
          <a:off x="815975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6" name="フローチャート: 判断 315">
          <a:extLst>
            <a:ext uri="{FF2B5EF4-FFF2-40B4-BE49-F238E27FC236}">
              <a16:creationId xmlns:a16="http://schemas.microsoft.com/office/drawing/2014/main" id="{00000000-0008-0000-0E00-00003C010000}"/>
            </a:ext>
          </a:extLst>
        </xdr:cNvPr>
        <xdr:cNvSpPr/>
      </xdr:nvSpPr>
      <xdr:spPr>
        <a:xfrm>
          <a:off x="7413625" y="146696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17" name="フローチャート: 判断 316">
          <a:extLst>
            <a:ext uri="{FF2B5EF4-FFF2-40B4-BE49-F238E27FC236}">
              <a16:creationId xmlns:a16="http://schemas.microsoft.com/office/drawing/2014/main" id="{00000000-0008-0000-0E00-00003D010000}"/>
            </a:ext>
          </a:extLst>
        </xdr:cNvPr>
        <xdr:cNvSpPr/>
      </xdr:nvSpPr>
      <xdr:spPr>
        <a:xfrm>
          <a:off x="6638925"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38409</xdr:rowOff>
    </xdr:from>
    <xdr:to>
      <xdr:col>55</xdr:col>
      <xdr:colOff>50800</xdr:colOff>
      <xdr:row>85</xdr:row>
      <xdr:rowOff>140009</xdr:rowOff>
    </xdr:to>
    <xdr:sp macro="" textlink="">
      <xdr:nvSpPr>
        <xdr:cNvPr id="323" name="楕円 322">
          <a:extLst>
            <a:ext uri="{FF2B5EF4-FFF2-40B4-BE49-F238E27FC236}">
              <a16:creationId xmlns:a16="http://schemas.microsoft.com/office/drawing/2014/main" id="{00000000-0008-0000-0E00-000043010000}"/>
            </a:ext>
          </a:extLst>
        </xdr:cNvPr>
        <xdr:cNvSpPr/>
      </xdr:nvSpPr>
      <xdr:spPr>
        <a:xfrm>
          <a:off x="8883650" y="146116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61286</xdr:rowOff>
    </xdr:from>
    <xdr:ext cx="469744" cy="259045"/>
    <xdr:sp macro="" textlink="">
      <xdr:nvSpPr>
        <xdr:cNvPr id="324" name="【公営住宅】&#10;一人当たり面積該当値テキスト">
          <a:extLst>
            <a:ext uri="{FF2B5EF4-FFF2-40B4-BE49-F238E27FC236}">
              <a16:creationId xmlns:a16="http://schemas.microsoft.com/office/drawing/2014/main" id="{00000000-0008-0000-0E00-000044010000}"/>
            </a:ext>
          </a:extLst>
        </xdr:cNvPr>
        <xdr:cNvSpPr txBox="1"/>
      </xdr:nvSpPr>
      <xdr:spPr>
        <a:xfrm>
          <a:off x="8943975" y="1446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42001</xdr:rowOff>
    </xdr:from>
    <xdr:to>
      <xdr:col>50</xdr:col>
      <xdr:colOff>165100</xdr:colOff>
      <xdr:row>85</xdr:row>
      <xdr:rowOff>143601</xdr:rowOff>
    </xdr:to>
    <xdr:sp macro="" textlink="">
      <xdr:nvSpPr>
        <xdr:cNvPr id="325" name="楕円 324">
          <a:extLst>
            <a:ext uri="{FF2B5EF4-FFF2-40B4-BE49-F238E27FC236}">
              <a16:creationId xmlns:a16="http://schemas.microsoft.com/office/drawing/2014/main" id="{00000000-0008-0000-0E00-000045010000}"/>
            </a:ext>
          </a:extLst>
        </xdr:cNvPr>
        <xdr:cNvSpPr/>
      </xdr:nvSpPr>
      <xdr:spPr>
        <a:xfrm>
          <a:off x="8159750" y="146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89209</xdr:rowOff>
    </xdr:from>
    <xdr:to>
      <xdr:col>55</xdr:col>
      <xdr:colOff>0</xdr:colOff>
      <xdr:row>85</xdr:row>
      <xdr:rowOff>92801</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flipV="1">
          <a:off x="8210550" y="14662459"/>
          <a:ext cx="695325"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46572</xdr:rowOff>
    </xdr:from>
    <xdr:to>
      <xdr:col>46</xdr:col>
      <xdr:colOff>38100</xdr:colOff>
      <xdr:row>85</xdr:row>
      <xdr:rowOff>148172</xdr:rowOff>
    </xdr:to>
    <xdr:sp macro="" textlink="">
      <xdr:nvSpPr>
        <xdr:cNvPr id="327" name="楕円 326">
          <a:extLst>
            <a:ext uri="{FF2B5EF4-FFF2-40B4-BE49-F238E27FC236}">
              <a16:creationId xmlns:a16="http://schemas.microsoft.com/office/drawing/2014/main" id="{00000000-0008-0000-0E00-000047010000}"/>
            </a:ext>
          </a:extLst>
        </xdr:cNvPr>
        <xdr:cNvSpPr/>
      </xdr:nvSpPr>
      <xdr:spPr>
        <a:xfrm>
          <a:off x="7413625" y="146198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92801</xdr:rowOff>
    </xdr:from>
    <xdr:to>
      <xdr:col>50</xdr:col>
      <xdr:colOff>114300</xdr:colOff>
      <xdr:row>85</xdr:row>
      <xdr:rowOff>97372</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flipV="1">
          <a:off x="7445375" y="14666051"/>
          <a:ext cx="765175"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59799</xdr:rowOff>
    </xdr:from>
    <xdr:to>
      <xdr:col>41</xdr:col>
      <xdr:colOff>101600</xdr:colOff>
      <xdr:row>85</xdr:row>
      <xdr:rowOff>161399</xdr:rowOff>
    </xdr:to>
    <xdr:sp macro="" textlink="">
      <xdr:nvSpPr>
        <xdr:cNvPr id="329" name="楕円 328">
          <a:extLst>
            <a:ext uri="{FF2B5EF4-FFF2-40B4-BE49-F238E27FC236}">
              <a16:creationId xmlns:a16="http://schemas.microsoft.com/office/drawing/2014/main" id="{00000000-0008-0000-0E00-000049010000}"/>
            </a:ext>
          </a:extLst>
        </xdr:cNvPr>
        <xdr:cNvSpPr/>
      </xdr:nvSpPr>
      <xdr:spPr>
        <a:xfrm>
          <a:off x="6638925" y="146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97372</xdr:rowOff>
    </xdr:from>
    <xdr:to>
      <xdr:col>45</xdr:col>
      <xdr:colOff>177800</xdr:colOff>
      <xdr:row>85</xdr:row>
      <xdr:rowOff>110599</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flipV="1">
          <a:off x="6689725" y="14670622"/>
          <a:ext cx="75565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31" name="n_1aveValue【公営住宅】&#10;一人当たり面積">
          <a:extLst>
            <a:ext uri="{FF2B5EF4-FFF2-40B4-BE49-F238E27FC236}">
              <a16:creationId xmlns:a16="http://schemas.microsoft.com/office/drawing/2014/main" id="{00000000-0008-0000-0E00-00004B010000}"/>
            </a:ext>
          </a:extLst>
        </xdr:cNvPr>
        <xdr:cNvSpPr txBox="1"/>
      </xdr:nvSpPr>
      <xdr:spPr>
        <a:xfrm>
          <a:off x="7991552"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32" name="n_2aveValue【公営住宅】&#10;一人当たり面積">
          <a:extLst>
            <a:ext uri="{FF2B5EF4-FFF2-40B4-BE49-F238E27FC236}">
              <a16:creationId xmlns:a16="http://schemas.microsoft.com/office/drawing/2014/main" id="{00000000-0008-0000-0E00-00004C010000}"/>
            </a:ext>
          </a:extLst>
        </xdr:cNvPr>
        <xdr:cNvSpPr txBox="1"/>
      </xdr:nvSpPr>
      <xdr:spPr>
        <a:xfrm>
          <a:off x="72581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50309</xdr:rowOff>
    </xdr:from>
    <xdr:ext cx="469744" cy="259045"/>
    <xdr:sp macro="" textlink="">
      <xdr:nvSpPr>
        <xdr:cNvPr id="333" name="n_3aveValue【公営住宅】&#10;一人当たり面積">
          <a:extLst>
            <a:ext uri="{FF2B5EF4-FFF2-40B4-BE49-F238E27FC236}">
              <a16:creationId xmlns:a16="http://schemas.microsoft.com/office/drawing/2014/main" id="{00000000-0008-0000-0E00-00004D010000}"/>
            </a:ext>
          </a:extLst>
        </xdr:cNvPr>
        <xdr:cNvSpPr txBox="1"/>
      </xdr:nvSpPr>
      <xdr:spPr>
        <a:xfrm>
          <a:off x="6483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160128</xdr:rowOff>
    </xdr:from>
    <xdr:ext cx="469744" cy="259045"/>
    <xdr:sp macro="" textlink="">
      <xdr:nvSpPr>
        <xdr:cNvPr id="334" name="n_1mainValue【公営住宅】&#10;一人当たり面積">
          <a:extLst>
            <a:ext uri="{FF2B5EF4-FFF2-40B4-BE49-F238E27FC236}">
              <a16:creationId xmlns:a16="http://schemas.microsoft.com/office/drawing/2014/main" id="{00000000-0008-0000-0E00-00004E010000}"/>
            </a:ext>
          </a:extLst>
        </xdr:cNvPr>
        <xdr:cNvSpPr txBox="1"/>
      </xdr:nvSpPr>
      <xdr:spPr>
        <a:xfrm>
          <a:off x="7991552" y="1439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164699</xdr:rowOff>
    </xdr:from>
    <xdr:ext cx="469744" cy="259045"/>
    <xdr:sp macro="" textlink="">
      <xdr:nvSpPr>
        <xdr:cNvPr id="335" name="n_2mainValue【公営住宅】&#10;一人当たり面積">
          <a:extLst>
            <a:ext uri="{FF2B5EF4-FFF2-40B4-BE49-F238E27FC236}">
              <a16:creationId xmlns:a16="http://schemas.microsoft.com/office/drawing/2014/main" id="{00000000-0008-0000-0E00-00004F010000}"/>
            </a:ext>
          </a:extLst>
        </xdr:cNvPr>
        <xdr:cNvSpPr txBox="1"/>
      </xdr:nvSpPr>
      <xdr:spPr>
        <a:xfrm>
          <a:off x="7258127" y="1439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6476</xdr:rowOff>
    </xdr:from>
    <xdr:ext cx="469744" cy="259045"/>
    <xdr:sp macro="" textlink="">
      <xdr:nvSpPr>
        <xdr:cNvPr id="336" name="n_3mainValue【公営住宅】&#10;一人当たり面積">
          <a:extLst>
            <a:ext uri="{FF2B5EF4-FFF2-40B4-BE49-F238E27FC236}">
              <a16:creationId xmlns:a16="http://schemas.microsoft.com/office/drawing/2014/main" id="{00000000-0008-0000-0E00-000050010000}"/>
            </a:ext>
          </a:extLst>
        </xdr:cNvPr>
        <xdr:cNvSpPr txBox="1"/>
      </xdr:nvSpPr>
      <xdr:spPr>
        <a:xfrm>
          <a:off x="6483427" y="14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認定こども園・幼稚園・保育所】&#10;有形固定資産減価償却率グラフ枠">
          <a:extLst>
            <a:ext uri="{FF2B5EF4-FFF2-40B4-BE49-F238E27FC236}">
              <a16:creationId xmlns:a16="http://schemas.microsoft.com/office/drawing/2014/main" id="{00000000-0008-0000-0E00-000079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13889989"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79" name="【認定こども園・幼稚園・保育所】&#10;有形固定資産減価償却率最小値テキスト">
          <a:extLst>
            <a:ext uri="{FF2B5EF4-FFF2-40B4-BE49-F238E27FC236}">
              <a16:creationId xmlns:a16="http://schemas.microsoft.com/office/drawing/2014/main" id="{00000000-0008-0000-0E00-00007B010000}"/>
            </a:ext>
          </a:extLst>
        </xdr:cNvPr>
        <xdr:cNvSpPr txBox="1"/>
      </xdr:nvSpPr>
      <xdr:spPr>
        <a:xfrm>
          <a:off x="13928725"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3801725" y="70615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1" name="【認定こども園・幼稚園・保育所】&#10;有形固定資産減価償却率最大値テキスト">
          <a:extLst>
            <a:ext uri="{FF2B5EF4-FFF2-40B4-BE49-F238E27FC236}">
              <a16:creationId xmlns:a16="http://schemas.microsoft.com/office/drawing/2014/main" id="{00000000-0008-0000-0E00-00007D010000}"/>
            </a:ext>
          </a:extLst>
        </xdr:cNvPr>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83" name="【認定こども園・幼稚園・保育所】&#10;有形固定資産減価償却率平均値テキスト">
          <a:extLst>
            <a:ext uri="{FF2B5EF4-FFF2-40B4-BE49-F238E27FC236}">
              <a16:creationId xmlns:a16="http://schemas.microsoft.com/office/drawing/2014/main" id="{00000000-0008-0000-0E00-00007F010000}"/>
            </a:ext>
          </a:extLst>
        </xdr:cNvPr>
        <xdr:cNvSpPr txBox="1"/>
      </xdr:nvSpPr>
      <xdr:spPr>
        <a:xfrm>
          <a:off x="13928725"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13839825" y="63200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13115925"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23698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1623675" y="63494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157661</xdr:rowOff>
    </xdr:from>
    <xdr:to>
      <xdr:col>85</xdr:col>
      <xdr:colOff>177800</xdr:colOff>
      <xdr:row>34</xdr:row>
      <xdr:rowOff>87811</xdr:rowOff>
    </xdr:to>
    <xdr:sp macro="" textlink="">
      <xdr:nvSpPr>
        <xdr:cNvPr id="393" name="楕円 392">
          <a:extLst>
            <a:ext uri="{FF2B5EF4-FFF2-40B4-BE49-F238E27FC236}">
              <a16:creationId xmlns:a16="http://schemas.microsoft.com/office/drawing/2014/main" id="{00000000-0008-0000-0E00-000089010000}"/>
            </a:ext>
          </a:extLst>
        </xdr:cNvPr>
        <xdr:cNvSpPr/>
      </xdr:nvSpPr>
      <xdr:spPr>
        <a:xfrm>
          <a:off x="13839825" y="5815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9088</xdr:rowOff>
    </xdr:from>
    <xdr:ext cx="405111" cy="259045"/>
    <xdr:sp macro="" textlink="">
      <xdr:nvSpPr>
        <xdr:cNvPr id="394" name="【認定こども園・幼稚園・保育所】&#10;有形固定資産減価償却率該当値テキスト">
          <a:extLst>
            <a:ext uri="{FF2B5EF4-FFF2-40B4-BE49-F238E27FC236}">
              <a16:creationId xmlns:a16="http://schemas.microsoft.com/office/drawing/2014/main" id="{00000000-0008-0000-0E00-00008A010000}"/>
            </a:ext>
          </a:extLst>
        </xdr:cNvPr>
        <xdr:cNvSpPr txBox="1"/>
      </xdr:nvSpPr>
      <xdr:spPr>
        <a:xfrm>
          <a:off x="13928725" y="56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139700</xdr:rowOff>
    </xdr:from>
    <xdr:to>
      <xdr:col>81</xdr:col>
      <xdr:colOff>101600</xdr:colOff>
      <xdr:row>34</xdr:row>
      <xdr:rowOff>69850</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13115925"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19050</xdr:rowOff>
    </xdr:from>
    <xdr:to>
      <xdr:col>85</xdr:col>
      <xdr:colOff>127000</xdr:colOff>
      <xdr:row>34</xdr:row>
      <xdr:rowOff>37011</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3166725" y="5848350"/>
          <a:ext cx="7239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147864</xdr:rowOff>
    </xdr:from>
    <xdr:to>
      <xdr:col>76</xdr:col>
      <xdr:colOff>165100</xdr:colOff>
      <xdr:row>34</xdr:row>
      <xdr:rowOff>78014</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123698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19050</xdr:rowOff>
    </xdr:from>
    <xdr:to>
      <xdr:col>81</xdr:col>
      <xdr:colOff>50800</xdr:colOff>
      <xdr:row>34</xdr:row>
      <xdr:rowOff>27214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12420600" y="5848350"/>
          <a:ext cx="74612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62956</xdr:rowOff>
    </xdr:from>
    <xdr:to>
      <xdr:col>72</xdr:col>
      <xdr:colOff>38100</xdr:colOff>
      <xdr:row>34</xdr:row>
      <xdr:rowOff>164556</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1623675" y="58922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27214</xdr:rowOff>
    </xdr:from>
    <xdr:to>
      <xdr:col>76</xdr:col>
      <xdr:colOff>114300</xdr:colOff>
      <xdr:row>34</xdr:row>
      <xdr:rowOff>113756</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1655425" y="5856514"/>
          <a:ext cx="765175"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01" name="n_1aveValue【認定こども園・幼稚園・保育所】&#10;有形固定資産減価償却率">
          <a:extLst>
            <a:ext uri="{FF2B5EF4-FFF2-40B4-BE49-F238E27FC236}">
              <a16:creationId xmlns:a16="http://schemas.microsoft.com/office/drawing/2014/main" id="{00000000-0008-0000-0E00-000091010000}"/>
            </a:ext>
          </a:extLst>
        </xdr:cNvPr>
        <xdr:cNvSpPr txBox="1"/>
      </xdr:nvSpPr>
      <xdr:spPr>
        <a:xfrm>
          <a:off x="12980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02" name="n_2aveValue【認定こども園・幼稚園・保育所】&#10;有形固定資産減価償却率">
          <a:extLst>
            <a:ext uri="{FF2B5EF4-FFF2-40B4-BE49-F238E27FC236}">
              <a16:creationId xmlns:a16="http://schemas.microsoft.com/office/drawing/2014/main" id="{00000000-0008-0000-0E00-000092010000}"/>
            </a:ext>
          </a:extLst>
        </xdr:cNvPr>
        <xdr:cNvSpPr txBox="1"/>
      </xdr:nvSpPr>
      <xdr:spPr>
        <a:xfrm>
          <a:off x="12246619"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98533</xdr:rowOff>
    </xdr:from>
    <xdr:ext cx="405111" cy="259045"/>
    <xdr:sp macro="" textlink="">
      <xdr:nvSpPr>
        <xdr:cNvPr id="403" name="n_3aveValue【認定こども園・幼稚園・保育所】&#10;有形固定資産減価償却率">
          <a:extLst>
            <a:ext uri="{FF2B5EF4-FFF2-40B4-BE49-F238E27FC236}">
              <a16:creationId xmlns:a16="http://schemas.microsoft.com/office/drawing/2014/main" id="{00000000-0008-0000-0E00-000093010000}"/>
            </a:ext>
          </a:extLst>
        </xdr:cNvPr>
        <xdr:cNvSpPr txBox="1"/>
      </xdr:nvSpPr>
      <xdr:spPr>
        <a:xfrm>
          <a:off x="1150049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86377</xdr:rowOff>
    </xdr:from>
    <xdr:ext cx="405111" cy="259045"/>
    <xdr:sp macro="" textlink="">
      <xdr:nvSpPr>
        <xdr:cNvPr id="404" name="n_1mainValue【認定こども園・幼稚園・保育所】&#10;有形固定資産減価償却率">
          <a:extLst>
            <a:ext uri="{FF2B5EF4-FFF2-40B4-BE49-F238E27FC236}">
              <a16:creationId xmlns:a16="http://schemas.microsoft.com/office/drawing/2014/main" id="{00000000-0008-0000-0E00-000094010000}"/>
            </a:ext>
          </a:extLst>
        </xdr:cNvPr>
        <xdr:cNvSpPr txBox="1"/>
      </xdr:nvSpPr>
      <xdr:spPr>
        <a:xfrm>
          <a:off x="12980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94541</xdr:rowOff>
    </xdr:from>
    <xdr:ext cx="405111" cy="259045"/>
    <xdr:sp macro="" textlink="">
      <xdr:nvSpPr>
        <xdr:cNvPr id="405" name="n_2main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2246619"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9633</xdr:rowOff>
    </xdr:from>
    <xdr:ext cx="405111" cy="259045"/>
    <xdr:sp macro="" textlink="">
      <xdr:nvSpPr>
        <xdr:cNvPr id="406" name="n_3main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150049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a:extLst>
            <a:ext uri="{FF2B5EF4-FFF2-40B4-BE49-F238E27FC236}">
              <a16:creationId xmlns:a16="http://schemas.microsoft.com/office/drawing/2014/main" id="{00000000-0008-0000-0E00-0000AB01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flipV="1">
          <a:off x="188461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9" name="【認定こども園・幼稚園・保育所】&#10;一人当たり面積最小値テキスト">
          <a:extLst>
            <a:ext uri="{FF2B5EF4-FFF2-40B4-BE49-F238E27FC236}">
              <a16:creationId xmlns:a16="http://schemas.microsoft.com/office/drawing/2014/main" id="{00000000-0008-0000-0E00-0000AD010000}"/>
            </a:ext>
          </a:extLst>
        </xdr:cNvPr>
        <xdr:cNvSpPr txBox="1"/>
      </xdr:nvSpPr>
      <xdr:spPr>
        <a:xfrm>
          <a:off x="188849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786475" y="7149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31" name="【認定こども園・幼稚園・保育所】&#10;一人当たり面積最大値テキスト">
          <a:extLst>
            <a:ext uri="{FF2B5EF4-FFF2-40B4-BE49-F238E27FC236}">
              <a16:creationId xmlns:a16="http://schemas.microsoft.com/office/drawing/2014/main" id="{00000000-0008-0000-0E00-0000AF010000}"/>
            </a:ext>
          </a:extLst>
        </xdr:cNvPr>
        <xdr:cNvSpPr txBox="1"/>
      </xdr:nvSpPr>
      <xdr:spPr>
        <a:xfrm>
          <a:off x="188849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786475" y="58803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33" name="【認定こども園・幼稚園・保育所】&#10;一人当たり面積平均値テキスト">
          <a:extLst>
            <a:ext uri="{FF2B5EF4-FFF2-40B4-BE49-F238E27FC236}">
              <a16:creationId xmlns:a16="http://schemas.microsoft.com/office/drawing/2014/main" id="{00000000-0008-0000-0E00-0000B1010000}"/>
            </a:ext>
          </a:extLst>
        </xdr:cNvPr>
        <xdr:cNvSpPr txBox="1"/>
      </xdr:nvSpPr>
      <xdr:spPr>
        <a:xfrm>
          <a:off x="188849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34" name="フローチャート: 判断 433">
          <a:extLst>
            <a:ext uri="{FF2B5EF4-FFF2-40B4-BE49-F238E27FC236}">
              <a16:creationId xmlns:a16="http://schemas.microsoft.com/office/drawing/2014/main" id="{00000000-0008-0000-0E00-0000B2010000}"/>
            </a:ext>
          </a:extLst>
        </xdr:cNvPr>
        <xdr:cNvSpPr/>
      </xdr:nvSpPr>
      <xdr:spPr>
        <a:xfrm>
          <a:off x="187960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35" name="フローチャート: 判断 434">
          <a:extLst>
            <a:ext uri="{FF2B5EF4-FFF2-40B4-BE49-F238E27FC236}">
              <a16:creationId xmlns:a16="http://schemas.microsoft.com/office/drawing/2014/main" id="{00000000-0008-0000-0E00-0000B3010000}"/>
            </a:ext>
          </a:extLst>
        </xdr:cNvPr>
        <xdr:cNvSpPr/>
      </xdr:nvSpPr>
      <xdr:spPr>
        <a:xfrm>
          <a:off x="18100675" y="66890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17325975"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657985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130556</xdr:rowOff>
    </xdr:from>
    <xdr:to>
      <xdr:col>116</xdr:col>
      <xdr:colOff>114300</xdr:colOff>
      <xdr:row>41</xdr:row>
      <xdr:rowOff>60706</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87960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45483</xdr:rowOff>
    </xdr:from>
    <xdr:ext cx="469744" cy="259045"/>
    <xdr:sp macro="" textlink="">
      <xdr:nvSpPr>
        <xdr:cNvPr id="444" name="【認定こども園・幼稚園・保育所】&#10;一人当たり面積該当値テキスト">
          <a:extLst>
            <a:ext uri="{FF2B5EF4-FFF2-40B4-BE49-F238E27FC236}">
              <a16:creationId xmlns:a16="http://schemas.microsoft.com/office/drawing/2014/main" id="{00000000-0008-0000-0E00-0000BC010000}"/>
            </a:ext>
          </a:extLst>
        </xdr:cNvPr>
        <xdr:cNvSpPr txBox="1"/>
      </xdr:nvSpPr>
      <xdr:spPr>
        <a:xfrm>
          <a:off x="188849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96266</xdr:rowOff>
    </xdr:from>
    <xdr:to>
      <xdr:col>112</xdr:col>
      <xdr:colOff>38100</xdr:colOff>
      <xdr:row>41</xdr:row>
      <xdr:rowOff>26416</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8100675" y="69542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147066</xdr:rowOff>
    </xdr:from>
    <xdr:to>
      <xdr:col>116</xdr:col>
      <xdr:colOff>63500</xdr:colOff>
      <xdr:row>41</xdr:row>
      <xdr:rowOff>9906</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132425" y="7005066"/>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98552</xdr:rowOff>
    </xdr:from>
    <xdr:to>
      <xdr:col>107</xdr:col>
      <xdr:colOff>101600</xdr:colOff>
      <xdr:row>41</xdr:row>
      <xdr:rowOff>28702</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7325975"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147066</xdr:rowOff>
    </xdr:from>
    <xdr:to>
      <xdr:col>111</xdr:col>
      <xdr:colOff>177800</xdr:colOff>
      <xdr:row>40</xdr:row>
      <xdr:rowOff>149352</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17376775" y="7005066"/>
          <a:ext cx="7556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100838</xdr:rowOff>
    </xdr:from>
    <xdr:to>
      <xdr:col>102</xdr:col>
      <xdr:colOff>165100</xdr:colOff>
      <xdr:row>41</xdr:row>
      <xdr:rowOff>30988</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657985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149352</xdr:rowOff>
    </xdr:from>
    <xdr:to>
      <xdr:col>107</xdr:col>
      <xdr:colOff>50800</xdr:colOff>
      <xdr:row>40</xdr:row>
      <xdr:rowOff>151638</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flipV="1">
          <a:off x="16630650" y="7007352"/>
          <a:ext cx="7461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51" name="n_1aveValue【認定こども園・幼稚園・保育所】&#10;一人当たり面積">
          <a:extLst>
            <a:ext uri="{FF2B5EF4-FFF2-40B4-BE49-F238E27FC236}">
              <a16:creationId xmlns:a16="http://schemas.microsoft.com/office/drawing/2014/main" id="{00000000-0008-0000-0E00-0000C3010000}"/>
            </a:ext>
          </a:extLst>
        </xdr:cNvPr>
        <xdr:cNvSpPr txBox="1"/>
      </xdr:nvSpPr>
      <xdr:spPr>
        <a:xfrm>
          <a:off x="1793247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52" name="n_2aveValue【認定こども園・幼稚園・保育所】&#10;一人当たり面積">
          <a:extLst>
            <a:ext uri="{FF2B5EF4-FFF2-40B4-BE49-F238E27FC236}">
              <a16:creationId xmlns:a16="http://schemas.microsoft.com/office/drawing/2014/main" id="{00000000-0008-0000-0E00-0000C4010000}"/>
            </a:ext>
          </a:extLst>
        </xdr:cNvPr>
        <xdr:cNvSpPr txBox="1"/>
      </xdr:nvSpPr>
      <xdr:spPr>
        <a:xfrm>
          <a:off x="1717047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164101</xdr:rowOff>
    </xdr:from>
    <xdr:ext cx="469744" cy="259045"/>
    <xdr:sp macro="" textlink="">
      <xdr:nvSpPr>
        <xdr:cNvPr id="453" name="n_3aveValue【認定こども園・幼稚園・保育所】&#10;一人当たり面積">
          <a:extLst>
            <a:ext uri="{FF2B5EF4-FFF2-40B4-BE49-F238E27FC236}">
              <a16:creationId xmlns:a16="http://schemas.microsoft.com/office/drawing/2014/main" id="{00000000-0008-0000-0E00-0000C5010000}"/>
            </a:ext>
          </a:extLst>
        </xdr:cNvPr>
        <xdr:cNvSpPr txBox="1"/>
      </xdr:nvSpPr>
      <xdr:spPr>
        <a:xfrm>
          <a:off x="16424352"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17543</xdr:rowOff>
    </xdr:from>
    <xdr:ext cx="469744" cy="259045"/>
    <xdr:sp macro="" textlink="">
      <xdr:nvSpPr>
        <xdr:cNvPr id="454" name="n_1mainValue【認定こども園・幼稚園・保育所】&#10;一人当たり面積">
          <a:extLst>
            <a:ext uri="{FF2B5EF4-FFF2-40B4-BE49-F238E27FC236}">
              <a16:creationId xmlns:a16="http://schemas.microsoft.com/office/drawing/2014/main" id="{00000000-0008-0000-0E00-0000C6010000}"/>
            </a:ext>
          </a:extLst>
        </xdr:cNvPr>
        <xdr:cNvSpPr txBox="1"/>
      </xdr:nvSpPr>
      <xdr:spPr>
        <a:xfrm>
          <a:off x="17932477" y="70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455" name="n_2mainValue【認定こども園・幼稚園・保育所】&#10;一人当たり面積">
          <a:extLst>
            <a:ext uri="{FF2B5EF4-FFF2-40B4-BE49-F238E27FC236}">
              <a16:creationId xmlns:a16="http://schemas.microsoft.com/office/drawing/2014/main" id="{00000000-0008-0000-0E00-0000C7010000}"/>
            </a:ext>
          </a:extLst>
        </xdr:cNvPr>
        <xdr:cNvSpPr txBox="1"/>
      </xdr:nvSpPr>
      <xdr:spPr>
        <a:xfrm>
          <a:off x="1717047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22115</xdr:rowOff>
    </xdr:from>
    <xdr:ext cx="469744" cy="259045"/>
    <xdr:sp macro="" textlink="">
      <xdr:nvSpPr>
        <xdr:cNvPr id="456" name="n_3mainValue【認定こども園・幼稚園・保育所】&#10;一人当たり面積">
          <a:extLst>
            <a:ext uri="{FF2B5EF4-FFF2-40B4-BE49-F238E27FC236}">
              <a16:creationId xmlns:a16="http://schemas.microsoft.com/office/drawing/2014/main" id="{00000000-0008-0000-0E00-0000C8010000}"/>
            </a:ext>
          </a:extLst>
        </xdr:cNvPr>
        <xdr:cNvSpPr txBox="1"/>
      </xdr:nvSpPr>
      <xdr:spPr>
        <a:xfrm>
          <a:off x="16424352"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学校施設】&#10;有形固定資産減価償却率グラフ枠">
          <a:extLst>
            <a:ext uri="{FF2B5EF4-FFF2-40B4-BE49-F238E27FC236}">
              <a16:creationId xmlns:a16="http://schemas.microsoft.com/office/drawing/2014/main" id="{00000000-0008-0000-0E00-0000E001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13889989"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82" name="【学校施設】&#10;有形固定資産減価償却率最小値テキスト">
          <a:extLst>
            <a:ext uri="{FF2B5EF4-FFF2-40B4-BE49-F238E27FC236}">
              <a16:creationId xmlns:a16="http://schemas.microsoft.com/office/drawing/2014/main" id="{00000000-0008-0000-0E00-0000E2010000}"/>
            </a:ext>
          </a:extLst>
        </xdr:cNvPr>
        <xdr:cNvSpPr txBox="1"/>
      </xdr:nvSpPr>
      <xdr:spPr>
        <a:xfrm>
          <a:off x="13928725"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3801725" y="107937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84" name="【学校施設】&#10;有形固定資産減価償却率最大値テキスト">
          <a:extLst>
            <a:ext uri="{FF2B5EF4-FFF2-40B4-BE49-F238E27FC236}">
              <a16:creationId xmlns:a16="http://schemas.microsoft.com/office/drawing/2014/main" id="{00000000-0008-0000-0E00-0000E4010000}"/>
            </a:ext>
          </a:extLst>
        </xdr:cNvPr>
        <xdr:cNvSpPr txBox="1"/>
      </xdr:nvSpPr>
      <xdr:spPr>
        <a:xfrm>
          <a:off x="13928725"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3801725" y="97478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86" name="【学校施設】&#10;有形固定資産減価償却率平均値テキスト">
          <a:extLst>
            <a:ext uri="{FF2B5EF4-FFF2-40B4-BE49-F238E27FC236}">
              <a16:creationId xmlns:a16="http://schemas.microsoft.com/office/drawing/2014/main" id="{00000000-0008-0000-0E00-0000E6010000}"/>
            </a:ext>
          </a:extLst>
        </xdr:cNvPr>
        <xdr:cNvSpPr txBox="1"/>
      </xdr:nvSpPr>
      <xdr:spPr>
        <a:xfrm>
          <a:off x="13928725"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3839825" y="10230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3115925"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23698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11623675" y="10260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158750</xdr:rowOff>
    </xdr:from>
    <xdr:to>
      <xdr:col>85</xdr:col>
      <xdr:colOff>177800</xdr:colOff>
      <xdr:row>59</xdr:row>
      <xdr:rowOff>88900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3839825" y="10102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10177</xdr:rowOff>
    </xdr:from>
    <xdr:ext cx="405111" cy="259045"/>
    <xdr:sp macro="" textlink="">
      <xdr:nvSpPr>
        <xdr:cNvPr id="497" name="【学校施設】&#10;有形固定資産減価償却率該当値テキスト">
          <a:extLst>
            <a:ext uri="{FF2B5EF4-FFF2-40B4-BE49-F238E27FC236}">
              <a16:creationId xmlns:a16="http://schemas.microsoft.com/office/drawing/2014/main" id="{00000000-0008-0000-0E00-0000F1010000}"/>
            </a:ext>
          </a:extLst>
        </xdr:cNvPr>
        <xdr:cNvSpPr txBox="1"/>
      </xdr:nvSpPr>
      <xdr:spPr>
        <a:xfrm>
          <a:off x="13928725"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xdr:rowOff>
    </xdr:from>
    <xdr:to>
      <xdr:col>81</xdr:col>
      <xdr:colOff>101600</xdr:colOff>
      <xdr:row>59</xdr:row>
      <xdr:rowOff>117475</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3115925"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38100</xdr:rowOff>
    </xdr:from>
    <xdr:to>
      <xdr:col>85</xdr:col>
      <xdr:colOff>127000</xdr:colOff>
      <xdr:row>59</xdr:row>
      <xdr:rowOff>66675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3166725" y="10153650"/>
          <a:ext cx="7239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23698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66675</xdr:rowOff>
    </xdr:from>
    <xdr:to>
      <xdr:col>81</xdr:col>
      <xdr:colOff>50800</xdr:colOff>
      <xdr:row>59</xdr:row>
      <xdr:rowOff>100965</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2420600" y="10182225"/>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153035</xdr:rowOff>
    </xdr:from>
    <xdr:to>
      <xdr:col>72</xdr:col>
      <xdr:colOff>38100</xdr:colOff>
      <xdr:row>59</xdr:row>
      <xdr:rowOff>83185</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1623675" y="100971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32385</xdr:rowOff>
    </xdr:from>
    <xdr:to>
      <xdr:col>76</xdr:col>
      <xdr:colOff>114300</xdr:colOff>
      <xdr:row>59</xdr:row>
      <xdr:rowOff>100965</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1655425" y="10147935"/>
          <a:ext cx="7651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04" name="n_1aveValue【学校施設】&#10;有形固定資産減価償却率">
          <a:extLst>
            <a:ext uri="{FF2B5EF4-FFF2-40B4-BE49-F238E27FC236}">
              <a16:creationId xmlns:a16="http://schemas.microsoft.com/office/drawing/2014/main" id="{00000000-0008-0000-0E00-0000F8010000}"/>
            </a:ext>
          </a:extLst>
        </xdr:cNvPr>
        <xdr:cNvSpPr txBox="1"/>
      </xdr:nvSpPr>
      <xdr:spPr>
        <a:xfrm>
          <a:off x="12980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05" name="n_2aveValue【学校施設】&#10;有形固定資産減価償却率">
          <a:extLst>
            <a:ext uri="{FF2B5EF4-FFF2-40B4-BE49-F238E27FC236}">
              <a16:creationId xmlns:a16="http://schemas.microsoft.com/office/drawing/2014/main" id="{00000000-0008-0000-0E00-0000F9010000}"/>
            </a:ext>
          </a:extLst>
        </xdr:cNvPr>
        <xdr:cNvSpPr txBox="1"/>
      </xdr:nvSpPr>
      <xdr:spPr>
        <a:xfrm>
          <a:off x="12246619"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06" name="n_3aveValue【学校施設】&#10;有形固定資産減価償却率">
          <a:extLst>
            <a:ext uri="{FF2B5EF4-FFF2-40B4-BE49-F238E27FC236}">
              <a16:creationId xmlns:a16="http://schemas.microsoft.com/office/drawing/2014/main" id="{00000000-0008-0000-0E00-0000FA010000}"/>
            </a:ext>
          </a:extLst>
        </xdr:cNvPr>
        <xdr:cNvSpPr txBox="1"/>
      </xdr:nvSpPr>
      <xdr:spPr>
        <a:xfrm>
          <a:off x="1150049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134002</xdr:rowOff>
    </xdr:from>
    <xdr:ext cx="405111" cy="259045"/>
    <xdr:sp macro="" textlink="">
      <xdr:nvSpPr>
        <xdr:cNvPr id="507" name="n_1mainValue【学校施設】&#10;有形固定資産減価償却率">
          <a:extLst>
            <a:ext uri="{FF2B5EF4-FFF2-40B4-BE49-F238E27FC236}">
              <a16:creationId xmlns:a16="http://schemas.microsoft.com/office/drawing/2014/main" id="{00000000-0008-0000-0E00-0000FB010000}"/>
            </a:ext>
          </a:extLst>
        </xdr:cNvPr>
        <xdr:cNvSpPr txBox="1"/>
      </xdr:nvSpPr>
      <xdr:spPr>
        <a:xfrm>
          <a:off x="12980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508" name="n_2mainValue【学校施設】&#10;有形固定資産減価償却率">
          <a:extLst>
            <a:ext uri="{FF2B5EF4-FFF2-40B4-BE49-F238E27FC236}">
              <a16:creationId xmlns:a16="http://schemas.microsoft.com/office/drawing/2014/main" id="{00000000-0008-0000-0E00-0000FC010000}"/>
            </a:ext>
          </a:extLst>
        </xdr:cNvPr>
        <xdr:cNvSpPr txBox="1"/>
      </xdr:nvSpPr>
      <xdr:spPr>
        <a:xfrm>
          <a:off x="12246619"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99712</xdr:rowOff>
    </xdr:from>
    <xdr:ext cx="405111" cy="259045"/>
    <xdr:sp macro="" textlink="">
      <xdr:nvSpPr>
        <xdr:cNvPr id="509" name="n_3mainValue【学校施設】&#10;有形固定資産減価償却率">
          <a:extLst>
            <a:ext uri="{FF2B5EF4-FFF2-40B4-BE49-F238E27FC236}">
              <a16:creationId xmlns:a16="http://schemas.microsoft.com/office/drawing/2014/main" id="{00000000-0008-0000-0E00-0000FD010000}"/>
            </a:ext>
          </a:extLst>
        </xdr:cNvPr>
        <xdr:cNvSpPr txBox="1"/>
      </xdr:nvSpPr>
      <xdr:spPr>
        <a:xfrm>
          <a:off x="1150049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5099226"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5099226"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5099226"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学校施設】&#10;一人当たり面積グラフ枠">
          <a:extLst>
            <a:ext uri="{FF2B5EF4-FFF2-40B4-BE49-F238E27FC236}">
              <a16:creationId xmlns:a16="http://schemas.microsoft.com/office/drawing/2014/main" id="{00000000-0008-0000-0E00-000012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88461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32" name="【学校施設】&#10;一人当たり面積最小値テキスト">
          <a:extLst>
            <a:ext uri="{FF2B5EF4-FFF2-40B4-BE49-F238E27FC236}">
              <a16:creationId xmlns:a16="http://schemas.microsoft.com/office/drawing/2014/main" id="{00000000-0008-0000-0E00-000014020000}"/>
            </a:ext>
          </a:extLst>
        </xdr:cNvPr>
        <xdr:cNvSpPr txBox="1"/>
      </xdr:nvSpPr>
      <xdr:spPr>
        <a:xfrm>
          <a:off x="188849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786475" y="109092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34" name="【学校施設】&#10;一人当たり面積最大値テキスト">
          <a:extLst>
            <a:ext uri="{FF2B5EF4-FFF2-40B4-BE49-F238E27FC236}">
              <a16:creationId xmlns:a16="http://schemas.microsoft.com/office/drawing/2014/main" id="{00000000-0008-0000-0E00-000016020000}"/>
            </a:ext>
          </a:extLst>
        </xdr:cNvPr>
        <xdr:cNvSpPr txBox="1"/>
      </xdr:nvSpPr>
      <xdr:spPr>
        <a:xfrm>
          <a:off x="188849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786475" y="98942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36" name="【学校施設】&#10;一人当たり面積平均値テキスト">
          <a:extLst>
            <a:ext uri="{FF2B5EF4-FFF2-40B4-BE49-F238E27FC236}">
              <a16:creationId xmlns:a16="http://schemas.microsoft.com/office/drawing/2014/main" id="{00000000-0008-0000-0E00-000018020000}"/>
            </a:ext>
          </a:extLst>
        </xdr:cNvPr>
        <xdr:cNvSpPr txBox="1"/>
      </xdr:nvSpPr>
      <xdr:spPr>
        <a:xfrm>
          <a:off x="188849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87960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8100675" y="108130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7325975"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57985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156403</xdr:rowOff>
    </xdr:from>
    <xdr:to>
      <xdr:col>116</xdr:col>
      <xdr:colOff>114300</xdr:colOff>
      <xdr:row>63</xdr:row>
      <xdr:rowOff>86553</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8796000" y="107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115780</xdr:rowOff>
    </xdr:from>
    <xdr:ext cx="469744" cy="259045"/>
    <xdr:sp macro="" textlink="">
      <xdr:nvSpPr>
        <xdr:cNvPr id="547" name="【学校施設】&#10;一人当たり面積該当値テキスト">
          <a:extLst>
            <a:ext uri="{FF2B5EF4-FFF2-40B4-BE49-F238E27FC236}">
              <a16:creationId xmlns:a16="http://schemas.microsoft.com/office/drawing/2014/main" id="{00000000-0008-0000-0E00-000023020000}"/>
            </a:ext>
          </a:extLst>
        </xdr:cNvPr>
        <xdr:cNvSpPr txBox="1"/>
      </xdr:nvSpPr>
      <xdr:spPr>
        <a:xfrm>
          <a:off x="18884900" y="1057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158323</xdr:rowOff>
    </xdr:from>
    <xdr:to>
      <xdr:col>112</xdr:col>
      <xdr:colOff>38100</xdr:colOff>
      <xdr:row>63</xdr:row>
      <xdr:rowOff>88473</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8100675" y="107882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35753</xdr:rowOff>
    </xdr:from>
    <xdr:to>
      <xdr:col>116</xdr:col>
      <xdr:colOff>63500</xdr:colOff>
      <xdr:row>63</xdr:row>
      <xdr:rowOff>37673</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8132425" y="10837103"/>
          <a:ext cx="714375"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160747</xdr:rowOff>
    </xdr:from>
    <xdr:to>
      <xdr:col>107</xdr:col>
      <xdr:colOff>101600</xdr:colOff>
      <xdr:row>63</xdr:row>
      <xdr:rowOff>90897</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7325975" y="107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37673</xdr:rowOff>
    </xdr:from>
    <xdr:to>
      <xdr:col>111</xdr:col>
      <xdr:colOff>177800</xdr:colOff>
      <xdr:row>63</xdr:row>
      <xdr:rowOff>40097</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7376775" y="10839023"/>
          <a:ext cx="75565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171399</xdr:rowOff>
    </xdr:from>
    <xdr:to>
      <xdr:col>102</xdr:col>
      <xdr:colOff>165100</xdr:colOff>
      <xdr:row>63</xdr:row>
      <xdr:rowOff>101549</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6579850" y="108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40097</xdr:rowOff>
    </xdr:from>
    <xdr:to>
      <xdr:col>107</xdr:col>
      <xdr:colOff>50800</xdr:colOff>
      <xdr:row>63</xdr:row>
      <xdr:rowOff>50749</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6630650" y="10841447"/>
          <a:ext cx="746125"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54" name="n_1aveValue【学校施設】&#10;一人当たり面積">
          <a:extLst>
            <a:ext uri="{FF2B5EF4-FFF2-40B4-BE49-F238E27FC236}">
              <a16:creationId xmlns:a16="http://schemas.microsoft.com/office/drawing/2014/main" id="{00000000-0008-0000-0E00-00002A020000}"/>
            </a:ext>
          </a:extLst>
        </xdr:cNvPr>
        <xdr:cNvSpPr txBox="1"/>
      </xdr:nvSpPr>
      <xdr:spPr>
        <a:xfrm>
          <a:off x="1793247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55" name="n_2aveValue【学校施設】&#10;一人当たり面積">
          <a:extLst>
            <a:ext uri="{FF2B5EF4-FFF2-40B4-BE49-F238E27FC236}">
              <a16:creationId xmlns:a16="http://schemas.microsoft.com/office/drawing/2014/main" id="{00000000-0008-0000-0E00-00002B020000}"/>
            </a:ext>
          </a:extLst>
        </xdr:cNvPr>
        <xdr:cNvSpPr txBox="1"/>
      </xdr:nvSpPr>
      <xdr:spPr>
        <a:xfrm>
          <a:off x="1717047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117868</xdr:rowOff>
    </xdr:from>
    <xdr:ext cx="469744" cy="259045"/>
    <xdr:sp macro="" textlink="">
      <xdr:nvSpPr>
        <xdr:cNvPr id="556" name="n_3aveValue【学校施設】&#10;一人当たり面積">
          <a:extLst>
            <a:ext uri="{FF2B5EF4-FFF2-40B4-BE49-F238E27FC236}">
              <a16:creationId xmlns:a16="http://schemas.microsoft.com/office/drawing/2014/main" id="{00000000-0008-0000-0E00-00002C020000}"/>
            </a:ext>
          </a:extLst>
        </xdr:cNvPr>
        <xdr:cNvSpPr txBox="1"/>
      </xdr:nvSpPr>
      <xdr:spPr>
        <a:xfrm>
          <a:off x="16424352" y="1091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105000</xdr:rowOff>
    </xdr:from>
    <xdr:ext cx="469744" cy="259045"/>
    <xdr:sp macro="" textlink="">
      <xdr:nvSpPr>
        <xdr:cNvPr id="557" name="n_1mainValue【学校施設】&#10;一人当たり面積">
          <a:extLst>
            <a:ext uri="{FF2B5EF4-FFF2-40B4-BE49-F238E27FC236}">
              <a16:creationId xmlns:a16="http://schemas.microsoft.com/office/drawing/2014/main" id="{00000000-0008-0000-0E00-00002D020000}"/>
            </a:ext>
          </a:extLst>
        </xdr:cNvPr>
        <xdr:cNvSpPr txBox="1"/>
      </xdr:nvSpPr>
      <xdr:spPr>
        <a:xfrm>
          <a:off x="17932477" y="1056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107424</xdr:rowOff>
    </xdr:from>
    <xdr:ext cx="469744" cy="259045"/>
    <xdr:sp macro="" textlink="">
      <xdr:nvSpPr>
        <xdr:cNvPr id="558" name="n_2mainValue【学校施設】&#10;一人当たり面積">
          <a:extLst>
            <a:ext uri="{FF2B5EF4-FFF2-40B4-BE49-F238E27FC236}">
              <a16:creationId xmlns:a16="http://schemas.microsoft.com/office/drawing/2014/main" id="{00000000-0008-0000-0E00-00002E020000}"/>
            </a:ext>
          </a:extLst>
        </xdr:cNvPr>
        <xdr:cNvSpPr txBox="1"/>
      </xdr:nvSpPr>
      <xdr:spPr>
        <a:xfrm>
          <a:off x="17170477" y="1056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118076</xdr:rowOff>
    </xdr:from>
    <xdr:ext cx="469744" cy="259045"/>
    <xdr:sp macro="" textlink="">
      <xdr:nvSpPr>
        <xdr:cNvPr id="559" name="n_3mainValue【学校施設】&#10;一人当たり面積">
          <a:extLst>
            <a:ext uri="{FF2B5EF4-FFF2-40B4-BE49-F238E27FC236}">
              <a16:creationId xmlns:a16="http://schemas.microsoft.com/office/drawing/2014/main" id="{00000000-0008-0000-0E00-00002F020000}"/>
            </a:ext>
          </a:extLst>
        </xdr:cNvPr>
        <xdr:cNvSpPr txBox="1"/>
      </xdr:nvSpPr>
      <xdr:spPr>
        <a:xfrm>
          <a:off x="16424352" y="1057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公民館】&#10;有形固定資産減価償却率グラフ枠">
          <a:extLst>
            <a:ext uri="{FF2B5EF4-FFF2-40B4-BE49-F238E27FC236}">
              <a16:creationId xmlns:a16="http://schemas.microsoft.com/office/drawing/2014/main" id="{00000000-0008-0000-0E00-00005802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13889989"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02" name="【公民館】&#10;有形固定資産減価償却率最小値テキスト">
          <a:extLst>
            <a:ext uri="{FF2B5EF4-FFF2-40B4-BE49-F238E27FC236}">
              <a16:creationId xmlns:a16="http://schemas.microsoft.com/office/drawing/2014/main" id="{00000000-0008-0000-0E00-00005A020000}"/>
            </a:ext>
          </a:extLst>
        </xdr:cNvPr>
        <xdr:cNvSpPr txBox="1"/>
      </xdr:nvSpPr>
      <xdr:spPr>
        <a:xfrm>
          <a:off x="13928725"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3801725" y="185764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4" name="【公民館】&#10;有形固定資産減価償却率最大値テキスト">
          <a:extLst>
            <a:ext uri="{FF2B5EF4-FFF2-40B4-BE49-F238E27FC236}">
              <a16:creationId xmlns:a16="http://schemas.microsoft.com/office/drawing/2014/main" id="{00000000-0008-0000-0E00-00005C020000}"/>
            </a:ext>
          </a:extLst>
        </xdr:cNvPr>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06" name="【公民館】&#10;有形固定資産減価償却率平均値テキスト">
          <a:extLst>
            <a:ext uri="{FF2B5EF4-FFF2-40B4-BE49-F238E27FC236}">
              <a16:creationId xmlns:a16="http://schemas.microsoft.com/office/drawing/2014/main" id="{00000000-0008-0000-0E00-00005E020000}"/>
            </a:ext>
          </a:extLst>
        </xdr:cNvPr>
        <xdr:cNvSpPr txBox="1"/>
      </xdr:nvSpPr>
      <xdr:spPr>
        <a:xfrm>
          <a:off x="13928725"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3839825" y="176292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3115925"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23698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1623675" y="177206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76019</xdr:rowOff>
    </xdr:from>
    <xdr:to>
      <xdr:col>85</xdr:col>
      <xdr:colOff>177800</xdr:colOff>
      <xdr:row>101</xdr:row>
      <xdr:rowOff>6169</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3839825" y="172210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98896</xdr:rowOff>
    </xdr:from>
    <xdr:ext cx="405111" cy="259045"/>
    <xdr:sp macro="" textlink="">
      <xdr:nvSpPr>
        <xdr:cNvPr id="617" name="【公民館】&#10;有形固定資産減価償却率該当値テキスト">
          <a:extLst>
            <a:ext uri="{FF2B5EF4-FFF2-40B4-BE49-F238E27FC236}">
              <a16:creationId xmlns:a16="http://schemas.microsoft.com/office/drawing/2014/main" id="{00000000-0008-0000-0E00-000069020000}"/>
            </a:ext>
          </a:extLst>
        </xdr:cNvPr>
        <xdr:cNvSpPr txBox="1"/>
      </xdr:nvSpPr>
      <xdr:spPr>
        <a:xfrm>
          <a:off x="13928725" y="1707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107043</xdr:rowOff>
    </xdr:from>
    <xdr:to>
      <xdr:col>81</xdr:col>
      <xdr:colOff>101600</xdr:colOff>
      <xdr:row>101</xdr:row>
      <xdr:rowOff>37193</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3115925"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126819</xdr:rowOff>
    </xdr:from>
    <xdr:to>
      <xdr:col>85</xdr:col>
      <xdr:colOff>127000</xdr:colOff>
      <xdr:row>100</xdr:row>
      <xdr:rowOff>157843</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3166725" y="17271819"/>
          <a:ext cx="7239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110308</xdr:rowOff>
    </xdr:from>
    <xdr:to>
      <xdr:col>76</xdr:col>
      <xdr:colOff>165100</xdr:colOff>
      <xdr:row>101</xdr:row>
      <xdr:rowOff>40458</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23698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157843</xdr:rowOff>
    </xdr:from>
    <xdr:to>
      <xdr:col>81</xdr:col>
      <xdr:colOff>50800</xdr:colOff>
      <xdr:row>100</xdr:row>
      <xdr:rowOff>161108</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2420600" y="17302843"/>
          <a:ext cx="7461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51526</xdr:rowOff>
    </xdr:from>
    <xdr:to>
      <xdr:col>72</xdr:col>
      <xdr:colOff>38100</xdr:colOff>
      <xdr:row>101</xdr:row>
      <xdr:rowOff>153126</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1623675" y="173679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161108</xdr:rowOff>
    </xdr:from>
    <xdr:to>
      <xdr:col>76</xdr:col>
      <xdr:colOff>114300</xdr:colOff>
      <xdr:row>101</xdr:row>
      <xdr:rowOff>102326</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1655425" y="17306108"/>
          <a:ext cx="765175"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24" name="n_1aveValue【公民館】&#10;有形固定資産減価償却率">
          <a:extLst>
            <a:ext uri="{FF2B5EF4-FFF2-40B4-BE49-F238E27FC236}">
              <a16:creationId xmlns:a16="http://schemas.microsoft.com/office/drawing/2014/main" id="{00000000-0008-0000-0E00-000070020000}"/>
            </a:ext>
          </a:extLst>
        </xdr:cNvPr>
        <xdr:cNvSpPr txBox="1"/>
      </xdr:nvSpPr>
      <xdr:spPr>
        <a:xfrm>
          <a:off x="12980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25" name="n_2aveValue【公民館】&#10;有形固定資産減価償却率">
          <a:extLst>
            <a:ext uri="{FF2B5EF4-FFF2-40B4-BE49-F238E27FC236}">
              <a16:creationId xmlns:a16="http://schemas.microsoft.com/office/drawing/2014/main" id="{00000000-0008-0000-0E00-000071020000}"/>
            </a:ext>
          </a:extLst>
        </xdr:cNvPr>
        <xdr:cNvSpPr txBox="1"/>
      </xdr:nvSpPr>
      <xdr:spPr>
        <a:xfrm>
          <a:off x="12246619"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154050</xdr:rowOff>
    </xdr:from>
    <xdr:ext cx="405111" cy="259045"/>
    <xdr:sp macro="" textlink="">
      <xdr:nvSpPr>
        <xdr:cNvPr id="626" name="n_3aveValue【公民館】&#10;有形固定資産減価償却率">
          <a:extLst>
            <a:ext uri="{FF2B5EF4-FFF2-40B4-BE49-F238E27FC236}">
              <a16:creationId xmlns:a16="http://schemas.microsoft.com/office/drawing/2014/main" id="{00000000-0008-0000-0E00-000072020000}"/>
            </a:ext>
          </a:extLst>
        </xdr:cNvPr>
        <xdr:cNvSpPr txBox="1"/>
      </xdr:nvSpPr>
      <xdr:spPr>
        <a:xfrm>
          <a:off x="1150049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53720</xdr:rowOff>
    </xdr:from>
    <xdr:ext cx="405111" cy="259045"/>
    <xdr:sp macro="" textlink="">
      <xdr:nvSpPr>
        <xdr:cNvPr id="627" name="n_1mainValue【公民館】&#10;有形固定資産減価償却率">
          <a:extLst>
            <a:ext uri="{FF2B5EF4-FFF2-40B4-BE49-F238E27FC236}">
              <a16:creationId xmlns:a16="http://schemas.microsoft.com/office/drawing/2014/main" id="{00000000-0008-0000-0E00-000073020000}"/>
            </a:ext>
          </a:extLst>
        </xdr:cNvPr>
        <xdr:cNvSpPr txBox="1"/>
      </xdr:nvSpPr>
      <xdr:spPr>
        <a:xfrm>
          <a:off x="129800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56985</xdr:rowOff>
    </xdr:from>
    <xdr:ext cx="405111" cy="259045"/>
    <xdr:sp macro="" textlink="">
      <xdr:nvSpPr>
        <xdr:cNvPr id="628" name="n_2mainValue【公民館】&#10;有形固定資産減価償却率">
          <a:extLst>
            <a:ext uri="{FF2B5EF4-FFF2-40B4-BE49-F238E27FC236}">
              <a16:creationId xmlns:a16="http://schemas.microsoft.com/office/drawing/2014/main" id="{00000000-0008-0000-0E00-000074020000}"/>
            </a:ext>
          </a:extLst>
        </xdr:cNvPr>
        <xdr:cNvSpPr txBox="1"/>
      </xdr:nvSpPr>
      <xdr:spPr>
        <a:xfrm>
          <a:off x="12246619"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169653</xdr:rowOff>
    </xdr:from>
    <xdr:ext cx="405111" cy="259045"/>
    <xdr:sp macro="" textlink="">
      <xdr:nvSpPr>
        <xdr:cNvPr id="629" name="n_3mainValue【公民館】&#10;有形固定資産減価償却率">
          <a:extLst>
            <a:ext uri="{FF2B5EF4-FFF2-40B4-BE49-F238E27FC236}">
              <a16:creationId xmlns:a16="http://schemas.microsoft.com/office/drawing/2014/main" id="{00000000-0008-0000-0E00-000075020000}"/>
            </a:ext>
          </a:extLst>
        </xdr:cNvPr>
        <xdr:cNvSpPr txBox="1"/>
      </xdr:nvSpPr>
      <xdr:spPr>
        <a:xfrm>
          <a:off x="1150049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a:extLst>
            <a:ext uri="{FF2B5EF4-FFF2-40B4-BE49-F238E27FC236}">
              <a16:creationId xmlns:a16="http://schemas.microsoft.com/office/drawing/2014/main" id="{00000000-0008-0000-0E00-00008E02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88461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56" name="【公民館】&#10;一人当たり面積最小値テキスト">
          <a:extLst>
            <a:ext uri="{FF2B5EF4-FFF2-40B4-BE49-F238E27FC236}">
              <a16:creationId xmlns:a16="http://schemas.microsoft.com/office/drawing/2014/main" id="{00000000-0008-0000-0E00-000090020000}"/>
            </a:ext>
          </a:extLst>
        </xdr:cNvPr>
        <xdr:cNvSpPr txBox="1"/>
      </xdr:nvSpPr>
      <xdr:spPr>
        <a:xfrm>
          <a:off x="188849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786475" y="18715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58" name="【公民館】&#10;一人当たり面積最大値テキスト">
          <a:extLst>
            <a:ext uri="{FF2B5EF4-FFF2-40B4-BE49-F238E27FC236}">
              <a16:creationId xmlns:a16="http://schemas.microsoft.com/office/drawing/2014/main" id="{00000000-0008-0000-0E00-000092020000}"/>
            </a:ext>
          </a:extLst>
        </xdr:cNvPr>
        <xdr:cNvSpPr txBox="1"/>
      </xdr:nvSpPr>
      <xdr:spPr>
        <a:xfrm>
          <a:off x="188849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786475" y="171673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660" name="【公民館】&#10;一人当たり面積平均値テキスト">
          <a:extLst>
            <a:ext uri="{FF2B5EF4-FFF2-40B4-BE49-F238E27FC236}">
              <a16:creationId xmlns:a16="http://schemas.microsoft.com/office/drawing/2014/main" id="{00000000-0008-0000-0E00-000094020000}"/>
            </a:ext>
          </a:extLst>
        </xdr:cNvPr>
        <xdr:cNvSpPr txBox="1"/>
      </xdr:nvSpPr>
      <xdr:spPr>
        <a:xfrm>
          <a:off x="188849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87960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8100675" y="183248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7325975"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657985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33564</xdr:rowOff>
    </xdr:from>
    <xdr:to>
      <xdr:col>116</xdr:col>
      <xdr:colOff>114300</xdr:colOff>
      <xdr:row>107</xdr:row>
      <xdr:rowOff>135164</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87960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11991</xdr:rowOff>
    </xdr:from>
    <xdr:ext cx="469744" cy="259045"/>
    <xdr:sp macro="" textlink="">
      <xdr:nvSpPr>
        <xdr:cNvPr id="671" name="【公民館】&#10;一人当たり面積該当値テキスト">
          <a:extLst>
            <a:ext uri="{FF2B5EF4-FFF2-40B4-BE49-F238E27FC236}">
              <a16:creationId xmlns:a16="http://schemas.microsoft.com/office/drawing/2014/main" id="{00000000-0008-0000-0E00-00009F020000}"/>
            </a:ext>
          </a:extLst>
        </xdr:cNvPr>
        <xdr:cNvSpPr txBox="1"/>
      </xdr:nvSpPr>
      <xdr:spPr>
        <a:xfrm>
          <a:off x="18884900"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8100675" y="18381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84364</xdr:rowOff>
    </xdr:from>
    <xdr:to>
      <xdr:col>116</xdr:col>
      <xdr:colOff>63500</xdr:colOff>
      <xdr:row>107</xdr:row>
      <xdr:rowOff>87630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18132425" y="18429514"/>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43362</xdr:rowOff>
    </xdr:from>
    <xdr:to>
      <xdr:col>107</xdr:col>
      <xdr:colOff>101600</xdr:colOff>
      <xdr:row>107</xdr:row>
      <xdr:rowOff>144962</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7325975"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94162</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flipV="1">
          <a:off x="17376775" y="18432780"/>
          <a:ext cx="7556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657985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32113</xdr:rowOff>
    </xdr:from>
    <xdr:to>
      <xdr:col>107</xdr:col>
      <xdr:colOff>50800</xdr:colOff>
      <xdr:row>107</xdr:row>
      <xdr:rowOff>94162</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6630650" y="18377263"/>
          <a:ext cx="746125"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678" name="n_1aveValue【公民館】&#10;一人当たり面積">
          <a:extLst>
            <a:ext uri="{FF2B5EF4-FFF2-40B4-BE49-F238E27FC236}">
              <a16:creationId xmlns:a16="http://schemas.microsoft.com/office/drawing/2014/main" id="{00000000-0008-0000-0E00-0000A6020000}"/>
            </a:ext>
          </a:extLst>
        </xdr:cNvPr>
        <xdr:cNvSpPr txBox="1"/>
      </xdr:nvSpPr>
      <xdr:spPr>
        <a:xfrm>
          <a:off x="1793247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79" name="n_2aveValue【公民館】&#10;一人当たり面積">
          <a:extLst>
            <a:ext uri="{FF2B5EF4-FFF2-40B4-BE49-F238E27FC236}">
              <a16:creationId xmlns:a16="http://schemas.microsoft.com/office/drawing/2014/main" id="{00000000-0008-0000-0E00-0000A7020000}"/>
            </a:ext>
          </a:extLst>
        </xdr:cNvPr>
        <xdr:cNvSpPr txBox="1"/>
      </xdr:nvSpPr>
      <xdr:spPr>
        <a:xfrm>
          <a:off x="1717047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680" name="n_3aveValue【公民館】&#10;一人当たり面積">
          <a:extLst>
            <a:ext uri="{FF2B5EF4-FFF2-40B4-BE49-F238E27FC236}">
              <a16:creationId xmlns:a16="http://schemas.microsoft.com/office/drawing/2014/main" id="{00000000-0008-0000-0E00-0000A8020000}"/>
            </a:ext>
          </a:extLst>
        </xdr:cNvPr>
        <xdr:cNvSpPr txBox="1"/>
      </xdr:nvSpPr>
      <xdr:spPr>
        <a:xfrm>
          <a:off x="16424352"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681" name="n_1mainValue【公民館】&#10;一人当たり面積">
          <a:extLst>
            <a:ext uri="{FF2B5EF4-FFF2-40B4-BE49-F238E27FC236}">
              <a16:creationId xmlns:a16="http://schemas.microsoft.com/office/drawing/2014/main" id="{00000000-0008-0000-0E00-0000A9020000}"/>
            </a:ext>
          </a:extLst>
        </xdr:cNvPr>
        <xdr:cNvSpPr txBox="1"/>
      </xdr:nvSpPr>
      <xdr:spPr>
        <a:xfrm>
          <a:off x="1793247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136089</xdr:rowOff>
    </xdr:from>
    <xdr:ext cx="469744" cy="259045"/>
    <xdr:sp macro="" textlink="">
      <xdr:nvSpPr>
        <xdr:cNvPr id="682" name="n_2mainValue【公民館】&#10;一人当たり面積">
          <a:extLst>
            <a:ext uri="{FF2B5EF4-FFF2-40B4-BE49-F238E27FC236}">
              <a16:creationId xmlns:a16="http://schemas.microsoft.com/office/drawing/2014/main" id="{00000000-0008-0000-0E00-0000AA020000}"/>
            </a:ext>
          </a:extLst>
        </xdr:cNvPr>
        <xdr:cNvSpPr txBox="1"/>
      </xdr:nvSpPr>
      <xdr:spPr>
        <a:xfrm>
          <a:off x="1717047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74040</xdr:rowOff>
    </xdr:from>
    <xdr:ext cx="469744" cy="259045"/>
    <xdr:sp macro="" textlink="">
      <xdr:nvSpPr>
        <xdr:cNvPr id="683" name="n_3mainValue【公民館】&#10;一人当たり面積">
          <a:extLst>
            <a:ext uri="{FF2B5EF4-FFF2-40B4-BE49-F238E27FC236}">
              <a16:creationId xmlns:a16="http://schemas.microsoft.com/office/drawing/2014/main" id="{00000000-0008-0000-0E00-0000AB020000}"/>
            </a:ext>
          </a:extLst>
        </xdr:cNvPr>
        <xdr:cNvSpPr txBox="1"/>
      </xdr:nvSpPr>
      <xdr:spPr>
        <a:xfrm>
          <a:off x="16424352"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道路および橋梁・トンネルについては、道路台帳の見直しに伴い、増加があったものである。保育園等については、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件の取り壊しがあったため減となっている。学校施設、公民館、公営住宅の建物の増減はなかった。全体をとおして、類似団体と比較して有形固定資産減価償却率が高くなっている施設としては、認定こども園・幼稚園・保育所であり、理由としては千</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種</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保育所が昭和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年に建築され、耐用年数が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年、市木保育所が昭和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年に建設され、耐用年数が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年となっており、それぞれ耐用年数</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を迎えようとしているため</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高くなっている。また公営住宅については、多くの公営住宅が昭和</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年代に建設されており、</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築</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年以上経過した</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年度までに大規模な新築工事を完了したため低くなっている。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も公共施設等総合管理計画に基づいて適切に更新を行っていくこと</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に加えて、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個別施設毎の具体的な対応方針を定め、施設の適正化と効率的な管理運営を行ってい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くこととしているため、</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有形固定資産減価償却率は低水準で推移する見込みである。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18,631
18,513
295.17
13,131,989
12,750,633
297,531
6,618,654
9,964,218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3659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39490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39878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388937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39878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3889375" y="59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39878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8989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203575" y="66611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428875"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68275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53340</xdr:rowOff>
    </xdr:from>
    <xdr:to>
      <xdr:col>24</xdr:col>
      <xdr:colOff>114300</xdr:colOff>
      <xdr:row>38</xdr:row>
      <xdr:rowOff>154940</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38989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76217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F00-000047000000}"/>
            </a:ext>
          </a:extLst>
        </xdr:cNvPr>
        <xdr:cNvSpPr txBox="1"/>
      </xdr:nvSpPr>
      <xdr:spPr>
        <a:xfrm>
          <a:off x="39878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3203575" y="65938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104140</xdr:rowOff>
    </xdr:from>
    <xdr:to>
      <xdr:col>24</xdr:col>
      <xdr:colOff>63500</xdr:colOff>
      <xdr:row>38</xdr:row>
      <xdr:rowOff>129540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3235325" y="6619240"/>
          <a:ext cx="7143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104140</xdr:rowOff>
    </xdr:from>
    <xdr:to>
      <xdr:col>15</xdr:col>
      <xdr:colOff>101600</xdr:colOff>
      <xdr:row>39</xdr:row>
      <xdr:rowOff>34290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428875"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129540</xdr:rowOff>
    </xdr:from>
    <xdr:to>
      <xdr:col>19</xdr:col>
      <xdr:colOff>177800</xdr:colOff>
      <xdr:row>38</xdr:row>
      <xdr:rowOff>154940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2479675" y="6644640"/>
          <a:ext cx="7556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168275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154940</xdr:rowOff>
    </xdr:from>
    <xdr:to>
      <xdr:col>15</xdr:col>
      <xdr:colOff>50800</xdr:colOff>
      <xdr:row>39</xdr:row>
      <xdr:rowOff>19050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1733550" y="6670040"/>
          <a:ext cx="74612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06769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30569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559569"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25417</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06769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50817</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305694" y="639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3" name="n_3mainValue【図書館】&#10;有形固定資産減価償却率">
          <a:extLst>
            <a:ext uri="{FF2B5EF4-FFF2-40B4-BE49-F238E27FC236}">
              <a16:creationId xmlns:a16="http://schemas.microsoft.com/office/drawing/2014/main" id="{00000000-0008-0000-0F00-000053000000}"/>
            </a:ext>
          </a:extLst>
        </xdr:cNvPr>
        <xdr:cNvSpPr txBox="1"/>
      </xdr:nvSpPr>
      <xdr:spPr>
        <a:xfrm>
          <a:off x="1559569"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5632450" y="704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52224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5632450" y="590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52224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F00-000066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flipV="1">
          <a:off x="8905240"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F00-000068000000}"/>
            </a:ext>
          </a:extLst>
        </xdr:cNvPr>
        <xdr:cNvSpPr txBox="1"/>
      </xdr:nvSpPr>
      <xdr:spPr>
        <a:xfrm>
          <a:off x="8943975"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8845550" y="6991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F00-00006A000000}"/>
            </a:ext>
          </a:extLst>
        </xdr:cNvPr>
        <xdr:cNvSpPr txBox="1"/>
      </xdr:nvSpPr>
      <xdr:spPr>
        <a:xfrm>
          <a:off x="8943975"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8845550" y="58254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F00-00006C000000}"/>
            </a:ext>
          </a:extLst>
        </xdr:cNvPr>
        <xdr:cNvSpPr txBox="1"/>
      </xdr:nvSpPr>
      <xdr:spPr>
        <a:xfrm>
          <a:off x="8943975"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8883650" y="66433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815975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7413625" y="66605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6638925"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8883650" y="67348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26687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F00-000077000000}"/>
            </a:ext>
          </a:extLst>
        </xdr:cNvPr>
        <xdr:cNvSpPr txBox="1"/>
      </xdr:nvSpPr>
      <xdr:spPr>
        <a:xfrm>
          <a:off x="8943975"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53975</xdr:rowOff>
    </xdr:from>
    <xdr:to>
      <xdr:col>50</xdr:col>
      <xdr:colOff>165100</xdr:colOff>
      <xdr:row>39</xdr:row>
      <xdr:rowOff>155575</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815975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99060</xdr:rowOff>
    </xdr:from>
    <xdr:to>
      <xdr:col>55</xdr:col>
      <xdr:colOff>0</xdr:colOff>
      <xdr:row>39</xdr:row>
      <xdr:rowOff>104775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flipV="1">
          <a:off x="8210550" y="6785610"/>
          <a:ext cx="69532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53975</xdr:rowOff>
    </xdr:from>
    <xdr:to>
      <xdr:col>46</xdr:col>
      <xdr:colOff>38100</xdr:colOff>
      <xdr:row>39</xdr:row>
      <xdr:rowOff>155575</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7413625" y="67405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104775</xdr:rowOff>
    </xdr:from>
    <xdr:to>
      <xdr:col>50</xdr:col>
      <xdr:colOff>114300</xdr:colOff>
      <xdr:row>39</xdr:row>
      <xdr:rowOff>104775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7445375" y="679132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6638925"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104775</xdr:rowOff>
    </xdr:from>
    <xdr:to>
      <xdr:col>45</xdr:col>
      <xdr:colOff>177800</xdr:colOff>
      <xdr:row>39</xdr:row>
      <xdr:rowOff>110490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6689725" y="6791325"/>
          <a:ext cx="7556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a:extLst>
            <a:ext uri="{FF2B5EF4-FFF2-40B4-BE49-F238E27FC236}">
              <a16:creationId xmlns:a16="http://schemas.microsoft.com/office/drawing/2014/main" id="{00000000-0008-0000-0F00-00007E000000}"/>
            </a:ext>
          </a:extLst>
        </xdr:cNvPr>
        <xdr:cNvSpPr txBox="1"/>
      </xdr:nvSpPr>
      <xdr:spPr>
        <a:xfrm>
          <a:off x="7991552"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a:extLst>
            <a:ext uri="{FF2B5EF4-FFF2-40B4-BE49-F238E27FC236}">
              <a16:creationId xmlns:a16="http://schemas.microsoft.com/office/drawing/2014/main" id="{00000000-0008-0000-0F00-00007F000000}"/>
            </a:ext>
          </a:extLst>
        </xdr:cNvPr>
        <xdr:cNvSpPr txBox="1"/>
      </xdr:nvSpPr>
      <xdr:spPr>
        <a:xfrm>
          <a:off x="72581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8" name="n_3aveValue【図書館】&#10;一人当たり面積">
          <a:extLst>
            <a:ext uri="{FF2B5EF4-FFF2-40B4-BE49-F238E27FC236}">
              <a16:creationId xmlns:a16="http://schemas.microsoft.com/office/drawing/2014/main" id="{00000000-0008-0000-0F00-000080000000}"/>
            </a:ext>
          </a:extLst>
        </xdr:cNvPr>
        <xdr:cNvSpPr txBox="1"/>
      </xdr:nvSpPr>
      <xdr:spPr>
        <a:xfrm>
          <a:off x="6483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146702</xdr:rowOff>
    </xdr:from>
    <xdr:ext cx="469744" cy="259045"/>
    <xdr:sp macro="" textlink="">
      <xdr:nvSpPr>
        <xdr:cNvPr id="129" name="n_1mainValue【図書館】&#10;一人当たり面積">
          <a:extLst>
            <a:ext uri="{FF2B5EF4-FFF2-40B4-BE49-F238E27FC236}">
              <a16:creationId xmlns:a16="http://schemas.microsoft.com/office/drawing/2014/main" id="{00000000-0008-0000-0F00-000081000000}"/>
            </a:ext>
          </a:extLst>
        </xdr:cNvPr>
        <xdr:cNvSpPr txBox="1"/>
      </xdr:nvSpPr>
      <xdr:spPr>
        <a:xfrm>
          <a:off x="7991552"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146702</xdr:rowOff>
    </xdr:from>
    <xdr:ext cx="469744" cy="259045"/>
    <xdr:sp macro="" textlink="">
      <xdr:nvSpPr>
        <xdr:cNvPr id="130" name="n_2mainValue【図書館】&#10;一人当たり面積">
          <a:extLst>
            <a:ext uri="{FF2B5EF4-FFF2-40B4-BE49-F238E27FC236}">
              <a16:creationId xmlns:a16="http://schemas.microsoft.com/office/drawing/2014/main" id="{00000000-0008-0000-0F00-000082000000}"/>
            </a:ext>
          </a:extLst>
        </xdr:cNvPr>
        <xdr:cNvSpPr txBox="1"/>
      </xdr:nvSpPr>
      <xdr:spPr>
        <a:xfrm>
          <a:off x="7258127"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31" name="n_3mainValue【図書館】&#10;一人当たり面積">
          <a:extLst>
            <a:ext uri="{FF2B5EF4-FFF2-40B4-BE49-F238E27FC236}">
              <a16:creationId xmlns:a16="http://schemas.microsoft.com/office/drawing/2014/main" id="{00000000-0008-0000-0F00-000083000000}"/>
            </a:ext>
          </a:extLst>
        </xdr:cNvPr>
        <xdr:cNvSpPr txBox="1"/>
      </xdr:nvSpPr>
      <xdr:spPr>
        <a:xfrm>
          <a:off x="6483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F00-00009B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39490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F00-00009D000000}"/>
            </a:ext>
          </a:extLst>
        </xdr:cNvPr>
        <xdr:cNvSpPr txBox="1"/>
      </xdr:nvSpPr>
      <xdr:spPr>
        <a:xfrm>
          <a:off x="39878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3889375" y="110509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F00-00009F000000}"/>
            </a:ext>
          </a:extLst>
        </xdr:cNvPr>
        <xdr:cNvSpPr txBox="1"/>
      </xdr:nvSpPr>
      <xdr:spPr>
        <a:xfrm>
          <a:off x="39878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3889375" y="95497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F00-0000A1000000}"/>
            </a:ext>
          </a:extLst>
        </xdr:cNvPr>
        <xdr:cNvSpPr txBox="1"/>
      </xdr:nvSpPr>
      <xdr:spPr>
        <a:xfrm>
          <a:off x="39878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38989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3203575" y="102209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242887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168275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67310</xdr:rowOff>
    </xdr:from>
    <xdr:to>
      <xdr:col>24</xdr:col>
      <xdr:colOff>114300</xdr:colOff>
      <xdr:row>56</xdr:row>
      <xdr:rowOff>168910</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38989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90187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F00-0000AC000000}"/>
            </a:ext>
          </a:extLst>
        </xdr:cNvPr>
        <xdr:cNvSpPr txBox="1"/>
      </xdr:nvSpPr>
      <xdr:spPr>
        <a:xfrm>
          <a:off x="3987800"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3203575" y="97104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118110</xdr:rowOff>
    </xdr:from>
    <xdr:to>
      <xdr:col>24</xdr:col>
      <xdr:colOff>63500</xdr:colOff>
      <xdr:row>56</xdr:row>
      <xdr:rowOff>160020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3235325" y="9719310"/>
          <a:ext cx="714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151130</xdr:rowOff>
    </xdr:from>
    <xdr:to>
      <xdr:col>15</xdr:col>
      <xdr:colOff>101600</xdr:colOff>
      <xdr:row>57</xdr:row>
      <xdr:rowOff>81280</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2428875"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57</xdr:row>
      <xdr:rowOff>30480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2479675" y="9761220"/>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55880</xdr:rowOff>
    </xdr:from>
    <xdr:to>
      <xdr:col>10</xdr:col>
      <xdr:colOff>165100</xdr:colOff>
      <xdr:row>57</xdr:row>
      <xdr:rowOff>157480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168275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30480</xdr:rowOff>
    </xdr:from>
    <xdr:to>
      <xdr:col>15</xdr:col>
      <xdr:colOff>50800</xdr:colOff>
      <xdr:row>57</xdr:row>
      <xdr:rowOff>106680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1733550" y="9803130"/>
          <a:ext cx="7461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306769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23056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81" name="n_3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1559569"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55897</xdr:rowOff>
    </xdr:from>
    <xdr:ext cx="405111" cy="259045"/>
    <xdr:sp macro="" textlink="">
      <xdr:nvSpPr>
        <xdr:cNvPr id="182" name="n_1main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306769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97807</xdr:rowOff>
    </xdr:from>
    <xdr:ext cx="405111" cy="259045"/>
    <xdr:sp macro="" textlink="">
      <xdr:nvSpPr>
        <xdr:cNvPr id="183" name="n_2main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230569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2557</xdr:rowOff>
    </xdr:from>
    <xdr:ext cx="405111" cy="259045"/>
    <xdr:sp macro="" textlink="">
      <xdr:nvSpPr>
        <xdr:cNvPr id="184" name="n_3main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1559569"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52224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52224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00000000-0008-0000-0F00-0000CD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8905240"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id="{00000000-0008-0000-0F00-0000CF000000}"/>
            </a:ext>
          </a:extLst>
        </xdr:cNvPr>
        <xdr:cNvSpPr txBox="1"/>
      </xdr:nvSpPr>
      <xdr:spPr>
        <a:xfrm>
          <a:off x="8943975"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8845550" y="109641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id="{00000000-0008-0000-0F00-0000D1000000}"/>
            </a:ext>
          </a:extLst>
        </xdr:cNvPr>
        <xdr:cNvSpPr txBox="1"/>
      </xdr:nvSpPr>
      <xdr:spPr>
        <a:xfrm>
          <a:off x="8943975"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8845550" y="98965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a:extLst>
            <a:ext uri="{FF2B5EF4-FFF2-40B4-BE49-F238E27FC236}">
              <a16:creationId xmlns:a16="http://schemas.microsoft.com/office/drawing/2014/main" id="{00000000-0008-0000-0F00-0000D3000000}"/>
            </a:ext>
          </a:extLst>
        </xdr:cNvPr>
        <xdr:cNvSpPr txBox="1"/>
      </xdr:nvSpPr>
      <xdr:spPr>
        <a:xfrm>
          <a:off x="8943975"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8883650" y="107647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815975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7413625" y="107729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6638925"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37440</xdr:rowOff>
    </xdr:from>
    <xdr:to>
      <xdr:col>55</xdr:col>
      <xdr:colOff>50800</xdr:colOff>
      <xdr:row>63</xdr:row>
      <xdr:rowOff>139040</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8883650" y="108387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123817</xdr:rowOff>
    </xdr:from>
    <xdr:ext cx="469744" cy="259045"/>
    <xdr:sp macro="" textlink="">
      <xdr:nvSpPr>
        <xdr:cNvPr id="222" name="【体育館・プール】&#10;一人当たり面積該当値テキスト">
          <a:extLst>
            <a:ext uri="{FF2B5EF4-FFF2-40B4-BE49-F238E27FC236}">
              <a16:creationId xmlns:a16="http://schemas.microsoft.com/office/drawing/2014/main" id="{00000000-0008-0000-0F00-0000DE000000}"/>
            </a:ext>
          </a:extLst>
        </xdr:cNvPr>
        <xdr:cNvSpPr txBox="1"/>
      </xdr:nvSpPr>
      <xdr:spPr>
        <a:xfrm>
          <a:off x="8943975" y="107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38354</xdr:rowOff>
    </xdr:from>
    <xdr:to>
      <xdr:col>50</xdr:col>
      <xdr:colOff>165100</xdr:colOff>
      <xdr:row>63</xdr:row>
      <xdr:rowOff>139954</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815975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88240</xdr:rowOff>
    </xdr:from>
    <xdr:to>
      <xdr:col>55</xdr:col>
      <xdr:colOff>0</xdr:colOff>
      <xdr:row>63</xdr:row>
      <xdr:rowOff>89154</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flipV="1">
          <a:off x="8210550" y="10889590"/>
          <a:ext cx="69532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40183</xdr:rowOff>
    </xdr:from>
    <xdr:to>
      <xdr:col>46</xdr:col>
      <xdr:colOff>38100</xdr:colOff>
      <xdr:row>63</xdr:row>
      <xdr:rowOff>141783</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7413625" y="108415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89154</xdr:rowOff>
    </xdr:from>
    <xdr:to>
      <xdr:col>50</xdr:col>
      <xdr:colOff>114300</xdr:colOff>
      <xdr:row>63</xdr:row>
      <xdr:rowOff>90983</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7445375" y="10890504"/>
          <a:ext cx="76517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41554</xdr:rowOff>
    </xdr:from>
    <xdr:to>
      <xdr:col>41</xdr:col>
      <xdr:colOff>101600</xdr:colOff>
      <xdr:row>63</xdr:row>
      <xdr:rowOff>143154</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6638925" y="108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90983</xdr:rowOff>
    </xdr:from>
    <xdr:to>
      <xdr:col>45</xdr:col>
      <xdr:colOff>177800</xdr:colOff>
      <xdr:row>63</xdr:row>
      <xdr:rowOff>92354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6689725" y="10892333"/>
          <a:ext cx="75565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a:extLst>
            <a:ext uri="{FF2B5EF4-FFF2-40B4-BE49-F238E27FC236}">
              <a16:creationId xmlns:a16="http://schemas.microsoft.com/office/drawing/2014/main" id="{00000000-0008-0000-0F00-0000E5000000}"/>
            </a:ext>
          </a:extLst>
        </xdr:cNvPr>
        <xdr:cNvSpPr txBox="1"/>
      </xdr:nvSpPr>
      <xdr:spPr>
        <a:xfrm>
          <a:off x="7991552"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a:extLst>
            <a:ext uri="{FF2B5EF4-FFF2-40B4-BE49-F238E27FC236}">
              <a16:creationId xmlns:a16="http://schemas.microsoft.com/office/drawing/2014/main" id="{00000000-0008-0000-0F00-0000E6000000}"/>
            </a:ext>
          </a:extLst>
        </xdr:cNvPr>
        <xdr:cNvSpPr txBox="1"/>
      </xdr:nvSpPr>
      <xdr:spPr>
        <a:xfrm>
          <a:off x="72581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91559</xdr:rowOff>
    </xdr:from>
    <xdr:ext cx="469744" cy="259045"/>
    <xdr:sp macro="" textlink="">
      <xdr:nvSpPr>
        <xdr:cNvPr id="231" name="n_3aveValue【体育館・プール】&#10;一人当たり面積">
          <a:extLst>
            <a:ext uri="{FF2B5EF4-FFF2-40B4-BE49-F238E27FC236}">
              <a16:creationId xmlns:a16="http://schemas.microsoft.com/office/drawing/2014/main" id="{00000000-0008-0000-0F00-0000E7000000}"/>
            </a:ext>
          </a:extLst>
        </xdr:cNvPr>
        <xdr:cNvSpPr txBox="1"/>
      </xdr:nvSpPr>
      <xdr:spPr>
        <a:xfrm>
          <a:off x="6483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131081</xdr:rowOff>
    </xdr:from>
    <xdr:ext cx="469744" cy="259045"/>
    <xdr:sp macro="" textlink="">
      <xdr:nvSpPr>
        <xdr:cNvPr id="232" name="n_1mainValue【体育館・プール】&#10;一人当たり面積">
          <a:extLst>
            <a:ext uri="{FF2B5EF4-FFF2-40B4-BE49-F238E27FC236}">
              <a16:creationId xmlns:a16="http://schemas.microsoft.com/office/drawing/2014/main" id="{00000000-0008-0000-0F00-0000E8000000}"/>
            </a:ext>
          </a:extLst>
        </xdr:cNvPr>
        <xdr:cNvSpPr txBox="1"/>
      </xdr:nvSpPr>
      <xdr:spPr>
        <a:xfrm>
          <a:off x="7991552"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132910</xdr:rowOff>
    </xdr:from>
    <xdr:ext cx="469744" cy="259045"/>
    <xdr:sp macro="" textlink="">
      <xdr:nvSpPr>
        <xdr:cNvPr id="233" name="n_2mainValue【体育館・プール】&#10;一人当たり面積">
          <a:extLst>
            <a:ext uri="{FF2B5EF4-FFF2-40B4-BE49-F238E27FC236}">
              <a16:creationId xmlns:a16="http://schemas.microsoft.com/office/drawing/2014/main" id="{00000000-0008-0000-0F00-0000E9000000}"/>
            </a:ext>
          </a:extLst>
        </xdr:cNvPr>
        <xdr:cNvSpPr txBox="1"/>
      </xdr:nvSpPr>
      <xdr:spPr>
        <a:xfrm>
          <a:off x="7258127" y="1093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134281</xdr:rowOff>
    </xdr:from>
    <xdr:ext cx="469744" cy="259045"/>
    <xdr:sp macro="" textlink="">
      <xdr:nvSpPr>
        <xdr:cNvPr id="234" name="n_3mainValue【体育館・プール】&#10;一人当たり面積">
          <a:extLst>
            <a:ext uri="{FF2B5EF4-FFF2-40B4-BE49-F238E27FC236}">
              <a16:creationId xmlns:a16="http://schemas.microsoft.com/office/drawing/2014/main" id="{00000000-0008-0000-0F00-0000EA000000}"/>
            </a:ext>
          </a:extLst>
        </xdr:cNvPr>
        <xdr:cNvSpPr txBox="1"/>
      </xdr:nvSpPr>
      <xdr:spPr>
        <a:xfrm>
          <a:off x="6483427" y="1093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00000000-0008-0000-0F00-000002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39490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a:extLst>
            <a:ext uri="{FF2B5EF4-FFF2-40B4-BE49-F238E27FC236}">
              <a16:creationId xmlns:a16="http://schemas.microsoft.com/office/drawing/2014/main" id="{00000000-0008-0000-0F00-000004010000}"/>
            </a:ext>
          </a:extLst>
        </xdr:cNvPr>
        <xdr:cNvSpPr txBox="1"/>
      </xdr:nvSpPr>
      <xdr:spPr>
        <a:xfrm>
          <a:off x="39878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3889375" y="148647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a:extLst>
            <a:ext uri="{FF2B5EF4-FFF2-40B4-BE49-F238E27FC236}">
              <a16:creationId xmlns:a16="http://schemas.microsoft.com/office/drawing/2014/main" id="{00000000-0008-0000-0F00-000006010000}"/>
            </a:ext>
          </a:extLst>
        </xdr:cNvPr>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00000000-0008-0000-0F00-000008010000}"/>
            </a:ext>
          </a:extLst>
        </xdr:cNvPr>
        <xdr:cNvSpPr txBox="1"/>
      </xdr:nvSpPr>
      <xdr:spPr>
        <a:xfrm>
          <a:off x="39878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38989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id="{00000000-0008-0000-0F00-00000A010000}"/>
            </a:ext>
          </a:extLst>
        </xdr:cNvPr>
        <xdr:cNvSpPr/>
      </xdr:nvSpPr>
      <xdr:spPr>
        <a:xfrm>
          <a:off x="3203575" y="141490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2428875"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168275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166370</xdr:rowOff>
    </xdr:from>
    <xdr:to>
      <xdr:col>24</xdr:col>
      <xdr:colOff>114300</xdr:colOff>
      <xdr:row>86</xdr:row>
      <xdr:rowOff>96520</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38989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81297</xdr:rowOff>
    </xdr:from>
    <xdr:ext cx="405111" cy="259045"/>
    <xdr:sp macro="" textlink="">
      <xdr:nvSpPr>
        <xdr:cNvPr id="275" name="【福祉施設】&#10;有形固定資産減価償却率該当値テキスト">
          <a:extLst>
            <a:ext uri="{FF2B5EF4-FFF2-40B4-BE49-F238E27FC236}">
              <a16:creationId xmlns:a16="http://schemas.microsoft.com/office/drawing/2014/main" id="{00000000-0008-0000-0F00-000013010000}"/>
            </a:ext>
          </a:extLst>
        </xdr:cNvPr>
        <xdr:cNvSpPr txBox="1"/>
      </xdr:nvSpPr>
      <xdr:spPr>
        <a:xfrm>
          <a:off x="3987800" y="1465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33020</xdr:rowOff>
    </xdr:from>
    <xdr:to>
      <xdr:col>20</xdr:col>
      <xdr:colOff>38100</xdr:colOff>
      <xdr:row>86</xdr:row>
      <xdr:rowOff>134620</xdr:rowOff>
    </xdr:to>
    <xdr:sp macro="" textlink="">
      <xdr:nvSpPr>
        <xdr:cNvPr id="276" name="楕円 275">
          <a:extLst>
            <a:ext uri="{FF2B5EF4-FFF2-40B4-BE49-F238E27FC236}">
              <a16:creationId xmlns:a16="http://schemas.microsoft.com/office/drawing/2014/main" id="{00000000-0008-0000-0F00-000014010000}"/>
            </a:ext>
          </a:extLst>
        </xdr:cNvPr>
        <xdr:cNvSpPr/>
      </xdr:nvSpPr>
      <xdr:spPr>
        <a:xfrm>
          <a:off x="3203575" y="147777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45720</xdr:rowOff>
    </xdr:from>
    <xdr:to>
      <xdr:col>24</xdr:col>
      <xdr:colOff>63500</xdr:colOff>
      <xdr:row>86</xdr:row>
      <xdr:rowOff>83820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3235325" y="14790420"/>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71120</xdr:rowOff>
    </xdr:from>
    <xdr:to>
      <xdr:col>15</xdr:col>
      <xdr:colOff>101600</xdr:colOff>
      <xdr:row>87</xdr:row>
      <xdr:rowOff>1270</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2428875"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83820</xdr:rowOff>
    </xdr:from>
    <xdr:to>
      <xdr:col>19</xdr:col>
      <xdr:colOff>177800</xdr:colOff>
      <xdr:row>86</xdr:row>
      <xdr:rowOff>121920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flipV="1">
          <a:off x="2479675" y="1482852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48261</xdr:rowOff>
    </xdr:from>
    <xdr:to>
      <xdr:col>10</xdr:col>
      <xdr:colOff>165100</xdr:colOff>
      <xdr:row>86</xdr:row>
      <xdr:rowOff>149861</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168275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99061</xdr:rowOff>
    </xdr:from>
    <xdr:to>
      <xdr:col>15</xdr:col>
      <xdr:colOff>50800</xdr:colOff>
      <xdr:row>86</xdr:row>
      <xdr:rowOff>121920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1733550" y="14843761"/>
          <a:ext cx="74612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a:extLst>
            <a:ext uri="{FF2B5EF4-FFF2-40B4-BE49-F238E27FC236}">
              <a16:creationId xmlns:a16="http://schemas.microsoft.com/office/drawing/2014/main" id="{00000000-0008-0000-0F00-00001A010000}"/>
            </a:ext>
          </a:extLst>
        </xdr:cNvPr>
        <xdr:cNvSpPr txBox="1"/>
      </xdr:nvSpPr>
      <xdr:spPr>
        <a:xfrm>
          <a:off x="306769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a:extLst>
            <a:ext uri="{FF2B5EF4-FFF2-40B4-BE49-F238E27FC236}">
              <a16:creationId xmlns:a16="http://schemas.microsoft.com/office/drawing/2014/main" id="{00000000-0008-0000-0F00-00001B010000}"/>
            </a:ext>
          </a:extLst>
        </xdr:cNvPr>
        <xdr:cNvSpPr txBox="1"/>
      </xdr:nvSpPr>
      <xdr:spPr>
        <a:xfrm>
          <a:off x="230569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84" name="n_3aveValue【福祉施設】&#10;有形固定資産減価償却率">
          <a:extLst>
            <a:ext uri="{FF2B5EF4-FFF2-40B4-BE49-F238E27FC236}">
              <a16:creationId xmlns:a16="http://schemas.microsoft.com/office/drawing/2014/main" id="{00000000-0008-0000-0F00-00001C010000}"/>
            </a:ext>
          </a:extLst>
        </xdr:cNvPr>
        <xdr:cNvSpPr txBox="1"/>
      </xdr:nvSpPr>
      <xdr:spPr>
        <a:xfrm>
          <a:off x="1559569"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125747</xdr:rowOff>
    </xdr:from>
    <xdr:ext cx="405111" cy="259045"/>
    <xdr:sp macro="" textlink="">
      <xdr:nvSpPr>
        <xdr:cNvPr id="285" name="n_1mainValue【福祉施設】&#10;有形固定資産減価償却率">
          <a:extLst>
            <a:ext uri="{FF2B5EF4-FFF2-40B4-BE49-F238E27FC236}">
              <a16:creationId xmlns:a16="http://schemas.microsoft.com/office/drawing/2014/main" id="{00000000-0008-0000-0F00-00001D010000}"/>
            </a:ext>
          </a:extLst>
        </xdr:cNvPr>
        <xdr:cNvSpPr txBox="1"/>
      </xdr:nvSpPr>
      <xdr:spPr>
        <a:xfrm>
          <a:off x="306769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163847</xdr:rowOff>
    </xdr:from>
    <xdr:ext cx="405111" cy="259045"/>
    <xdr:sp macro="" textlink="">
      <xdr:nvSpPr>
        <xdr:cNvPr id="286" name="n_2mainValue【福祉施設】&#10;有形固定資産減価償却率">
          <a:extLst>
            <a:ext uri="{FF2B5EF4-FFF2-40B4-BE49-F238E27FC236}">
              <a16:creationId xmlns:a16="http://schemas.microsoft.com/office/drawing/2014/main" id="{00000000-0008-0000-0F00-00001E010000}"/>
            </a:ext>
          </a:extLst>
        </xdr:cNvPr>
        <xdr:cNvSpPr txBox="1"/>
      </xdr:nvSpPr>
      <xdr:spPr>
        <a:xfrm>
          <a:off x="2305694"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140988</xdr:rowOff>
    </xdr:from>
    <xdr:ext cx="405111" cy="259045"/>
    <xdr:sp macro="" textlink="">
      <xdr:nvSpPr>
        <xdr:cNvPr id="287" name="n_3mainValue【福祉施設】&#10;有形固定資産減価償却率">
          <a:extLst>
            <a:ext uri="{FF2B5EF4-FFF2-40B4-BE49-F238E27FC236}">
              <a16:creationId xmlns:a16="http://schemas.microsoft.com/office/drawing/2014/main" id="{00000000-0008-0000-0F00-00001F010000}"/>
            </a:ext>
          </a:extLst>
        </xdr:cNvPr>
        <xdr:cNvSpPr txBox="1"/>
      </xdr:nvSpPr>
      <xdr:spPr>
        <a:xfrm>
          <a:off x="1559569"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00000000-0008-0000-0F00-000036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8905240"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a16="http://schemas.microsoft.com/office/drawing/2014/main" id="{00000000-0008-0000-0F00-000038010000}"/>
            </a:ext>
          </a:extLst>
        </xdr:cNvPr>
        <xdr:cNvSpPr txBox="1"/>
      </xdr:nvSpPr>
      <xdr:spPr>
        <a:xfrm>
          <a:off x="8943975"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8845550" y="14852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a:extLst>
            <a:ext uri="{FF2B5EF4-FFF2-40B4-BE49-F238E27FC236}">
              <a16:creationId xmlns:a16="http://schemas.microsoft.com/office/drawing/2014/main" id="{00000000-0008-0000-0F00-00003A010000}"/>
            </a:ext>
          </a:extLst>
        </xdr:cNvPr>
        <xdr:cNvSpPr txBox="1"/>
      </xdr:nvSpPr>
      <xdr:spPr>
        <a:xfrm>
          <a:off x="8943975"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8845550" y="135470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a:extLst>
            <a:ext uri="{FF2B5EF4-FFF2-40B4-BE49-F238E27FC236}">
              <a16:creationId xmlns:a16="http://schemas.microsoft.com/office/drawing/2014/main" id="{00000000-0008-0000-0F00-00003C010000}"/>
            </a:ext>
          </a:extLst>
        </xdr:cNvPr>
        <xdr:cNvSpPr txBox="1"/>
      </xdr:nvSpPr>
      <xdr:spPr>
        <a:xfrm>
          <a:off x="8943975"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8883650" y="146062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815975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7413625" y="14612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6638925"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31750</xdr:rowOff>
    </xdr:from>
    <xdr:to>
      <xdr:col>55</xdr:col>
      <xdr:colOff>50800</xdr:colOff>
      <xdr:row>85</xdr:row>
      <xdr:rowOff>133350</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8883650" y="14605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54627</xdr:rowOff>
    </xdr:from>
    <xdr:ext cx="469744" cy="259045"/>
    <xdr:sp macro="" textlink="">
      <xdr:nvSpPr>
        <xdr:cNvPr id="327" name="【福祉施設】&#10;一人当たり面積該当値テキスト">
          <a:extLst>
            <a:ext uri="{FF2B5EF4-FFF2-40B4-BE49-F238E27FC236}">
              <a16:creationId xmlns:a16="http://schemas.microsoft.com/office/drawing/2014/main" id="{00000000-0008-0000-0F00-000047010000}"/>
            </a:ext>
          </a:extLst>
        </xdr:cNvPr>
        <xdr:cNvSpPr txBox="1"/>
      </xdr:nvSpPr>
      <xdr:spPr>
        <a:xfrm>
          <a:off x="8943975"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34289</xdr:rowOff>
    </xdr:from>
    <xdr:to>
      <xdr:col>50</xdr:col>
      <xdr:colOff>165100</xdr:colOff>
      <xdr:row>85</xdr:row>
      <xdr:rowOff>135889</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8159750" y="14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82550</xdr:rowOff>
    </xdr:from>
    <xdr:to>
      <xdr:col>55</xdr:col>
      <xdr:colOff>0</xdr:colOff>
      <xdr:row>85</xdr:row>
      <xdr:rowOff>85089</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flipV="1">
          <a:off x="8210550" y="14655800"/>
          <a:ext cx="695325"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38100</xdr:rowOff>
    </xdr:from>
    <xdr:to>
      <xdr:col>46</xdr:col>
      <xdr:colOff>38100</xdr:colOff>
      <xdr:row>85</xdr:row>
      <xdr:rowOff>139700</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7413625" y="146113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85089</xdr:rowOff>
    </xdr:from>
    <xdr:to>
      <xdr:col>50</xdr:col>
      <xdr:colOff>114300</xdr:colOff>
      <xdr:row>85</xdr:row>
      <xdr:rowOff>88900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flipV="1">
          <a:off x="7445375" y="14658339"/>
          <a:ext cx="76517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161289</xdr:rowOff>
    </xdr:from>
    <xdr:to>
      <xdr:col>41</xdr:col>
      <xdr:colOff>101600</xdr:colOff>
      <xdr:row>85</xdr:row>
      <xdr:rowOff>91439</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6638925" y="145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40639</xdr:rowOff>
    </xdr:from>
    <xdr:to>
      <xdr:col>45</xdr:col>
      <xdr:colOff>177800</xdr:colOff>
      <xdr:row>85</xdr:row>
      <xdr:rowOff>88900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89725" y="14613889"/>
          <a:ext cx="75565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a:extLst>
            <a:ext uri="{FF2B5EF4-FFF2-40B4-BE49-F238E27FC236}">
              <a16:creationId xmlns:a16="http://schemas.microsoft.com/office/drawing/2014/main" id="{00000000-0008-0000-0F00-00004E010000}"/>
            </a:ext>
          </a:extLst>
        </xdr:cNvPr>
        <xdr:cNvSpPr txBox="1"/>
      </xdr:nvSpPr>
      <xdr:spPr>
        <a:xfrm>
          <a:off x="7991552"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a:extLst>
            <a:ext uri="{FF2B5EF4-FFF2-40B4-BE49-F238E27FC236}">
              <a16:creationId xmlns:a16="http://schemas.microsoft.com/office/drawing/2014/main" id="{00000000-0008-0000-0F00-00004F010000}"/>
            </a:ext>
          </a:extLst>
        </xdr:cNvPr>
        <xdr:cNvSpPr txBox="1"/>
      </xdr:nvSpPr>
      <xdr:spPr>
        <a:xfrm>
          <a:off x="72581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139716</xdr:rowOff>
    </xdr:from>
    <xdr:ext cx="469744" cy="259045"/>
    <xdr:sp macro="" textlink="">
      <xdr:nvSpPr>
        <xdr:cNvPr id="336" name="n_3aveValue【福祉施設】&#10;一人当たり面積">
          <a:extLst>
            <a:ext uri="{FF2B5EF4-FFF2-40B4-BE49-F238E27FC236}">
              <a16:creationId xmlns:a16="http://schemas.microsoft.com/office/drawing/2014/main" id="{00000000-0008-0000-0F00-000050010000}"/>
            </a:ext>
          </a:extLst>
        </xdr:cNvPr>
        <xdr:cNvSpPr txBox="1"/>
      </xdr:nvSpPr>
      <xdr:spPr>
        <a:xfrm>
          <a:off x="6483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152416</xdr:rowOff>
    </xdr:from>
    <xdr:ext cx="469744" cy="259045"/>
    <xdr:sp macro="" textlink="">
      <xdr:nvSpPr>
        <xdr:cNvPr id="337" name="n_1mainValue【福祉施設】&#10;一人当たり面積">
          <a:extLst>
            <a:ext uri="{FF2B5EF4-FFF2-40B4-BE49-F238E27FC236}">
              <a16:creationId xmlns:a16="http://schemas.microsoft.com/office/drawing/2014/main" id="{00000000-0008-0000-0F00-000051010000}"/>
            </a:ext>
          </a:extLst>
        </xdr:cNvPr>
        <xdr:cNvSpPr txBox="1"/>
      </xdr:nvSpPr>
      <xdr:spPr>
        <a:xfrm>
          <a:off x="7991552"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156227</xdr:rowOff>
    </xdr:from>
    <xdr:ext cx="469744" cy="259045"/>
    <xdr:sp macro="" textlink="">
      <xdr:nvSpPr>
        <xdr:cNvPr id="338" name="n_2mainValue【福祉施設】&#10;一人当たり面積">
          <a:extLst>
            <a:ext uri="{FF2B5EF4-FFF2-40B4-BE49-F238E27FC236}">
              <a16:creationId xmlns:a16="http://schemas.microsoft.com/office/drawing/2014/main" id="{00000000-0008-0000-0F00-000052010000}"/>
            </a:ext>
          </a:extLst>
        </xdr:cNvPr>
        <xdr:cNvSpPr txBox="1"/>
      </xdr:nvSpPr>
      <xdr:spPr>
        <a:xfrm>
          <a:off x="72581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107966</xdr:rowOff>
    </xdr:from>
    <xdr:ext cx="469744" cy="259045"/>
    <xdr:sp macro="" textlink="">
      <xdr:nvSpPr>
        <xdr:cNvPr id="339" name="n_3mainValue【福祉施設】&#10;一人当たり面積">
          <a:extLst>
            <a:ext uri="{FF2B5EF4-FFF2-40B4-BE49-F238E27FC236}">
              <a16:creationId xmlns:a16="http://schemas.microsoft.com/office/drawing/2014/main" id="{00000000-0008-0000-0F00-000053010000}"/>
            </a:ext>
          </a:extLst>
        </xdr:cNvPr>
        <xdr:cNvSpPr txBox="1"/>
      </xdr:nvSpPr>
      <xdr:spPr>
        <a:xfrm>
          <a:off x="6483427"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36591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2662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a:extLst>
            <a:ext uri="{FF2B5EF4-FFF2-40B4-BE49-F238E27FC236}">
              <a16:creationId xmlns:a16="http://schemas.microsoft.com/office/drawing/2014/main" id="{00000000-0008-0000-0F00-00006A0100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39490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a:extLst>
            <a:ext uri="{FF2B5EF4-FFF2-40B4-BE49-F238E27FC236}">
              <a16:creationId xmlns:a16="http://schemas.microsoft.com/office/drawing/2014/main" id="{00000000-0008-0000-0F00-00006C010000}"/>
            </a:ext>
          </a:extLst>
        </xdr:cNvPr>
        <xdr:cNvSpPr txBox="1"/>
      </xdr:nvSpPr>
      <xdr:spPr>
        <a:xfrm>
          <a:off x="39878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388937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a:extLst>
            <a:ext uri="{FF2B5EF4-FFF2-40B4-BE49-F238E27FC236}">
              <a16:creationId xmlns:a16="http://schemas.microsoft.com/office/drawing/2014/main" id="{00000000-0008-0000-0F00-00006E010000}"/>
            </a:ext>
          </a:extLst>
        </xdr:cNvPr>
        <xdr:cNvSpPr txBox="1"/>
      </xdr:nvSpPr>
      <xdr:spPr>
        <a:xfrm>
          <a:off x="39878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3889375" y="1739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a:extLst>
            <a:ext uri="{FF2B5EF4-FFF2-40B4-BE49-F238E27FC236}">
              <a16:creationId xmlns:a16="http://schemas.microsoft.com/office/drawing/2014/main" id="{00000000-0008-0000-0F00-000070010000}"/>
            </a:ext>
          </a:extLst>
        </xdr:cNvPr>
        <xdr:cNvSpPr txBox="1"/>
      </xdr:nvSpPr>
      <xdr:spPr>
        <a:xfrm>
          <a:off x="39878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38989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3203575" y="179984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2428875"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168275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115570</xdr:rowOff>
    </xdr:from>
    <xdr:to>
      <xdr:col>24</xdr:col>
      <xdr:colOff>114300</xdr:colOff>
      <xdr:row>105</xdr:row>
      <xdr:rowOff>45720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38989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138447</xdr:rowOff>
    </xdr:from>
    <xdr:ext cx="405111" cy="259045"/>
    <xdr:sp macro="" textlink="">
      <xdr:nvSpPr>
        <xdr:cNvPr id="379" name="【市民会館】&#10;有形固定資産減価償却率該当値テキスト">
          <a:extLst>
            <a:ext uri="{FF2B5EF4-FFF2-40B4-BE49-F238E27FC236}">
              <a16:creationId xmlns:a16="http://schemas.microsoft.com/office/drawing/2014/main" id="{00000000-0008-0000-0F00-00007B010000}"/>
            </a:ext>
          </a:extLst>
        </xdr:cNvPr>
        <xdr:cNvSpPr txBox="1"/>
      </xdr:nvSpPr>
      <xdr:spPr>
        <a:xfrm>
          <a:off x="3987800" y="1779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142239</xdr:rowOff>
    </xdr:from>
    <xdr:to>
      <xdr:col>20</xdr:col>
      <xdr:colOff>38100</xdr:colOff>
      <xdr:row>105</xdr:row>
      <xdr:rowOff>72389</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3203575" y="179730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166370</xdr:rowOff>
    </xdr:from>
    <xdr:to>
      <xdr:col>24</xdr:col>
      <xdr:colOff>63500</xdr:colOff>
      <xdr:row>105</xdr:row>
      <xdr:rowOff>21589</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3235325" y="17997170"/>
          <a:ext cx="71437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2428875"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21589</xdr:rowOff>
    </xdr:from>
    <xdr:to>
      <xdr:col>19</xdr:col>
      <xdr:colOff>177800</xdr:colOff>
      <xdr:row>105</xdr:row>
      <xdr:rowOff>41911</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2479675" y="18023839"/>
          <a:ext cx="75565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31750</xdr:rowOff>
    </xdr:from>
    <xdr:to>
      <xdr:col>10</xdr:col>
      <xdr:colOff>165100</xdr:colOff>
      <xdr:row>105</xdr:row>
      <xdr:rowOff>133350</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168275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105</xdr:row>
      <xdr:rowOff>82550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1733550" y="18044161"/>
          <a:ext cx="746125"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a:extLst>
            <a:ext uri="{FF2B5EF4-FFF2-40B4-BE49-F238E27FC236}">
              <a16:creationId xmlns:a16="http://schemas.microsoft.com/office/drawing/2014/main" id="{00000000-0008-0000-0F00-000082010000}"/>
            </a:ext>
          </a:extLst>
        </xdr:cNvPr>
        <xdr:cNvSpPr txBox="1"/>
      </xdr:nvSpPr>
      <xdr:spPr>
        <a:xfrm>
          <a:off x="306769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a:extLst>
            <a:ext uri="{FF2B5EF4-FFF2-40B4-BE49-F238E27FC236}">
              <a16:creationId xmlns:a16="http://schemas.microsoft.com/office/drawing/2014/main" id="{00000000-0008-0000-0F00-000083010000}"/>
            </a:ext>
          </a:extLst>
        </xdr:cNvPr>
        <xdr:cNvSpPr txBox="1"/>
      </xdr:nvSpPr>
      <xdr:spPr>
        <a:xfrm>
          <a:off x="230569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88" name="n_3aveValue【市民会館】&#10;有形固定資産減価償却率">
          <a:extLst>
            <a:ext uri="{FF2B5EF4-FFF2-40B4-BE49-F238E27FC236}">
              <a16:creationId xmlns:a16="http://schemas.microsoft.com/office/drawing/2014/main" id="{00000000-0008-0000-0F00-000084010000}"/>
            </a:ext>
          </a:extLst>
        </xdr:cNvPr>
        <xdr:cNvSpPr txBox="1"/>
      </xdr:nvSpPr>
      <xdr:spPr>
        <a:xfrm>
          <a:off x="1559569"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88916</xdr:rowOff>
    </xdr:from>
    <xdr:ext cx="405111" cy="259045"/>
    <xdr:sp macro="" textlink="">
      <xdr:nvSpPr>
        <xdr:cNvPr id="389" name="n_1mainValue【市民会館】&#10;有形固定資産減価償却率">
          <a:extLst>
            <a:ext uri="{FF2B5EF4-FFF2-40B4-BE49-F238E27FC236}">
              <a16:creationId xmlns:a16="http://schemas.microsoft.com/office/drawing/2014/main" id="{00000000-0008-0000-0F00-000085010000}"/>
            </a:ext>
          </a:extLst>
        </xdr:cNvPr>
        <xdr:cNvSpPr txBox="1"/>
      </xdr:nvSpPr>
      <xdr:spPr>
        <a:xfrm>
          <a:off x="3067694" y="17748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109238</xdr:rowOff>
    </xdr:from>
    <xdr:ext cx="405111" cy="259045"/>
    <xdr:sp macro="" textlink="">
      <xdr:nvSpPr>
        <xdr:cNvPr id="390" name="n_2mainValue【市民会館】&#10;有形固定資産減価償却率">
          <a:extLst>
            <a:ext uri="{FF2B5EF4-FFF2-40B4-BE49-F238E27FC236}">
              <a16:creationId xmlns:a16="http://schemas.microsoft.com/office/drawing/2014/main" id="{00000000-0008-0000-0F00-000086010000}"/>
            </a:ext>
          </a:extLst>
        </xdr:cNvPr>
        <xdr:cNvSpPr txBox="1"/>
      </xdr:nvSpPr>
      <xdr:spPr>
        <a:xfrm>
          <a:off x="230569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124477</xdr:rowOff>
    </xdr:from>
    <xdr:ext cx="405111" cy="259045"/>
    <xdr:sp macro="" textlink="">
      <xdr:nvSpPr>
        <xdr:cNvPr id="391" name="n_3mainValue【市民会館】&#10;有形固定資産減価償却率">
          <a:extLst>
            <a:ext uri="{FF2B5EF4-FFF2-40B4-BE49-F238E27FC236}">
              <a16:creationId xmlns:a16="http://schemas.microsoft.com/office/drawing/2014/main" id="{00000000-0008-0000-0F00-000087010000}"/>
            </a:ext>
          </a:extLst>
        </xdr:cNvPr>
        <xdr:cNvSpPr txBox="1"/>
      </xdr:nvSpPr>
      <xdr:spPr>
        <a:xfrm>
          <a:off x="1559569"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id="{00000000-0008-0000-0F00-00009E01000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8905240"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a:extLst>
            <a:ext uri="{FF2B5EF4-FFF2-40B4-BE49-F238E27FC236}">
              <a16:creationId xmlns:a16="http://schemas.microsoft.com/office/drawing/2014/main" id="{00000000-0008-0000-0F00-0000A0010000}"/>
            </a:ext>
          </a:extLst>
        </xdr:cNvPr>
        <xdr:cNvSpPr txBox="1"/>
      </xdr:nvSpPr>
      <xdr:spPr>
        <a:xfrm>
          <a:off x="8943975"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8845550" y="186328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a:extLst>
            <a:ext uri="{FF2B5EF4-FFF2-40B4-BE49-F238E27FC236}">
              <a16:creationId xmlns:a16="http://schemas.microsoft.com/office/drawing/2014/main" id="{00000000-0008-0000-0F00-0000A2010000}"/>
            </a:ext>
          </a:extLst>
        </xdr:cNvPr>
        <xdr:cNvSpPr txBox="1"/>
      </xdr:nvSpPr>
      <xdr:spPr>
        <a:xfrm>
          <a:off x="8943975"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8845550" y="171659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a:extLst>
            <a:ext uri="{FF2B5EF4-FFF2-40B4-BE49-F238E27FC236}">
              <a16:creationId xmlns:a16="http://schemas.microsoft.com/office/drawing/2014/main" id="{00000000-0008-0000-0F00-0000A4010000}"/>
            </a:ext>
          </a:extLst>
        </xdr:cNvPr>
        <xdr:cNvSpPr txBox="1"/>
      </xdr:nvSpPr>
      <xdr:spPr>
        <a:xfrm>
          <a:off x="8943975"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8883650" y="182791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815975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7413625" y="182733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6638925"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29211</xdr:rowOff>
    </xdr:from>
    <xdr:to>
      <xdr:col>55</xdr:col>
      <xdr:colOff>50800</xdr:colOff>
      <xdr:row>106</xdr:row>
      <xdr:rowOff>130811</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8883650" y="182029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52088</xdr:rowOff>
    </xdr:from>
    <xdr:ext cx="469744" cy="259045"/>
    <xdr:sp macro="" textlink="">
      <xdr:nvSpPr>
        <xdr:cNvPr id="431" name="【市民会館】&#10;一人当たり面積該当値テキスト">
          <a:extLst>
            <a:ext uri="{FF2B5EF4-FFF2-40B4-BE49-F238E27FC236}">
              <a16:creationId xmlns:a16="http://schemas.microsoft.com/office/drawing/2014/main" id="{00000000-0008-0000-0F00-0000AF010000}"/>
            </a:ext>
          </a:extLst>
        </xdr:cNvPr>
        <xdr:cNvSpPr txBox="1"/>
      </xdr:nvSpPr>
      <xdr:spPr>
        <a:xfrm>
          <a:off x="8943975"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34925</xdr:rowOff>
    </xdr:from>
    <xdr:to>
      <xdr:col>50</xdr:col>
      <xdr:colOff>165100</xdr:colOff>
      <xdr:row>106</xdr:row>
      <xdr:rowOff>136525</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815975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80011</xdr:rowOff>
    </xdr:from>
    <xdr:to>
      <xdr:col>55</xdr:col>
      <xdr:colOff>0</xdr:colOff>
      <xdr:row>106</xdr:row>
      <xdr:rowOff>85725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8210550" y="18253711"/>
          <a:ext cx="695325"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42545</xdr:rowOff>
    </xdr:from>
    <xdr:to>
      <xdr:col>46</xdr:col>
      <xdr:colOff>38100</xdr:colOff>
      <xdr:row>106</xdr:row>
      <xdr:rowOff>144145</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7413625" y="182162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85725</xdr:rowOff>
    </xdr:from>
    <xdr:to>
      <xdr:col>50</xdr:col>
      <xdr:colOff>114300</xdr:colOff>
      <xdr:row>106</xdr:row>
      <xdr:rowOff>93345</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7445375" y="18259425"/>
          <a:ext cx="7651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50164</xdr:rowOff>
    </xdr:from>
    <xdr:to>
      <xdr:col>41</xdr:col>
      <xdr:colOff>101600</xdr:colOff>
      <xdr:row>106</xdr:row>
      <xdr:rowOff>151764</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6638925"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93345</xdr:rowOff>
    </xdr:from>
    <xdr:to>
      <xdr:col>45</xdr:col>
      <xdr:colOff>177800</xdr:colOff>
      <xdr:row>106</xdr:row>
      <xdr:rowOff>100964</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6689725" y="18267045"/>
          <a:ext cx="7556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a:extLst>
            <a:ext uri="{FF2B5EF4-FFF2-40B4-BE49-F238E27FC236}">
              <a16:creationId xmlns:a16="http://schemas.microsoft.com/office/drawing/2014/main" id="{00000000-0008-0000-0F00-0000B6010000}"/>
            </a:ext>
          </a:extLst>
        </xdr:cNvPr>
        <xdr:cNvSpPr txBox="1"/>
      </xdr:nvSpPr>
      <xdr:spPr>
        <a:xfrm>
          <a:off x="7991552"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a:extLst>
            <a:ext uri="{FF2B5EF4-FFF2-40B4-BE49-F238E27FC236}">
              <a16:creationId xmlns:a16="http://schemas.microsoft.com/office/drawing/2014/main" id="{00000000-0008-0000-0F00-0000B7010000}"/>
            </a:ext>
          </a:extLst>
        </xdr:cNvPr>
        <xdr:cNvSpPr txBox="1"/>
      </xdr:nvSpPr>
      <xdr:spPr>
        <a:xfrm>
          <a:off x="72581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9541</xdr:rowOff>
    </xdr:from>
    <xdr:ext cx="469744" cy="259045"/>
    <xdr:sp macro="" textlink="">
      <xdr:nvSpPr>
        <xdr:cNvPr id="440" name="n_3aveValue【市民会館】&#10;一人当たり面積">
          <a:extLst>
            <a:ext uri="{FF2B5EF4-FFF2-40B4-BE49-F238E27FC236}">
              <a16:creationId xmlns:a16="http://schemas.microsoft.com/office/drawing/2014/main" id="{00000000-0008-0000-0F00-0000B8010000}"/>
            </a:ext>
          </a:extLst>
        </xdr:cNvPr>
        <xdr:cNvSpPr txBox="1"/>
      </xdr:nvSpPr>
      <xdr:spPr>
        <a:xfrm>
          <a:off x="6483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153052</xdr:rowOff>
    </xdr:from>
    <xdr:ext cx="469744" cy="259045"/>
    <xdr:sp macro="" textlink="">
      <xdr:nvSpPr>
        <xdr:cNvPr id="441" name="n_1mainValue【市民会館】&#10;一人当たり面積">
          <a:extLst>
            <a:ext uri="{FF2B5EF4-FFF2-40B4-BE49-F238E27FC236}">
              <a16:creationId xmlns:a16="http://schemas.microsoft.com/office/drawing/2014/main" id="{00000000-0008-0000-0F00-0000B9010000}"/>
            </a:ext>
          </a:extLst>
        </xdr:cNvPr>
        <xdr:cNvSpPr txBox="1"/>
      </xdr:nvSpPr>
      <xdr:spPr>
        <a:xfrm>
          <a:off x="7991552"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160672</xdr:rowOff>
    </xdr:from>
    <xdr:ext cx="469744" cy="259045"/>
    <xdr:sp macro="" textlink="">
      <xdr:nvSpPr>
        <xdr:cNvPr id="442" name="n_2mainValue【市民会館】&#10;一人当たり面積">
          <a:extLst>
            <a:ext uri="{FF2B5EF4-FFF2-40B4-BE49-F238E27FC236}">
              <a16:creationId xmlns:a16="http://schemas.microsoft.com/office/drawing/2014/main" id="{00000000-0008-0000-0F00-0000BA010000}"/>
            </a:ext>
          </a:extLst>
        </xdr:cNvPr>
        <xdr:cNvSpPr txBox="1"/>
      </xdr:nvSpPr>
      <xdr:spPr>
        <a:xfrm>
          <a:off x="72581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168291</xdr:rowOff>
    </xdr:from>
    <xdr:ext cx="469744" cy="259045"/>
    <xdr:sp macro="" textlink="">
      <xdr:nvSpPr>
        <xdr:cNvPr id="443" name="n_3mainValue【市民会館】&#10;一人当たり面積">
          <a:extLst>
            <a:ext uri="{FF2B5EF4-FFF2-40B4-BE49-F238E27FC236}">
              <a16:creationId xmlns:a16="http://schemas.microsoft.com/office/drawing/2014/main" id="{00000000-0008-0000-0F00-0000BB010000}"/>
            </a:ext>
          </a:extLst>
        </xdr:cNvPr>
        <xdr:cNvSpPr txBox="1"/>
      </xdr:nvSpPr>
      <xdr:spPr>
        <a:xfrm>
          <a:off x="6483427" y="179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id="{00000000-0008-0000-0F00-0000D4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13889989"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a:extLst>
            <a:ext uri="{FF2B5EF4-FFF2-40B4-BE49-F238E27FC236}">
              <a16:creationId xmlns:a16="http://schemas.microsoft.com/office/drawing/2014/main" id="{00000000-0008-0000-0F00-0000D6010000}"/>
            </a:ext>
          </a:extLst>
        </xdr:cNvPr>
        <xdr:cNvSpPr txBox="1"/>
      </xdr:nvSpPr>
      <xdr:spPr>
        <a:xfrm>
          <a:off x="13928725"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3801725" y="72526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a:extLst>
            <a:ext uri="{FF2B5EF4-FFF2-40B4-BE49-F238E27FC236}">
              <a16:creationId xmlns:a16="http://schemas.microsoft.com/office/drawing/2014/main" id="{00000000-0008-0000-0F00-0000D8010000}"/>
            </a:ext>
          </a:extLst>
        </xdr:cNvPr>
        <xdr:cNvSpPr txBox="1"/>
      </xdr:nvSpPr>
      <xdr:spPr>
        <a:xfrm>
          <a:off x="13928725"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3801725" y="57879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a:extLst>
            <a:ext uri="{FF2B5EF4-FFF2-40B4-BE49-F238E27FC236}">
              <a16:creationId xmlns:a16="http://schemas.microsoft.com/office/drawing/2014/main" id="{00000000-0008-0000-0F00-0000DA010000}"/>
            </a:ext>
          </a:extLst>
        </xdr:cNvPr>
        <xdr:cNvSpPr txBox="1"/>
      </xdr:nvSpPr>
      <xdr:spPr>
        <a:xfrm>
          <a:off x="13928725"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3839825" y="67821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3115925"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23698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1623675" y="62645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3839825" y="64915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170741</xdr:rowOff>
    </xdr:from>
    <xdr:ext cx="405111" cy="259045"/>
    <xdr:sp macro="" textlink="">
      <xdr:nvSpPr>
        <xdr:cNvPr id="485" name="【一般廃棄物処理施設】&#10;有形固定資産減価償却率該当値テキスト">
          <a:extLst>
            <a:ext uri="{FF2B5EF4-FFF2-40B4-BE49-F238E27FC236}">
              <a16:creationId xmlns:a16="http://schemas.microsoft.com/office/drawing/2014/main" id="{00000000-0008-0000-0F00-0000E5010000}"/>
            </a:ext>
          </a:extLst>
        </xdr:cNvPr>
        <xdr:cNvSpPr txBox="1"/>
      </xdr:nvSpPr>
      <xdr:spPr>
        <a:xfrm>
          <a:off x="13928725" y="634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13115925"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27215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3166725" y="6527619"/>
          <a:ext cx="7239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23698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12519</xdr:rowOff>
    </xdr:from>
    <xdr:to>
      <xdr:col>81</xdr:col>
      <xdr:colOff>50800</xdr:colOff>
      <xdr:row>38</xdr:row>
      <xdr:rowOff>50074</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12420600" y="6527619"/>
          <a:ext cx="74612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1623675" y="65258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38</xdr:row>
      <xdr:rowOff>61504</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11655425" y="6565174"/>
          <a:ext cx="7651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00000000-0008-0000-0F00-0000EC010000}"/>
            </a:ext>
          </a:extLst>
        </xdr:cNvPr>
        <xdr:cNvSpPr txBox="1"/>
      </xdr:nvSpPr>
      <xdr:spPr>
        <a:xfrm>
          <a:off x="12980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00000000-0008-0000-0F00-0000ED010000}"/>
            </a:ext>
          </a:extLst>
        </xdr:cNvPr>
        <xdr:cNvSpPr txBox="1"/>
      </xdr:nvSpPr>
      <xdr:spPr>
        <a:xfrm>
          <a:off x="12246619"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00000000-0008-0000-0F00-0000EE010000}"/>
            </a:ext>
          </a:extLst>
        </xdr:cNvPr>
        <xdr:cNvSpPr txBox="1"/>
      </xdr:nvSpPr>
      <xdr:spPr>
        <a:xfrm>
          <a:off x="1150049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79846</xdr:rowOff>
    </xdr:from>
    <xdr:ext cx="405111" cy="259045"/>
    <xdr:sp macro="" textlink="">
      <xdr:nvSpPr>
        <xdr:cNvPr id="495" name="n_1mainValue【一般廃棄物処理施設】&#10;有形固定資産減価償却率">
          <a:extLst>
            <a:ext uri="{FF2B5EF4-FFF2-40B4-BE49-F238E27FC236}">
              <a16:creationId xmlns:a16="http://schemas.microsoft.com/office/drawing/2014/main" id="{00000000-0008-0000-0F00-0000EF010000}"/>
            </a:ext>
          </a:extLst>
        </xdr:cNvPr>
        <xdr:cNvSpPr txBox="1"/>
      </xdr:nvSpPr>
      <xdr:spPr>
        <a:xfrm>
          <a:off x="129800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96" name="n_2main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2246619"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97" name="n_3main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150049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49735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49735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49735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49735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49094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49094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a:extLst>
            <a:ext uri="{FF2B5EF4-FFF2-40B4-BE49-F238E27FC236}">
              <a16:creationId xmlns:a16="http://schemas.microsoft.com/office/drawing/2014/main" id="{00000000-0008-0000-0F00-00000A02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88461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a:extLst>
            <a:ext uri="{FF2B5EF4-FFF2-40B4-BE49-F238E27FC236}">
              <a16:creationId xmlns:a16="http://schemas.microsoft.com/office/drawing/2014/main" id="{00000000-0008-0000-0F00-00000C020000}"/>
            </a:ext>
          </a:extLst>
        </xdr:cNvPr>
        <xdr:cNvSpPr txBox="1"/>
      </xdr:nvSpPr>
      <xdr:spPr>
        <a:xfrm>
          <a:off x="188849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786475" y="72934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a:extLst>
            <a:ext uri="{FF2B5EF4-FFF2-40B4-BE49-F238E27FC236}">
              <a16:creationId xmlns:a16="http://schemas.microsoft.com/office/drawing/2014/main" id="{00000000-0008-0000-0F00-00000E020000}"/>
            </a:ext>
          </a:extLst>
        </xdr:cNvPr>
        <xdr:cNvSpPr txBox="1"/>
      </xdr:nvSpPr>
      <xdr:spPr>
        <a:xfrm>
          <a:off x="188849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786475" y="58054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a:extLst>
            <a:ext uri="{FF2B5EF4-FFF2-40B4-BE49-F238E27FC236}">
              <a16:creationId xmlns:a16="http://schemas.microsoft.com/office/drawing/2014/main" id="{00000000-0008-0000-0F00-000010020000}"/>
            </a:ext>
          </a:extLst>
        </xdr:cNvPr>
        <xdr:cNvSpPr txBox="1"/>
      </xdr:nvSpPr>
      <xdr:spPr>
        <a:xfrm>
          <a:off x="188849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87960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8100675" y="71961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7325975"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32840</xdr:rowOff>
    </xdr:from>
    <xdr:to>
      <xdr:col>102</xdr:col>
      <xdr:colOff>165100</xdr:colOff>
      <xdr:row>42</xdr:row>
      <xdr:rowOff>134440</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657985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16939</xdr:rowOff>
    </xdr:from>
    <xdr:to>
      <xdr:col>116</xdr:col>
      <xdr:colOff>114300</xdr:colOff>
      <xdr:row>42</xdr:row>
      <xdr:rowOff>118539</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8796000" y="721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539" name="【一般廃棄物処理施設】&#10;一人当たり有形固定資産（償却資産）額該当値テキスト">
          <a:extLst>
            <a:ext uri="{FF2B5EF4-FFF2-40B4-BE49-F238E27FC236}">
              <a16:creationId xmlns:a16="http://schemas.microsoft.com/office/drawing/2014/main" id="{00000000-0008-0000-0F00-00001B020000}"/>
            </a:ext>
          </a:extLst>
        </xdr:cNvPr>
        <xdr:cNvSpPr txBox="1"/>
      </xdr:nvSpPr>
      <xdr:spPr>
        <a:xfrm>
          <a:off x="188849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19031</xdr:rowOff>
    </xdr:from>
    <xdr:to>
      <xdr:col>112</xdr:col>
      <xdr:colOff>38100</xdr:colOff>
      <xdr:row>42</xdr:row>
      <xdr:rowOff>120631</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8100675" y="72199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67739</xdr:rowOff>
    </xdr:from>
    <xdr:to>
      <xdr:col>116</xdr:col>
      <xdr:colOff>63500</xdr:colOff>
      <xdr:row>42</xdr:row>
      <xdr:rowOff>69831</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8132425" y="7268639"/>
          <a:ext cx="714375"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19624</xdr:rowOff>
    </xdr:from>
    <xdr:to>
      <xdr:col>107</xdr:col>
      <xdr:colOff>101600</xdr:colOff>
      <xdr:row>42</xdr:row>
      <xdr:rowOff>121224</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7325975" y="72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69831</xdr:rowOff>
    </xdr:from>
    <xdr:to>
      <xdr:col>111</xdr:col>
      <xdr:colOff>177800</xdr:colOff>
      <xdr:row>42</xdr:row>
      <xdr:rowOff>70424</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7376775" y="7270731"/>
          <a:ext cx="75565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17131</xdr:rowOff>
    </xdr:from>
    <xdr:to>
      <xdr:col>102</xdr:col>
      <xdr:colOff>165100</xdr:colOff>
      <xdr:row>42</xdr:row>
      <xdr:rowOff>118731</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6579850" y="72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67931</xdr:rowOff>
    </xdr:from>
    <xdr:to>
      <xdr:col>107</xdr:col>
      <xdr:colOff>50800</xdr:colOff>
      <xdr:row>42</xdr:row>
      <xdr:rowOff>70424</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6630650" y="7268831"/>
          <a:ext cx="746125"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a:extLst>
            <a:ext uri="{FF2B5EF4-FFF2-40B4-BE49-F238E27FC236}">
              <a16:creationId xmlns:a16="http://schemas.microsoft.com/office/drawing/2014/main" id="{00000000-0008-0000-0F00-000022020000}"/>
            </a:ext>
          </a:extLst>
        </xdr:cNvPr>
        <xdr:cNvSpPr txBox="1"/>
      </xdr:nvSpPr>
      <xdr:spPr>
        <a:xfrm>
          <a:off x="1786784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7" name="n_2aveValue【一般廃棄物処理施設】&#10;一人当たり有形固定資産（償却資産）額">
          <a:extLst>
            <a:ext uri="{FF2B5EF4-FFF2-40B4-BE49-F238E27FC236}">
              <a16:creationId xmlns:a16="http://schemas.microsoft.com/office/drawing/2014/main" id="{00000000-0008-0000-0F00-000023020000}"/>
            </a:ext>
          </a:extLst>
        </xdr:cNvPr>
        <xdr:cNvSpPr txBox="1"/>
      </xdr:nvSpPr>
      <xdr:spPr>
        <a:xfrm>
          <a:off x="17166736"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125567</xdr:rowOff>
    </xdr:from>
    <xdr:ext cx="534377" cy="259045"/>
    <xdr:sp macro="" textlink="">
      <xdr:nvSpPr>
        <xdr:cNvPr id="548" name="n_3aveValue【一般廃棄物処理施設】&#10;一人当たり有形固定資産（償却資産）額">
          <a:extLst>
            <a:ext uri="{FF2B5EF4-FFF2-40B4-BE49-F238E27FC236}">
              <a16:creationId xmlns:a16="http://schemas.microsoft.com/office/drawing/2014/main" id="{00000000-0008-0000-0F00-000024020000}"/>
            </a:ext>
          </a:extLst>
        </xdr:cNvPr>
        <xdr:cNvSpPr txBox="1"/>
      </xdr:nvSpPr>
      <xdr:spPr>
        <a:xfrm>
          <a:off x="16392036" y="73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111758</xdr:rowOff>
    </xdr:from>
    <xdr:ext cx="599010" cy="259045"/>
    <xdr:sp macro="" textlink="">
      <xdr:nvSpPr>
        <xdr:cNvPr id="549" name="n_1main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17867845" y="731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137751</xdr:rowOff>
    </xdr:from>
    <xdr:ext cx="599010" cy="259045"/>
    <xdr:sp macro="" textlink="">
      <xdr:nvSpPr>
        <xdr:cNvPr id="550" name="n_2main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17134420" y="699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135258</xdr:rowOff>
    </xdr:from>
    <xdr:ext cx="599010" cy="259045"/>
    <xdr:sp macro="" textlink="">
      <xdr:nvSpPr>
        <xdr:cNvPr id="551" name="n_3main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16359720" y="699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a:extLst>
            <a:ext uri="{FF2B5EF4-FFF2-40B4-BE49-F238E27FC236}">
              <a16:creationId xmlns:a16="http://schemas.microsoft.com/office/drawing/2014/main" id="{00000000-0008-0000-0F00-000040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3889989"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a:extLst>
            <a:ext uri="{FF2B5EF4-FFF2-40B4-BE49-F238E27FC236}">
              <a16:creationId xmlns:a16="http://schemas.microsoft.com/office/drawing/2014/main" id="{00000000-0008-0000-0F00-000042020000}"/>
            </a:ext>
          </a:extLst>
        </xdr:cNvPr>
        <xdr:cNvSpPr txBox="1"/>
      </xdr:nvSpPr>
      <xdr:spPr>
        <a:xfrm>
          <a:off x="13928725"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3801725" y="109776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a:extLst>
            <a:ext uri="{FF2B5EF4-FFF2-40B4-BE49-F238E27FC236}">
              <a16:creationId xmlns:a16="http://schemas.microsoft.com/office/drawing/2014/main" id="{00000000-0008-0000-0F00-000044020000}"/>
            </a:ext>
          </a:extLst>
        </xdr:cNvPr>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82" name="【保健センター・保健所】&#10;有形固定資産減価償却率平均値テキスト">
          <a:extLst>
            <a:ext uri="{FF2B5EF4-FFF2-40B4-BE49-F238E27FC236}">
              <a16:creationId xmlns:a16="http://schemas.microsoft.com/office/drawing/2014/main" id="{00000000-0008-0000-0F00-000046020000}"/>
            </a:ext>
          </a:extLst>
        </xdr:cNvPr>
        <xdr:cNvSpPr txBox="1"/>
      </xdr:nvSpPr>
      <xdr:spPr>
        <a:xfrm>
          <a:off x="13928725"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3839825" y="103096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3115925"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23698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1623675" y="103929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151674</xdr:rowOff>
    </xdr:from>
    <xdr:to>
      <xdr:col>85</xdr:col>
      <xdr:colOff>177800</xdr:colOff>
      <xdr:row>57</xdr:row>
      <xdr:rowOff>81824</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3839825" y="97528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3101</xdr:rowOff>
    </xdr:from>
    <xdr:ext cx="405111" cy="259045"/>
    <xdr:sp macro="" textlink="">
      <xdr:nvSpPr>
        <xdr:cNvPr id="593" name="【保健センター・保健所】&#10;有形固定資産減価償却率該当値テキスト">
          <a:extLst>
            <a:ext uri="{FF2B5EF4-FFF2-40B4-BE49-F238E27FC236}">
              <a16:creationId xmlns:a16="http://schemas.microsoft.com/office/drawing/2014/main" id="{00000000-0008-0000-0F00-000051020000}"/>
            </a:ext>
          </a:extLst>
        </xdr:cNvPr>
        <xdr:cNvSpPr txBox="1"/>
      </xdr:nvSpPr>
      <xdr:spPr>
        <a:xfrm>
          <a:off x="13928725" y="960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12881</xdr:rowOff>
    </xdr:from>
    <xdr:to>
      <xdr:col>81</xdr:col>
      <xdr:colOff>101600</xdr:colOff>
      <xdr:row>57</xdr:row>
      <xdr:rowOff>114481</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3115925"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31024</xdr:rowOff>
    </xdr:from>
    <xdr:to>
      <xdr:col>85</xdr:col>
      <xdr:colOff>127000</xdr:colOff>
      <xdr:row>57</xdr:row>
      <xdr:rowOff>63681</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3166725" y="9803674"/>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48804</xdr:rowOff>
    </xdr:from>
    <xdr:to>
      <xdr:col>76</xdr:col>
      <xdr:colOff>165100</xdr:colOff>
      <xdr:row>57</xdr:row>
      <xdr:rowOff>150404</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23698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63681</xdr:rowOff>
    </xdr:from>
    <xdr:to>
      <xdr:col>81</xdr:col>
      <xdr:colOff>50800</xdr:colOff>
      <xdr:row>57</xdr:row>
      <xdr:rowOff>99604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2420600" y="9836331"/>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98" name="n_1aveValue【保健センター・保健所】&#10;有形固定資産減価償却率">
          <a:extLst>
            <a:ext uri="{FF2B5EF4-FFF2-40B4-BE49-F238E27FC236}">
              <a16:creationId xmlns:a16="http://schemas.microsoft.com/office/drawing/2014/main" id="{00000000-0008-0000-0F00-000056020000}"/>
            </a:ext>
          </a:extLst>
        </xdr:cNvPr>
        <xdr:cNvSpPr txBox="1"/>
      </xdr:nvSpPr>
      <xdr:spPr>
        <a:xfrm>
          <a:off x="12980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99" name="n_2aveValue【保健センター・保健所】&#10;有形固定資産減価償却率">
          <a:extLst>
            <a:ext uri="{FF2B5EF4-FFF2-40B4-BE49-F238E27FC236}">
              <a16:creationId xmlns:a16="http://schemas.microsoft.com/office/drawing/2014/main" id="{00000000-0008-0000-0F00-000057020000}"/>
            </a:ext>
          </a:extLst>
        </xdr:cNvPr>
        <xdr:cNvSpPr txBox="1"/>
      </xdr:nvSpPr>
      <xdr:spPr>
        <a:xfrm>
          <a:off x="12246619"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600" name="n_3aveValue【保健センター・保健所】&#10;有形固定資産減価償却率">
          <a:extLst>
            <a:ext uri="{FF2B5EF4-FFF2-40B4-BE49-F238E27FC236}">
              <a16:creationId xmlns:a16="http://schemas.microsoft.com/office/drawing/2014/main" id="{00000000-0008-0000-0F00-000058020000}"/>
            </a:ext>
          </a:extLst>
        </xdr:cNvPr>
        <xdr:cNvSpPr txBox="1"/>
      </xdr:nvSpPr>
      <xdr:spPr>
        <a:xfrm>
          <a:off x="1150049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131008</xdr:rowOff>
    </xdr:from>
    <xdr:ext cx="405111" cy="259045"/>
    <xdr:sp macro="" textlink="">
      <xdr:nvSpPr>
        <xdr:cNvPr id="601" name="n_1main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298004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166931</xdr:rowOff>
    </xdr:from>
    <xdr:ext cx="405111" cy="259045"/>
    <xdr:sp macro="" textlink="">
      <xdr:nvSpPr>
        <xdr:cNvPr id="602" name="n_2main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2246619"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a:extLst>
            <a:ext uri="{FF2B5EF4-FFF2-40B4-BE49-F238E27FC236}">
              <a16:creationId xmlns:a16="http://schemas.microsoft.com/office/drawing/2014/main" id="{00000000-0008-0000-0F00-000071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188461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27" name="【保健センター・保健所】&#10;一人当たり面積最小値テキスト">
          <a:extLst>
            <a:ext uri="{FF2B5EF4-FFF2-40B4-BE49-F238E27FC236}">
              <a16:creationId xmlns:a16="http://schemas.microsoft.com/office/drawing/2014/main" id="{00000000-0008-0000-0F00-000073020000}"/>
            </a:ext>
          </a:extLst>
        </xdr:cNvPr>
        <xdr:cNvSpPr txBox="1"/>
      </xdr:nvSpPr>
      <xdr:spPr>
        <a:xfrm>
          <a:off x="188849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786475" y="1103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29" name="【保健センター・保健所】&#10;一人当たり面積最大値テキスト">
          <a:extLst>
            <a:ext uri="{FF2B5EF4-FFF2-40B4-BE49-F238E27FC236}">
              <a16:creationId xmlns:a16="http://schemas.microsoft.com/office/drawing/2014/main" id="{00000000-0008-0000-0F00-000075020000}"/>
            </a:ext>
          </a:extLst>
        </xdr:cNvPr>
        <xdr:cNvSpPr txBox="1"/>
      </xdr:nvSpPr>
      <xdr:spPr>
        <a:xfrm>
          <a:off x="188849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786475" y="9658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31" name="【保健センター・保健所】&#10;一人当たり面積平均値テキスト">
          <a:extLst>
            <a:ext uri="{FF2B5EF4-FFF2-40B4-BE49-F238E27FC236}">
              <a16:creationId xmlns:a16="http://schemas.microsoft.com/office/drawing/2014/main" id="{00000000-0008-0000-0F00-000077020000}"/>
            </a:ext>
          </a:extLst>
        </xdr:cNvPr>
        <xdr:cNvSpPr txBox="1"/>
      </xdr:nvSpPr>
      <xdr:spPr>
        <a:xfrm>
          <a:off x="188849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879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8100675" y="107276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7325975"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657985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87960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42" name="【保健センター・保健所】&#10;一人当たり面積該当値テキスト">
          <a:extLst>
            <a:ext uri="{FF2B5EF4-FFF2-40B4-BE49-F238E27FC236}">
              <a16:creationId xmlns:a16="http://schemas.microsoft.com/office/drawing/2014/main" id="{00000000-0008-0000-0F00-000082020000}"/>
            </a:ext>
          </a:extLst>
        </xdr:cNvPr>
        <xdr:cNvSpPr txBox="1"/>
      </xdr:nvSpPr>
      <xdr:spPr>
        <a:xfrm>
          <a:off x="188849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8100675" y="107924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41910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flipV="1">
          <a:off x="18132425" y="1083945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166370</xdr:rowOff>
    </xdr:from>
    <xdr:to>
      <xdr:col>107</xdr:col>
      <xdr:colOff>101600</xdr:colOff>
      <xdr:row>63</xdr:row>
      <xdr:rowOff>96520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7325975"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45720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7376775" y="10843260"/>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47" name="n_1aveValue【保健センター・保健所】&#10;一人当たり面積">
          <a:extLst>
            <a:ext uri="{FF2B5EF4-FFF2-40B4-BE49-F238E27FC236}">
              <a16:creationId xmlns:a16="http://schemas.microsoft.com/office/drawing/2014/main" id="{00000000-0008-0000-0F00-000087020000}"/>
            </a:ext>
          </a:extLst>
        </xdr:cNvPr>
        <xdr:cNvSpPr txBox="1"/>
      </xdr:nvSpPr>
      <xdr:spPr>
        <a:xfrm>
          <a:off x="1793247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48" name="n_2aveValue【保健センター・保健所】&#10;一人当たり面積">
          <a:extLst>
            <a:ext uri="{FF2B5EF4-FFF2-40B4-BE49-F238E27FC236}">
              <a16:creationId xmlns:a16="http://schemas.microsoft.com/office/drawing/2014/main" id="{00000000-0008-0000-0F00-000088020000}"/>
            </a:ext>
          </a:extLst>
        </xdr:cNvPr>
        <xdr:cNvSpPr txBox="1"/>
      </xdr:nvSpPr>
      <xdr:spPr>
        <a:xfrm>
          <a:off x="1717047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2557</xdr:rowOff>
    </xdr:from>
    <xdr:ext cx="469744" cy="259045"/>
    <xdr:sp macro="" textlink="">
      <xdr:nvSpPr>
        <xdr:cNvPr id="649" name="n_3aveValue【保健センター・保健所】&#10;一人当たり面積">
          <a:extLst>
            <a:ext uri="{FF2B5EF4-FFF2-40B4-BE49-F238E27FC236}">
              <a16:creationId xmlns:a16="http://schemas.microsoft.com/office/drawing/2014/main" id="{00000000-0008-0000-0F00-000089020000}"/>
            </a:ext>
          </a:extLst>
        </xdr:cNvPr>
        <xdr:cNvSpPr txBox="1"/>
      </xdr:nvSpPr>
      <xdr:spPr>
        <a:xfrm>
          <a:off x="16424352"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650" name="n_1mainValue【保健センター・保健所】&#10;一人当たり面積">
          <a:extLst>
            <a:ext uri="{FF2B5EF4-FFF2-40B4-BE49-F238E27FC236}">
              <a16:creationId xmlns:a16="http://schemas.microsoft.com/office/drawing/2014/main" id="{00000000-0008-0000-0F00-00008A020000}"/>
            </a:ext>
          </a:extLst>
        </xdr:cNvPr>
        <xdr:cNvSpPr txBox="1"/>
      </xdr:nvSpPr>
      <xdr:spPr>
        <a:xfrm>
          <a:off x="1793247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51" name="n_2mainValue【保健センター・保健所】&#10;一人当たり面積">
          <a:extLst>
            <a:ext uri="{FF2B5EF4-FFF2-40B4-BE49-F238E27FC236}">
              <a16:creationId xmlns:a16="http://schemas.microsoft.com/office/drawing/2014/main" id="{00000000-0008-0000-0F00-00008B020000}"/>
            </a:ext>
          </a:extLst>
        </xdr:cNvPr>
        <xdr:cNvSpPr txBox="1"/>
      </xdr:nvSpPr>
      <xdr:spPr>
        <a:xfrm>
          <a:off x="1717047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a:extLst>
            <a:ext uri="{FF2B5EF4-FFF2-40B4-BE49-F238E27FC236}">
              <a16:creationId xmlns:a16="http://schemas.microsoft.com/office/drawing/2014/main" id="{00000000-0008-0000-0F00-0000A4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flipV="1">
          <a:off x="13889989"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78" name="【消防施設】&#10;有形固定資産減価償却率最小値テキスト">
          <a:extLst>
            <a:ext uri="{FF2B5EF4-FFF2-40B4-BE49-F238E27FC236}">
              <a16:creationId xmlns:a16="http://schemas.microsoft.com/office/drawing/2014/main" id="{00000000-0008-0000-0F00-0000A6020000}"/>
            </a:ext>
          </a:extLst>
        </xdr:cNvPr>
        <xdr:cNvSpPr txBox="1"/>
      </xdr:nvSpPr>
      <xdr:spPr>
        <a:xfrm>
          <a:off x="13928725"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3801725" y="148105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0" name="【消防施設】&#10;有形固定資産減価償却率最大値テキスト">
          <a:extLst>
            <a:ext uri="{FF2B5EF4-FFF2-40B4-BE49-F238E27FC236}">
              <a16:creationId xmlns:a16="http://schemas.microsoft.com/office/drawing/2014/main" id="{00000000-0008-0000-0F00-0000A8020000}"/>
            </a:ext>
          </a:extLst>
        </xdr:cNvPr>
        <xdr:cNvSpPr txBox="1"/>
      </xdr:nvSpPr>
      <xdr:spPr>
        <a:xfrm>
          <a:off x="13928725"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3801725" y="134242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2" name="【消防施設】&#10;有形固定資産減価償却率平均値テキスト">
          <a:extLst>
            <a:ext uri="{FF2B5EF4-FFF2-40B4-BE49-F238E27FC236}">
              <a16:creationId xmlns:a16="http://schemas.microsoft.com/office/drawing/2014/main" id="{00000000-0008-0000-0F00-0000AA020000}"/>
            </a:ext>
          </a:extLst>
        </xdr:cNvPr>
        <xdr:cNvSpPr txBox="1"/>
      </xdr:nvSpPr>
      <xdr:spPr>
        <a:xfrm>
          <a:off x="13928725"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3839825" y="14206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3115925"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23698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1623675" y="140021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134257</xdr:rowOff>
    </xdr:from>
    <xdr:to>
      <xdr:col>85</xdr:col>
      <xdr:colOff>177800</xdr:colOff>
      <xdr:row>80</xdr:row>
      <xdr:rowOff>64407</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3839825" y="136788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157134</xdr:rowOff>
    </xdr:from>
    <xdr:ext cx="405111" cy="259045"/>
    <xdr:sp macro="" textlink="">
      <xdr:nvSpPr>
        <xdr:cNvPr id="693" name="【消防施設】&#10;有形固定資産減価償却率該当値テキスト">
          <a:extLst>
            <a:ext uri="{FF2B5EF4-FFF2-40B4-BE49-F238E27FC236}">
              <a16:creationId xmlns:a16="http://schemas.microsoft.com/office/drawing/2014/main" id="{00000000-0008-0000-0F00-0000B5020000}"/>
            </a:ext>
          </a:extLst>
        </xdr:cNvPr>
        <xdr:cNvSpPr txBox="1"/>
      </xdr:nvSpPr>
      <xdr:spPr>
        <a:xfrm>
          <a:off x="13928725" y="1353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165281</xdr:rowOff>
    </xdr:from>
    <xdr:to>
      <xdr:col>81</xdr:col>
      <xdr:colOff>101600</xdr:colOff>
      <xdr:row>80</xdr:row>
      <xdr:rowOff>95431</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13115925"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xdr:rowOff>
    </xdr:from>
    <xdr:to>
      <xdr:col>85</xdr:col>
      <xdr:colOff>127000</xdr:colOff>
      <xdr:row>80</xdr:row>
      <xdr:rowOff>44631</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flipV="1">
          <a:off x="13166725" y="13729607"/>
          <a:ext cx="7239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16692</xdr:rowOff>
    </xdr:from>
    <xdr:to>
      <xdr:col>76</xdr:col>
      <xdr:colOff>165100</xdr:colOff>
      <xdr:row>80</xdr:row>
      <xdr:rowOff>118292</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23698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44631</xdr:rowOff>
    </xdr:from>
    <xdr:to>
      <xdr:col>81</xdr:col>
      <xdr:colOff>50800</xdr:colOff>
      <xdr:row>80</xdr:row>
      <xdr:rowOff>67492</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12420600" y="13760631"/>
          <a:ext cx="74612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117929</xdr:rowOff>
    </xdr:from>
    <xdr:to>
      <xdr:col>72</xdr:col>
      <xdr:colOff>38100</xdr:colOff>
      <xdr:row>81</xdr:row>
      <xdr:rowOff>48079</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1623675" y="138339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67492</xdr:rowOff>
    </xdr:from>
    <xdr:to>
      <xdr:col>76</xdr:col>
      <xdr:colOff>114300</xdr:colOff>
      <xdr:row>80</xdr:row>
      <xdr:rowOff>168729</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1655425" y="13783492"/>
          <a:ext cx="765175"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700" name="n_1aveValue【消防施設】&#10;有形固定資産減価償却率">
          <a:extLst>
            <a:ext uri="{FF2B5EF4-FFF2-40B4-BE49-F238E27FC236}">
              <a16:creationId xmlns:a16="http://schemas.microsoft.com/office/drawing/2014/main" id="{00000000-0008-0000-0F00-0000BC020000}"/>
            </a:ext>
          </a:extLst>
        </xdr:cNvPr>
        <xdr:cNvSpPr txBox="1"/>
      </xdr:nvSpPr>
      <xdr:spPr>
        <a:xfrm>
          <a:off x="12980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701" name="n_2aveValue【消防施設】&#10;有形固定資産減価償却率">
          <a:extLst>
            <a:ext uri="{FF2B5EF4-FFF2-40B4-BE49-F238E27FC236}">
              <a16:creationId xmlns:a16="http://schemas.microsoft.com/office/drawing/2014/main" id="{00000000-0008-0000-0F00-0000BD020000}"/>
            </a:ext>
          </a:extLst>
        </xdr:cNvPr>
        <xdr:cNvSpPr txBox="1"/>
      </xdr:nvSpPr>
      <xdr:spPr>
        <a:xfrm>
          <a:off x="12246619"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702" name="n_3aveValue【消防施設】&#10;有形固定資産減価償却率">
          <a:extLst>
            <a:ext uri="{FF2B5EF4-FFF2-40B4-BE49-F238E27FC236}">
              <a16:creationId xmlns:a16="http://schemas.microsoft.com/office/drawing/2014/main" id="{00000000-0008-0000-0F00-0000BE020000}"/>
            </a:ext>
          </a:extLst>
        </xdr:cNvPr>
        <xdr:cNvSpPr txBox="1"/>
      </xdr:nvSpPr>
      <xdr:spPr>
        <a:xfrm>
          <a:off x="1150049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111958</xdr:rowOff>
    </xdr:from>
    <xdr:ext cx="405111" cy="259045"/>
    <xdr:sp macro="" textlink="">
      <xdr:nvSpPr>
        <xdr:cNvPr id="703" name="n_1mainValue【消防施設】&#10;有形固定資産減価償却率">
          <a:extLst>
            <a:ext uri="{FF2B5EF4-FFF2-40B4-BE49-F238E27FC236}">
              <a16:creationId xmlns:a16="http://schemas.microsoft.com/office/drawing/2014/main" id="{00000000-0008-0000-0F00-0000BF020000}"/>
            </a:ext>
          </a:extLst>
        </xdr:cNvPr>
        <xdr:cNvSpPr txBox="1"/>
      </xdr:nvSpPr>
      <xdr:spPr>
        <a:xfrm>
          <a:off x="129800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134819</xdr:rowOff>
    </xdr:from>
    <xdr:ext cx="405111" cy="259045"/>
    <xdr:sp macro="" textlink="">
      <xdr:nvSpPr>
        <xdr:cNvPr id="704" name="n_2mainValue【消防施設】&#10;有形固定資産減価償却率">
          <a:extLst>
            <a:ext uri="{FF2B5EF4-FFF2-40B4-BE49-F238E27FC236}">
              <a16:creationId xmlns:a16="http://schemas.microsoft.com/office/drawing/2014/main" id="{00000000-0008-0000-0F00-0000C0020000}"/>
            </a:ext>
          </a:extLst>
        </xdr:cNvPr>
        <xdr:cNvSpPr txBox="1"/>
      </xdr:nvSpPr>
      <xdr:spPr>
        <a:xfrm>
          <a:off x="12246619"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64606</xdr:rowOff>
    </xdr:from>
    <xdr:ext cx="405111" cy="259045"/>
    <xdr:sp macro="" textlink="">
      <xdr:nvSpPr>
        <xdr:cNvPr id="705" name="n_3mainValue【消防施設】&#10;有形固定資産減価償却率">
          <a:extLst>
            <a:ext uri="{FF2B5EF4-FFF2-40B4-BE49-F238E27FC236}">
              <a16:creationId xmlns:a16="http://schemas.microsoft.com/office/drawing/2014/main" id="{00000000-0008-0000-0F00-0000C1020000}"/>
            </a:ext>
          </a:extLst>
        </xdr:cNvPr>
        <xdr:cNvSpPr txBox="1"/>
      </xdr:nvSpPr>
      <xdr:spPr>
        <a:xfrm>
          <a:off x="1150049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a:extLst>
            <a:ext uri="{FF2B5EF4-FFF2-40B4-BE49-F238E27FC236}">
              <a16:creationId xmlns:a16="http://schemas.microsoft.com/office/drawing/2014/main" id="{00000000-0008-0000-0F00-0000D602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188461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28" name="【消防施設】&#10;一人当たり面積最小値テキスト">
          <a:extLst>
            <a:ext uri="{FF2B5EF4-FFF2-40B4-BE49-F238E27FC236}">
              <a16:creationId xmlns:a16="http://schemas.microsoft.com/office/drawing/2014/main" id="{00000000-0008-0000-0F00-0000D8020000}"/>
            </a:ext>
          </a:extLst>
        </xdr:cNvPr>
        <xdr:cNvSpPr txBox="1"/>
      </xdr:nvSpPr>
      <xdr:spPr>
        <a:xfrm>
          <a:off x="188849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786475" y="147754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0" name="【消防施設】&#10;一人当たり面積最大値テキスト">
          <a:extLst>
            <a:ext uri="{FF2B5EF4-FFF2-40B4-BE49-F238E27FC236}">
              <a16:creationId xmlns:a16="http://schemas.microsoft.com/office/drawing/2014/main" id="{00000000-0008-0000-0F00-0000DA020000}"/>
            </a:ext>
          </a:extLst>
        </xdr:cNvPr>
        <xdr:cNvSpPr txBox="1"/>
      </xdr:nvSpPr>
      <xdr:spPr>
        <a:xfrm>
          <a:off x="188849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786475" y="133380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2" name="【消防施設】&#10;一人当たり面積平均値テキスト">
          <a:extLst>
            <a:ext uri="{FF2B5EF4-FFF2-40B4-BE49-F238E27FC236}">
              <a16:creationId xmlns:a16="http://schemas.microsoft.com/office/drawing/2014/main" id="{00000000-0008-0000-0F00-0000DC020000}"/>
            </a:ext>
          </a:extLst>
        </xdr:cNvPr>
        <xdr:cNvSpPr txBox="1"/>
      </xdr:nvSpPr>
      <xdr:spPr>
        <a:xfrm>
          <a:off x="188849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87960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8100675" y="146085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7325975"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657985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38049</xdr:rowOff>
    </xdr:from>
    <xdr:to>
      <xdr:col>116</xdr:col>
      <xdr:colOff>114300</xdr:colOff>
      <xdr:row>85</xdr:row>
      <xdr:rowOff>139649</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87960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743" name="【消防施設】&#10;一人当たり面積該当値テキスト">
          <a:extLst>
            <a:ext uri="{FF2B5EF4-FFF2-40B4-BE49-F238E27FC236}">
              <a16:creationId xmlns:a16="http://schemas.microsoft.com/office/drawing/2014/main" id="{00000000-0008-0000-0F00-0000E7020000}"/>
            </a:ext>
          </a:extLst>
        </xdr:cNvPr>
        <xdr:cNvSpPr txBox="1"/>
      </xdr:nvSpPr>
      <xdr:spPr>
        <a:xfrm>
          <a:off x="188849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38964</xdr:rowOff>
    </xdr:from>
    <xdr:to>
      <xdr:col>112</xdr:col>
      <xdr:colOff>38100</xdr:colOff>
      <xdr:row>85</xdr:row>
      <xdr:rowOff>140564</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18100675" y="146122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88849</xdr:rowOff>
    </xdr:from>
    <xdr:to>
      <xdr:col>116</xdr:col>
      <xdr:colOff>63500</xdr:colOff>
      <xdr:row>85</xdr:row>
      <xdr:rowOff>89764</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18132425" y="14662099"/>
          <a:ext cx="71437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41708</xdr:rowOff>
    </xdr:from>
    <xdr:to>
      <xdr:col>107</xdr:col>
      <xdr:colOff>101600</xdr:colOff>
      <xdr:row>85</xdr:row>
      <xdr:rowOff>143308</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17325975"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89764</xdr:rowOff>
    </xdr:from>
    <xdr:to>
      <xdr:col>111</xdr:col>
      <xdr:colOff>177800</xdr:colOff>
      <xdr:row>85</xdr:row>
      <xdr:rowOff>92508</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7376775" y="14663014"/>
          <a:ext cx="75565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43535</xdr:rowOff>
    </xdr:from>
    <xdr:to>
      <xdr:col>102</xdr:col>
      <xdr:colOff>165100</xdr:colOff>
      <xdr:row>85</xdr:row>
      <xdr:rowOff>145135</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1657985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92508</xdr:rowOff>
    </xdr:from>
    <xdr:to>
      <xdr:col>107</xdr:col>
      <xdr:colOff>50800</xdr:colOff>
      <xdr:row>85</xdr:row>
      <xdr:rowOff>94335</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630650" y="14665758"/>
          <a:ext cx="746125"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0" name="n_1aveValue【消防施設】&#10;一人当たり面積">
          <a:extLst>
            <a:ext uri="{FF2B5EF4-FFF2-40B4-BE49-F238E27FC236}">
              <a16:creationId xmlns:a16="http://schemas.microsoft.com/office/drawing/2014/main" id="{00000000-0008-0000-0F00-0000EE020000}"/>
            </a:ext>
          </a:extLst>
        </xdr:cNvPr>
        <xdr:cNvSpPr txBox="1"/>
      </xdr:nvSpPr>
      <xdr:spPr>
        <a:xfrm>
          <a:off x="1793247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51" name="n_2aveValue【消防施設】&#10;一人当たり面積">
          <a:extLst>
            <a:ext uri="{FF2B5EF4-FFF2-40B4-BE49-F238E27FC236}">
              <a16:creationId xmlns:a16="http://schemas.microsoft.com/office/drawing/2014/main" id="{00000000-0008-0000-0F00-0000EF020000}"/>
            </a:ext>
          </a:extLst>
        </xdr:cNvPr>
        <xdr:cNvSpPr txBox="1"/>
      </xdr:nvSpPr>
      <xdr:spPr>
        <a:xfrm>
          <a:off x="1717047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146118</xdr:rowOff>
    </xdr:from>
    <xdr:ext cx="469744" cy="259045"/>
    <xdr:sp macro="" textlink="">
      <xdr:nvSpPr>
        <xdr:cNvPr id="752" name="n_3aveValue【消防施設】&#10;一人当たり面積">
          <a:extLst>
            <a:ext uri="{FF2B5EF4-FFF2-40B4-BE49-F238E27FC236}">
              <a16:creationId xmlns:a16="http://schemas.microsoft.com/office/drawing/2014/main" id="{00000000-0008-0000-0F00-0000F0020000}"/>
            </a:ext>
          </a:extLst>
        </xdr:cNvPr>
        <xdr:cNvSpPr txBox="1"/>
      </xdr:nvSpPr>
      <xdr:spPr>
        <a:xfrm>
          <a:off x="16424352"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131691</xdr:rowOff>
    </xdr:from>
    <xdr:ext cx="469744" cy="259045"/>
    <xdr:sp macro="" textlink="">
      <xdr:nvSpPr>
        <xdr:cNvPr id="753" name="n_1mainValue【消防施設】&#10;一人当たり面積">
          <a:extLst>
            <a:ext uri="{FF2B5EF4-FFF2-40B4-BE49-F238E27FC236}">
              <a16:creationId xmlns:a16="http://schemas.microsoft.com/office/drawing/2014/main" id="{00000000-0008-0000-0F00-0000F1020000}"/>
            </a:ext>
          </a:extLst>
        </xdr:cNvPr>
        <xdr:cNvSpPr txBox="1"/>
      </xdr:nvSpPr>
      <xdr:spPr>
        <a:xfrm>
          <a:off x="17932477" y="1470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134435</xdr:rowOff>
    </xdr:from>
    <xdr:ext cx="469744" cy="259045"/>
    <xdr:sp macro="" textlink="">
      <xdr:nvSpPr>
        <xdr:cNvPr id="754" name="n_2mainValue【消防施設】&#10;一人当たり面積">
          <a:extLst>
            <a:ext uri="{FF2B5EF4-FFF2-40B4-BE49-F238E27FC236}">
              <a16:creationId xmlns:a16="http://schemas.microsoft.com/office/drawing/2014/main" id="{00000000-0008-0000-0F00-0000F2020000}"/>
            </a:ext>
          </a:extLst>
        </xdr:cNvPr>
        <xdr:cNvSpPr txBox="1"/>
      </xdr:nvSpPr>
      <xdr:spPr>
        <a:xfrm>
          <a:off x="1717047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136262</xdr:rowOff>
    </xdr:from>
    <xdr:ext cx="469744" cy="259045"/>
    <xdr:sp macro="" textlink="">
      <xdr:nvSpPr>
        <xdr:cNvPr id="755" name="n_3mainValue【消防施設】&#10;一人当たり面積">
          <a:extLst>
            <a:ext uri="{FF2B5EF4-FFF2-40B4-BE49-F238E27FC236}">
              <a16:creationId xmlns:a16="http://schemas.microsoft.com/office/drawing/2014/main" id="{00000000-0008-0000-0F00-0000F3020000}"/>
            </a:ext>
          </a:extLst>
        </xdr:cNvPr>
        <xdr:cNvSpPr txBox="1"/>
      </xdr:nvSpPr>
      <xdr:spPr>
        <a:xfrm>
          <a:off x="16424352" y="1470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030683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a:extLst>
            <a:ext uri="{FF2B5EF4-FFF2-40B4-BE49-F238E27FC236}">
              <a16:creationId xmlns:a16="http://schemas.microsoft.com/office/drawing/2014/main" id="{00000000-0008-0000-0F00-00000A03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flipV="1">
          <a:off x="13889989"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0" name="【庁舎】&#10;有形固定資産減価償却率最小値テキスト">
          <a:extLst>
            <a:ext uri="{FF2B5EF4-FFF2-40B4-BE49-F238E27FC236}">
              <a16:creationId xmlns:a16="http://schemas.microsoft.com/office/drawing/2014/main" id="{00000000-0008-0000-0F00-00000C030000}"/>
            </a:ext>
          </a:extLst>
        </xdr:cNvPr>
        <xdr:cNvSpPr txBox="1"/>
      </xdr:nvSpPr>
      <xdr:spPr>
        <a:xfrm>
          <a:off x="13928725"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2" name="【庁舎】&#10;有形固定資産減価償却率最大値テキスト">
          <a:extLst>
            <a:ext uri="{FF2B5EF4-FFF2-40B4-BE49-F238E27FC236}">
              <a16:creationId xmlns:a16="http://schemas.microsoft.com/office/drawing/2014/main" id="{00000000-0008-0000-0F00-00000E030000}"/>
            </a:ext>
          </a:extLst>
        </xdr:cNvPr>
        <xdr:cNvSpPr txBox="1"/>
      </xdr:nvSpPr>
      <xdr:spPr>
        <a:xfrm>
          <a:off x="13928725"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3801725" y="1739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84" name="【庁舎】&#10;有形固定資産減価償却率平均値テキスト">
          <a:extLst>
            <a:ext uri="{FF2B5EF4-FFF2-40B4-BE49-F238E27FC236}">
              <a16:creationId xmlns:a16="http://schemas.microsoft.com/office/drawing/2014/main" id="{00000000-0008-0000-0F00-000010030000}"/>
            </a:ext>
          </a:extLst>
        </xdr:cNvPr>
        <xdr:cNvSpPr txBox="1"/>
      </xdr:nvSpPr>
      <xdr:spPr>
        <a:xfrm>
          <a:off x="13928725"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85" name="フローチャート: 判断 784">
          <a:extLst>
            <a:ext uri="{FF2B5EF4-FFF2-40B4-BE49-F238E27FC236}">
              <a16:creationId xmlns:a16="http://schemas.microsoft.com/office/drawing/2014/main" id="{00000000-0008-0000-0F00-000011030000}"/>
            </a:ext>
          </a:extLst>
        </xdr:cNvPr>
        <xdr:cNvSpPr/>
      </xdr:nvSpPr>
      <xdr:spPr>
        <a:xfrm>
          <a:off x="13839825" y="17931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86" name="フローチャート: 判断 785">
          <a:extLst>
            <a:ext uri="{FF2B5EF4-FFF2-40B4-BE49-F238E27FC236}">
              <a16:creationId xmlns:a16="http://schemas.microsoft.com/office/drawing/2014/main" id="{00000000-0008-0000-0F00-000012030000}"/>
            </a:ext>
          </a:extLst>
        </xdr:cNvPr>
        <xdr:cNvSpPr/>
      </xdr:nvSpPr>
      <xdr:spPr>
        <a:xfrm>
          <a:off x="13115925"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87" name="フローチャート: 判断 786">
          <a:extLst>
            <a:ext uri="{FF2B5EF4-FFF2-40B4-BE49-F238E27FC236}">
              <a16:creationId xmlns:a16="http://schemas.microsoft.com/office/drawing/2014/main" id="{00000000-0008-0000-0F00-000013030000}"/>
            </a:ext>
          </a:extLst>
        </xdr:cNvPr>
        <xdr:cNvSpPr/>
      </xdr:nvSpPr>
      <xdr:spPr>
        <a:xfrm>
          <a:off x="123698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88" name="フローチャート: 判断 787">
          <a:extLst>
            <a:ext uri="{FF2B5EF4-FFF2-40B4-BE49-F238E27FC236}">
              <a16:creationId xmlns:a16="http://schemas.microsoft.com/office/drawing/2014/main" id="{00000000-0008-0000-0F00-000014030000}"/>
            </a:ext>
          </a:extLst>
        </xdr:cNvPr>
        <xdr:cNvSpPr/>
      </xdr:nvSpPr>
      <xdr:spPr>
        <a:xfrm>
          <a:off x="11623675" y="17975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67311</xdr:rowOff>
    </xdr:from>
    <xdr:to>
      <xdr:col>85</xdr:col>
      <xdr:colOff>177800</xdr:colOff>
      <xdr:row>102</xdr:row>
      <xdr:rowOff>168911</xdr:rowOff>
    </xdr:to>
    <xdr:sp macro="" textlink="">
      <xdr:nvSpPr>
        <xdr:cNvPr id="794" name="楕円 793">
          <a:extLst>
            <a:ext uri="{FF2B5EF4-FFF2-40B4-BE49-F238E27FC236}">
              <a16:creationId xmlns:a16="http://schemas.microsoft.com/office/drawing/2014/main" id="{00000000-0008-0000-0F00-00001A030000}"/>
            </a:ext>
          </a:extLst>
        </xdr:cNvPr>
        <xdr:cNvSpPr/>
      </xdr:nvSpPr>
      <xdr:spPr>
        <a:xfrm>
          <a:off x="13839825" y="175552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90188</xdr:rowOff>
    </xdr:from>
    <xdr:ext cx="405111" cy="259045"/>
    <xdr:sp macro="" textlink="">
      <xdr:nvSpPr>
        <xdr:cNvPr id="795" name="【庁舎】&#10;有形固定資産減価償却率該当値テキスト">
          <a:extLst>
            <a:ext uri="{FF2B5EF4-FFF2-40B4-BE49-F238E27FC236}">
              <a16:creationId xmlns:a16="http://schemas.microsoft.com/office/drawing/2014/main" id="{00000000-0008-0000-0F00-00001B030000}"/>
            </a:ext>
          </a:extLst>
        </xdr:cNvPr>
        <xdr:cNvSpPr txBox="1"/>
      </xdr:nvSpPr>
      <xdr:spPr>
        <a:xfrm>
          <a:off x="13928725"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88900</xdr:rowOff>
    </xdr:from>
    <xdr:to>
      <xdr:col>81</xdr:col>
      <xdr:colOff>101600</xdr:colOff>
      <xdr:row>103</xdr:row>
      <xdr:rowOff>19050</xdr:rowOff>
    </xdr:to>
    <xdr:sp macro="" textlink="">
      <xdr:nvSpPr>
        <xdr:cNvPr id="796" name="楕円 795">
          <a:extLst>
            <a:ext uri="{FF2B5EF4-FFF2-40B4-BE49-F238E27FC236}">
              <a16:creationId xmlns:a16="http://schemas.microsoft.com/office/drawing/2014/main" id="{00000000-0008-0000-0F00-00001C030000}"/>
            </a:ext>
          </a:extLst>
        </xdr:cNvPr>
        <xdr:cNvSpPr/>
      </xdr:nvSpPr>
      <xdr:spPr>
        <a:xfrm>
          <a:off x="13115925"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118111</xdr:rowOff>
    </xdr:from>
    <xdr:to>
      <xdr:col>85</xdr:col>
      <xdr:colOff>127000</xdr:colOff>
      <xdr:row>102</xdr:row>
      <xdr:rowOff>139700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13166725" y="17606011"/>
          <a:ext cx="7239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798" name="楕円 797">
          <a:extLst>
            <a:ext uri="{FF2B5EF4-FFF2-40B4-BE49-F238E27FC236}">
              <a16:creationId xmlns:a16="http://schemas.microsoft.com/office/drawing/2014/main" id="{00000000-0008-0000-0F00-00001E030000}"/>
            </a:ext>
          </a:extLst>
        </xdr:cNvPr>
        <xdr:cNvSpPr/>
      </xdr:nvSpPr>
      <xdr:spPr>
        <a:xfrm>
          <a:off x="123698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139700</xdr:rowOff>
    </xdr:from>
    <xdr:to>
      <xdr:col>81</xdr:col>
      <xdr:colOff>50800</xdr:colOff>
      <xdr:row>102</xdr:row>
      <xdr:rowOff>156211</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flipV="1">
          <a:off x="12420600" y="17627600"/>
          <a:ext cx="746125"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800" name="楕円 799">
          <a:extLst>
            <a:ext uri="{FF2B5EF4-FFF2-40B4-BE49-F238E27FC236}">
              <a16:creationId xmlns:a16="http://schemas.microsoft.com/office/drawing/2014/main" id="{00000000-0008-0000-0F00-000020030000}"/>
            </a:ext>
          </a:extLst>
        </xdr:cNvPr>
        <xdr:cNvSpPr/>
      </xdr:nvSpPr>
      <xdr:spPr>
        <a:xfrm>
          <a:off x="11623675" y="176580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49530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11655425" y="17644111"/>
          <a:ext cx="765175"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802" name="n_1aveValue【庁舎】&#10;有形固定資産減価償却率">
          <a:extLst>
            <a:ext uri="{FF2B5EF4-FFF2-40B4-BE49-F238E27FC236}">
              <a16:creationId xmlns:a16="http://schemas.microsoft.com/office/drawing/2014/main" id="{00000000-0008-0000-0F00-000022030000}"/>
            </a:ext>
          </a:extLst>
        </xdr:cNvPr>
        <xdr:cNvSpPr txBox="1"/>
      </xdr:nvSpPr>
      <xdr:spPr>
        <a:xfrm>
          <a:off x="12980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803" name="n_2aveValue【庁舎】&#10;有形固定資産減価償却率">
          <a:extLst>
            <a:ext uri="{FF2B5EF4-FFF2-40B4-BE49-F238E27FC236}">
              <a16:creationId xmlns:a16="http://schemas.microsoft.com/office/drawing/2014/main" id="{00000000-0008-0000-0F00-000023030000}"/>
            </a:ext>
          </a:extLst>
        </xdr:cNvPr>
        <xdr:cNvSpPr txBox="1"/>
      </xdr:nvSpPr>
      <xdr:spPr>
        <a:xfrm>
          <a:off x="12246619"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66057</xdr:rowOff>
    </xdr:from>
    <xdr:ext cx="405111" cy="259045"/>
    <xdr:sp macro="" textlink="">
      <xdr:nvSpPr>
        <xdr:cNvPr id="804" name="n_3aveValue【庁舎】&#10;有形固定資産減価償却率">
          <a:extLst>
            <a:ext uri="{FF2B5EF4-FFF2-40B4-BE49-F238E27FC236}">
              <a16:creationId xmlns:a16="http://schemas.microsoft.com/office/drawing/2014/main" id="{00000000-0008-0000-0F00-000024030000}"/>
            </a:ext>
          </a:extLst>
        </xdr:cNvPr>
        <xdr:cNvSpPr txBox="1"/>
      </xdr:nvSpPr>
      <xdr:spPr>
        <a:xfrm>
          <a:off x="1150049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35577</xdr:rowOff>
    </xdr:from>
    <xdr:ext cx="405111" cy="259045"/>
    <xdr:sp macro="" textlink="">
      <xdr:nvSpPr>
        <xdr:cNvPr id="805" name="n_1mainValue【庁舎】&#10;有形固定資産減価償却率">
          <a:extLst>
            <a:ext uri="{FF2B5EF4-FFF2-40B4-BE49-F238E27FC236}">
              <a16:creationId xmlns:a16="http://schemas.microsoft.com/office/drawing/2014/main" id="{00000000-0008-0000-0F00-000025030000}"/>
            </a:ext>
          </a:extLst>
        </xdr:cNvPr>
        <xdr:cNvSpPr txBox="1"/>
      </xdr:nvSpPr>
      <xdr:spPr>
        <a:xfrm>
          <a:off x="129800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806" name="n_2mainValue【庁舎】&#10;有形固定資産減価償却率">
          <a:extLst>
            <a:ext uri="{FF2B5EF4-FFF2-40B4-BE49-F238E27FC236}">
              <a16:creationId xmlns:a16="http://schemas.microsoft.com/office/drawing/2014/main" id="{00000000-0008-0000-0F00-000026030000}"/>
            </a:ext>
          </a:extLst>
        </xdr:cNvPr>
        <xdr:cNvSpPr txBox="1"/>
      </xdr:nvSpPr>
      <xdr:spPr>
        <a:xfrm>
          <a:off x="12246619"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116857</xdr:rowOff>
    </xdr:from>
    <xdr:ext cx="405111" cy="259045"/>
    <xdr:sp macro="" textlink="">
      <xdr:nvSpPr>
        <xdr:cNvPr id="807" name="n_3mainValue【庁舎】&#10;有形固定資産減価償却率">
          <a:extLst>
            <a:ext uri="{FF2B5EF4-FFF2-40B4-BE49-F238E27FC236}">
              <a16:creationId xmlns:a16="http://schemas.microsoft.com/office/drawing/2014/main" id="{00000000-0008-0000-0F00-000027030000}"/>
            </a:ext>
          </a:extLst>
        </xdr:cNvPr>
        <xdr:cNvSpPr txBox="1"/>
      </xdr:nvSpPr>
      <xdr:spPr>
        <a:xfrm>
          <a:off x="1150049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a:extLst>
            <a:ext uri="{FF2B5EF4-FFF2-40B4-BE49-F238E27FC236}">
              <a16:creationId xmlns:a16="http://schemas.microsoft.com/office/drawing/2014/main" id="{00000000-0008-0000-0F00-000040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flipV="1">
          <a:off x="188461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34" name="【庁舎】&#10;一人当たり面積最小値テキスト">
          <a:extLst>
            <a:ext uri="{FF2B5EF4-FFF2-40B4-BE49-F238E27FC236}">
              <a16:creationId xmlns:a16="http://schemas.microsoft.com/office/drawing/2014/main" id="{00000000-0008-0000-0F00-000042030000}"/>
            </a:ext>
          </a:extLst>
        </xdr:cNvPr>
        <xdr:cNvSpPr txBox="1"/>
      </xdr:nvSpPr>
      <xdr:spPr>
        <a:xfrm>
          <a:off x="188849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8786475" y="185127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36" name="【庁舎】&#10;一人当たり面積最大値テキスト">
          <a:extLst>
            <a:ext uri="{FF2B5EF4-FFF2-40B4-BE49-F238E27FC236}">
              <a16:creationId xmlns:a16="http://schemas.microsoft.com/office/drawing/2014/main" id="{00000000-0008-0000-0F00-000044030000}"/>
            </a:ext>
          </a:extLst>
        </xdr:cNvPr>
        <xdr:cNvSpPr txBox="1"/>
      </xdr:nvSpPr>
      <xdr:spPr>
        <a:xfrm>
          <a:off x="188849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8786475" y="170677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38" name="【庁舎】&#10;一人当たり面積平均値テキスト">
          <a:extLst>
            <a:ext uri="{FF2B5EF4-FFF2-40B4-BE49-F238E27FC236}">
              <a16:creationId xmlns:a16="http://schemas.microsoft.com/office/drawing/2014/main" id="{00000000-0008-0000-0F00-000046030000}"/>
            </a:ext>
          </a:extLst>
        </xdr:cNvPr>
        <xdr:cNvSpPr txBox="1"/>
      </xdr:nvSpPr>
      <xdr:spPr>
        <a:xfrm>
          <a:off x="188849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187960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0" name="フローチャート: 判断 839">
          <a:extLst>
            <a:ext uri="{FF2B5EF4-FFF2-40B4-BE49-F238E27FC236}">
              <a16:creationId xmlns:a16="http://schemas.microsoft.com/office/drawing/2014/main" id="{00000000-0008-0000-0F00-000048030000}"/>
            </a:ext>
          </a:extLst>
        </xdr:cNvPr>
        <xdr:cNvSpPr/>
      </xdr:nvSpPr>
      <xdr:spPr>
        <a:xfrm>
          <a:off x="18100675" y="180929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1" name="フローチャート: 判断 840">
          <a:extLst>
            <a:ext uri="{FF2B5EF4-FFF2-40B4-BE49-F238E27FC236}">
              <a16:creationId xmlns:a16="http://schemas.microsoft.com/office/drawing/2014/main" id="{00000000-0008-0000-0F00-000049030000}"/>
            </a:ext>
          </a:extLst>
        </xdr:cNvPr>
        <xdr:cNvSpPr/>
      </xdr:nvSpPr>
      <xdr:spPr>
        <a:xfrm>
          <a:off x="17325975"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842" name="フローチャート: 判断 841">
          <a:extLst>
            <a:ext uri="{FF2B5EF4-FFF2-40B4-BE49-F238E27FC236}">
              <a16:creationId xmlns:a16="http://schemas.microsoft.com/office/drawing/2014/main" id="{00000000-0008-0000-0F00-00004A030000}"/>
            </a:ext>
          </a:extLst>
        </xdr:cNvPr>
        <xdr:cNvSpPr/>
      </xdr:nvSpPr>
      <xdr:spPr>
        <a:xfrm>
          <a:off x="1657985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95613</xdr:rowOff>
    </xdr:from>
    <xdr:to>
      <xdr:col>116</xdr:col>
      <xdr:colOff>114300</xdr:colOff>
      <xdr:row>106</xdr:row>
      <xdr:rowOff>25763</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87960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74040</xdr:rowOff>
    </xdr:from>
    <xdr:ext cx="469744" cy="259045"/>
    <xdr:sp macro="" textlink="">
      <xdr:nvSpPr>
        <xdr:cNvPr id="849" name="【庁舎】&#10;一人当たり面積該当値テキスト">
          <a:extLst>
            <a:ext uri="{FF2B5EF4-FFF2-40B4-BE49-F238E27FC236}">
              <a16:creationId xmlns:a16="http://schemas.microsoft.com/office/drawing/2014/main" id="{00000000-0008-0000-0F00-000051030000}"/>
            </a:ext>
          </a:extLst>
        </xdr:cNvPr>
        <xdr:cNvSpPr txBox="1"/>
      </xdr:nvSpPr>
      <xdr:spPr>
        <a:xfrm>
          <a:off x="18884900"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103777</xdr:rowOff>
    </xdr:from>
    <xdr:to>
      <xdr:col>112</xdr:col>
      <xdr:colOff>38100</xdr:colOff>
      <xdr:row>106</xdr:row>
      <xdr:rowOff>33927</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18100675" y="181060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146413</xdr:rowOff>
    </xdr:from>
    <xdr:to>
      <xdr:col>116</xdr:col>
      <xdr:colOff>63500</xdr:colOff>
      <xdr:row>105</xdr:row>
      <xdr:rowOff>154577</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8132425" y="18148663"/>
          <a:ext cx="71437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113574</xdr:rowOff>
    </xdr:from>
    <xdr:to>
      <xdr:col>107</xdr:col>
      <xdr:colOff>101600</xdr:colOff>
      <xdr:row>106</xdr:row>
      <xdr:rowOff>43724</xdr:rowOff>
    </xdr:to>
    <xdr:sp macro="" textlink="">
      <xdr:nvSpPr>
        <xdr:cNvPr id="852" name="楕円 851">
          <a:extLst>
            <a:ext uri="{FF2B5EF4-FFF2-40B4-BE49-F238E27FC236}">
              <a16:creationId xmlns:a16="http://schemas.microsoft.com/office/drawing/2014/main" id="{00000000-0008-0000-0F00-000054030000}"/>
            </a:ext>
          </a:extLst>
        </xdr:cNvPr>
        <xdr:cNvSpPr/>
      </xdr:nvSpPr>
      <xdr:spPr>
        <a:xfrm>
          <a:off x="17325975"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154577</xdr:rowOff>
    </xdr:from>
    <xdr:to>
      <xdr:col>111</xdr:col>
      <xdr:colOff>177800</xdr:colOff>
      <xdr:row>105</xdr:row>
      <xdr:rowOff>164374</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flipV="1">
          <a:off x="17376775" y="18156827"/>
          <a:ext cx="7556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54" name="楕円 853">
          <a:extLst>
            <a:ext uri="{FF2B5EF4-FFF2-40B4-BE49-F238E27FC236}">
              <a16:creationId xmlns:a16="http://schemas.microsoft.com/office/drawing/2014/main" id="{00000000-0008-0000-0F00-000056030000}"/>
            </a:ext>
          </a:extLst>
        </xdr:cNvPr>
        <xdr:cNvSpPr/>
      </xdr:nvSpPr>
      <xdr:spPr>
        <a:xfrm>
          <a:off x="1657985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164374</xdr:rowOff>
    </xdr:from>
    <xdr:to>
      <xdr:col>107</xdr:col>
      <xdr:colOff>50800</xdr:colOff>
      <xdr:row>106</xdr:row>
      <xdr:rowOff>4355</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flipV="1">
          <a:off x="16630650" y="18166624"/>
          <a:ext cx="746125"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56" name="n_1aveValue【庁舎】&#10;一人当たり面積">
          <a:extLst>
            <a:ext uri="{FF2B5EF4-FFF2-40B4-BE49-F238E27FC236}">
              <a16:creationId xmlns:a16="http://schemas.microsoft.com/office/drawing/2014/main" id="{00000000-0008-0000-0F00-000058030000}"/>
            </a:ext>
          </a:extLst>
        </xdr:cNvPr>
        <xdr:cNvSpPr txBox="1"/>
      </xdr:nvSpPr>
      <xdr:spPr>
        <a:xfrm>
          <a:off x="1793247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57" name="n_2aveValue【庁舎】&#10;一人当たり面積">
          <a:extLst>
            <a:ext uri="{FF2B5EF4-FFF2-40B4-BE49-F238E27FC236}">
              <a16:creationId xmlns:a16="http://schemas.microsoft.com/office/drawing/2014/main" id="{00000000-0008-0000-0F00-000059030000}"/>
            </a:ext>
          </a:extLst>
        </xdr:cNvPr>
        <xdr:cNvSpPr txBox="1"/>
      </xdr:nvSpPr>
      <xdr:spPr>
        <a:xfrm>
          <a:off x="1717047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59345</xdr:rowOff>
    </xdr:from>
    <xdr:ext cx="469744" cy="259045"/>
    <xdr:sp macro="" textlink="">
      <xdr:nvSpPr>
        <xdr:cNvPr id="858" name="n_3aveValue【庁舎】&#10;一人当たり面積">
          <a:extLst>
            <a:ext uri="{FF2B5EF4-FFF2-40B4-BE49-F238E27FC236}">
              <a16:creationId xmlns:a16="http://schemas.microsoft.com/office/drawing/2014/main" id="{00000000-0008-0000-0F00-00005A030000}"/>
            </a:ext>
          </a:extLst>
        </xdr:cNvPr>
        <xdr:cNvSpPr txBox="1"/>
      </xdr:nvSpPr>
      <xdr:spPr>
        <a:xfrm>
          <a:off x="16424352"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25054</xdr:rowOff>
    </xdr:from>
    <xdr:ext cx="469744" cy="259045"/>
    <xdr:sp macro="" textlink="">
      <xdr:nvSpPr>
        <xdr:cNvPr id="859" name="n_1mainValue【庁舎】&#10;一人当たり面積">
          <a:extLst>
            <a:ext uri="{FF2B5EF4-FFF2-40B4-BE49-F238E27FC236}">
              <a16:creationId xmlns:a16="http://schemas.microsoft.com/office/drawing/2014/main" id="{00000000-0008-0000-0F00-00005B030000}"/>
            </a:ext>
          </a:extLst>
        </xdr:cNvPr>
        <xdr:cNvSpPr txBox="1"/>
      </xdr:nvSpPr>
      <xdr:spPr>
        <a:xfrm>
          <a:off x="1793247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60251</xdr:rowOff>
    </xdr:from>
    <xdr:ext cx="469744" cy="259045"/>
    <xdr:sp macro="" textlink="">
      <xdr:nvSpPr>
        <xdr:cNvPr id="860" name="n_2mainValue【庁舎】&#10;一人当たり面積">
          <a:extLst>
            <a:ext uri="{FF2B5EF4-FFF2-40B4-BE49-F238E27FC236}">
              <a16:creationId xmlns:a16="http://schemas.microsoft.com/office/drawing/2014/main" id="{00000000-0008-0000-0F00-00005C030000}"/>
            </a:ext>
          </a:extLst>
        </xdr:cNvPr>
        <xdr:cNvSpPr txBox="1"/>
      </xdr:nvSpPr>
      <xdr:spPr>
        <a:xfrm>
          <a:off x="17170477" y="1789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861" name="n_3mainValue【庁舎】&#10;一人当たり面積">
          <a:extLst>
            <a:ext uri="{FF2B5EF4-FFF2-40B4-BE49-F238E27FC236}">
              <a16:creationId xmlns:a16="http://schemas.microsoft.com/office/drawing/2014/main" id="{00000000-0008-0000-0F00-00005D030000}"/>
            </a:ext>
          </a:extLst>
        </xdr:cNvPr>
        <xdr:cNvSpPr txBox="1"/>
      </xdr:nvSpPr>
      <xdr:spPr>
        <a:xfrm>
          <a:off x="16424352"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全体をとおして、類似団体と比較して特に有形固定資産減価償却率が高くなっている施設は、「庁舎」および「体育館・プール」である。庁舎については、昭和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年に建設されており築年数が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年経過していることから老朽化が進んでいる。平成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年度に庁舎耐震改修工事を完了しているが、今後も有形固定資産減価償却率は高くなる見込みである。また「体育館・プール」についても、昭和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年に建設され、築年数が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年経過しているために高くなっている。施設については公共施設等総合管理計画に基づいて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更新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の検討を行っていく方針である。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18,631
18,513
295.17
13,131,989
12,750,633
297,531
6,618,654
9,964,218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近年では、やや増加傾向であるが、人口の減少や全国平均を上回る高齢化率（平成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年末</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に加え、市内に中心となる産業がないこと等により、財政基盤が弱く、類似団体平均を下回っている状況にある。自立推進行政改革プランに基づく定員管理や、組織見直し等の歳出の徹底的な見直しと串間市まち・ひと・しごと総合戦略に沿った施策の重点化の両立に努め、活力あるまちづくりを展開しつつ、行政の効率化に努めることにより、財政の健全化を図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144992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165100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近年は類似団体と同程度の値で推移している。また、前年度との比較では、高齢化率の上昇の影響により、扶助費が増加したものの、人件費と公債費の減少額が上回ったことにより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人件費が減少した主な理由は、退職手当の減であり、公債費については地方債残高が増えることから、経常収支比率は、今後数年間上昇していく見込みであるため、自立推進行政改革プランに基づき、事務事業の点検・見直し等を行い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101237</xdr:rowOff>
    </xdr:from>
    <xdr:to>
      <xdr:col>23</xdr:col>
      <xdr:colOff>133350</xdr:colOff>
      <xdr:row>60</xdr:row>
      <xdr:rowOff>115026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8823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115026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261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89988</xdr:rowOff>
    </xdr:from>
    <xdr:to>
      <xdr:col>15</xdr:col>
      <xdr:colOff>82550</xdr:colOff>
      <xdr:row>60</xdr:row>
      <xdr:rowOff>39188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055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89988</xdr:rowOff>
    </xdr:from>
    <xdr:to>
      <xdr:col>11</xdr:col>
      <xdr:colOff>31750</xdr:colOff>
      <xdr:row>60</xdr:row>
      <xdr:rowOff>104684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05538"/>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50437</xdr:rowOff>
    </xdr:from>
    <xdr:to>
      <xdr:col>23</xdr:col>
      <xdr:colOff>184150</xdr:colOff>
      <xdr:row>60</xdr:row>
      <xdr:rowOff>152037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22514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0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64226</xdr:rowOff>
    </xdr:from>
    <xdr:to>
      <xdr:col>19</xdr:col>
      <xdr:colOff>184150</xdr:colOff>
      <xdr:row>60</xdr:row>
      <xdr:rowOff>165826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150603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3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74765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39188</xdr:rowOff>
    </xdr:from>
    <xdr:to>
      <xdr:col>11</xdr:col>
      <xdr:colOff>82550</xdr:colOff>
      <xdr:row>59</xdr:row>
      <xdr:rowOff>140788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125565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53884</xdr:rowOff>
    </xdr:from>
    <xdr:to>
      <xdr:col>7</xdr:col>
      <xdr:colOff>31750</xdr:colOff>
      <xdr:row>60</xdr:row>
      <xdr:rowOff>155484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140261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人当たりの金額が類似団体平均を上回っているのは、主に人件費が要因となっている。ＩＣＴの活用等により行政サービスを維持しつつ、自立推進行政改革プランに基づき、事務事業の効率化に努める。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また、消防本部を単独で運営していることも一因となっていることから、広域化等の検討をしていく必要がある。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128952</xdr:rowOff>
    </xdr:from>
    <xdr:to>
      <xdr:col>23</xdr:col>
      <xdr:colOff>133350</xdr:colOff>
      <xdr:row>85</xdr:row>
      <xdr:rowOff>16253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30752"/>
          <a:ext cx="8382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115500</xdr:rowOff>
    </xdr:from>
    <xdr:to>
      <xdr:col>19</xdr:col>
      <xdr:colOff>133350</xdr:colOff>
      <xdr:row>84</xdr:row>
      <xdr:rowOff>128952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17300"/>
          <a:ext cx="889000" cy="1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78949</xdr:rowOff>
    </xdr:from>
    <xdr:to>
      <xdr:col>15</xdr:col>
      <xdr:colOff>82550</xdr:colOff>
      <xdr:row>84</xdr:row>
      <xdr:rowOff>115500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80749"/>
          <a:ext cx="889000" cy="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68652</xdr:rowOff>
    </xdr:from>
    <xdr:to>
      <xdr:col>11</xdr:col>
      <xdr:colOff>31750</xdr:colOff>
      <xdr:row>84</xdr:row>
      <xdr:rowOff>78949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70452"/>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136903</xdr:rowOff>
    </xdr:from>
    <xdr:to>
      <xdr:col>23</xdr:col>
      <xdr:colOff>184150</xdr:colOff>
      <xdr:row>85</xdr:row>
      <xdr:rowOff>67053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108980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1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78152</xdr:rowOff>
    </xdr:from>
    <xdr:to>
      <xdr:col>19</xdr:col>
      <xdr:colOff>184150</xdr:colOff>
      <xdr:row>85</xdr:row>
      <xdr:rowOff>8302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164529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6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64700</xdr:rowOff>
    </xdr:from>
    <xdr:to>
      <xdr:col>15</xdr:col>
      <xdr:colOff>133350</xdr:colOff>
      <xdr:row>84</xdr:row>
      <xdr:rowOff>166300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151077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5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28149</xdr:rowOff>
    </xdr:from>
    <xdr:to>
      <xdr:col>11</xdr:col>
      <xdr:colOff>82550</xdr:colOff>
      <xdr:row>84</xdr:row>
      <xdr:rowOff>129749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114526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1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17852</xdr:rowOff>
    </xdr:from>
    <xdr:to>
      <xdr:col>7</xdr:col>
      <xdr:colOff>31750</xdr:colOff>
      <xdr:row>84</xdr:row>
      <xdr:rowOff>119452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104229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0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これまでもワタリ制度や特別昇給制度の廃止、給与制度総合的見直しにおける現給保障の廃止等を行い、</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を切るよう取り組んできたところである。</a:t>
          </a:r>
        </a:p>
        <a:p>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歳以上の職員の昇給についても、国同様、原則停止とし、人事評価制度の導入により昇給等の人件費抑制を行っている。</a:t>
          </a:r>
        </a:p>
        <a:p>
          <a:r>
            <a:rPr kumimoji="1" lang="ja-JP" altLang="en-US" sz="1300">
              <a:latin typeface="ＭＳ Ｐゴシック" panose="020B0600070205080204" pitchFamily="50" charset="-128"/>
              <a:ea typeface="ＭＳ Ｐゴシック" panose="020B0600070205080204" pitchFamily="50" charset="-128"/>
            </a:rPr>
            <a:t>ラスパイレス指数が高いことについて、職員団体と共通の認識を持ち、国と同水準となるように職員団体と継続的に交渉を続けており、今後も給与適正化に向けて努力していきたい。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91923</xdr:rowOff>
    </xdr:from>
    <xdr:to>
      <xdr:col>81</xdr:col>
      <xdr:colOff>44450</xdr:colOff>
      <xdr:row>88</xdr:row>
      <xdr:rowOff>160866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7952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88</xdr:row>
      <xdr:rowOff>160866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35379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35379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6803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13200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類似団体と比較すると多くなっており、平成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年度に新たに策定した定員管理計画において、公立保育所の民営化等により、定員を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％）削減する目標としているが、過去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年間の人口減少率は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を上回っているため、この人口減少の影響に伴い、人口千人当たり職員数は増となっている。また、他の類似団体が広域化を進めている消防本部を単独で組織していることも他団体よりも多くなる一因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引き続き、行政サービスの質の向上と経費削減の両立を目指し、職員数の削減に取り組む。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56606</xdr:rowOff>
    </xdr:from>
    <xdr:to>
      <xdr:col>81</xdr:col>
      <xdr:colOff>44450</xdr:colOff>
      <xdr:row>64</xdr:row>
      <xdr:rowOff>95673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29406"/>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54308</xdr:rowOff>
    </xdr:from>
    <xdr:to>
      <xdr:col>77</xdr:col>
      <xdr:colOff>44450</xdr:colOff>
      <xdr:row>64</xdr:row>
      <xdr:rowOff>56606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271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168305</xdr:rowOff>
    </xdr:from>
    <xdr:to>
      <xdr:col>72</xdr:col>
      <xdr:colOff>203200</xdr:colOff>
      <xdr:row>64</xdr:row>
      <xdr:rowOff>54308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96965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149920</xdr:rowOff>
    </xdr:from>
    <xdr:to>
      <xdr:col>68</xdr:col>
      <xdr:colOff>152400</xdr:colOff>
      <xdr:row>63</xdr:row>
      <xdr:rowOff>168305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5127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44873</xdr:rowOff>
    </xdr:from>
    <xdr:to>
      <xdr:col>81</xdr:col>
      <xdr:colOff>95250</xdr:colOff>
      <xdr:row>64</xdr:row>
      <xdr:rowOff>146473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16950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5806</xdr:rowOff>
    </xdr:from>
    <xdr:to>
      <xdr:col>77</xdr:col>
      <xdr:colOff>95250</xdr:colOff>
      <xdr:row>64</xdr:row>
      <xdr:rowOff>107406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92183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3508</xdr:rowOff>
    </xdr:from>
    <xdr:to>
      <xdr:col>73</xdr:col>
      <xdr:colOff>44450</xdr:colOff>
      <xdr:row>64</xdr:row>
      <xdr:rowOff>105108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89885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117505</xdr:rowOff>
    </xdr:from>
    <xdr:to>
      <xdr:col>68</xdr:col>
      <xdr:colOff>203200</xdr:colOff>
      <xdr:row>64</xdr:row>
      <xdr:rowOff>47655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32432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99120</xdr:rowOff>
    </xdr:from>
    <xdr:to>
      <xdr:col>64</xdr:col>
      <xdr:colOff>152400</xdr:colOff>
      <xdr:row>64</xdr:row>
      <xdr:rowOff>29270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14047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年からの起債抑制策により類似団体平均を下回っているが、平成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年以降の大規模事業実施により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ポイント悪化した。今後控えている大規模な事業計画の整理・縮小を図るなど、事業を見直していく必要がある。 </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100965</xdr:rowOff>
    </xdr:from>
    <xdr:to>
      <xdr:col>81</xdr:col>
      <xdr:colOff>44450</xdr:colOff>
      <xdr:row>36</xdr:row>
      <xdr:rowOff>115041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27316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100965</xdr:rowOff>
    </xdr:from>
    <xdr:to>
      <xdr:col>77</xdr:col>
      <xdr:colOff>44450</xdr:colOff>
      <xdr:row>36</xdr:row>
      <xdr:rowOff>106997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2731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106997</xdr:rowOff>
    </xdr:from>
    <xdr:to>
      <xdr:col>72</xdr:col>
      <xdr:colOff>203200</xdr:colOff>
      <xdr:row>36</xdr:row>
      <xdr:rowOff>117052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27919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117052</xdr:rowOff>
    </xdr:from>
    <xdr:to>
      <xdr:col>68</xdr:col>
      <xdr:colOff>152400</xdr:colOff>
      <xdr:row>36</xdr:row>
      <xdr:rowOff>143192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289252"/>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81720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64241</xdr:rowOff>
    </xdr:from>
    <xdr:to>
      <xdr:col>81</xdr:col>
      <xdr:colOff>95250</xdr:colOff>
      <xdr:row>36</xdr:row>
      <xdr:rowOff>165841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156968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5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50165</xdr:rowOff>
    </xdr:from>
    <xdr:to>
      <xdr:col>77</xdr:col>
      <xdr:colOff>95250</xdr:colOff>
      <xdr:row>36</xdr:row>
      <xdr:rowOff>151765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161942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599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56197</xdr:rowOff>
    </xdr:from>
    <xdr:to>
      <xdr:col>73</xdr:col>
      <xdr:colOff>44450</xdr:colOff>
      <xdr:row>36</xdr:row>
      <xdr:rowOff>157797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167974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599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66252</xdr:rowOff>
    </xdr:from>
    <xdr:to>
      <xdr:col>68</xdr:col>
      <xdr:colOff>203200</xdr:colOff>
      <xdr:row>36</xdr:row>
      <xdr:rowOff>167852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6579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92392</xdr:rowOff>
    </xdr:from>
    <xdr:to>
      <xdr:col>64</xdr:col>
      <xdr:colOff>152400</xdr:colOff>
      <xdr:row>37</xdr:row>
      <xdr:rowOff>22542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32719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利率の高い既発債の償還が終了し、交付税措置率の高い起債（過疎債等）を活用することにより、基準財政需要額参入見込み額が増加した。これにより、将来負担比率が低下した。また、これまで行ってきた新発債の抑制により、類似団体平均よりも低くなっている。公共施設の経年劣化により建替え等の更新経費が予想されることから、財政健全化に取り組み、できる限り基金の積立てを行っていきたい。</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22189</xdr:rowOff>
    </xdr:from>
    <xdr:to>
      <xdr:col>81</xdr:col>
      <xdr:colOff>44450</xdr:colOff>
      <xdr:row>14</xdr:row>
      <xdr:rowOff>59763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422489"/>
          <a:ext cx="8382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6965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0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34254</xdr:rowOff>
    </xdr:from>
    <xdr:to>
      <xdr:col>77</xdr:col>
      <xdr:colOff>44450</xdr:colOff>
      <xdr:row>14</xdr:row>
      <xdr:rowOff>59763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434554"/>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168130</xdr:rowOff>
    </xdr:from>
    <xdr:to>
      <xdr:col>72</xdr:col>
      <xdr:colOff>203200</xdr:colOff>
      <xdr:row>14</xdr:row>
      <xdr:rowOff>34254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396980"/>
          <a:ext cx="8890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168130</xdr:rowOff>
    </xdr:from>
    <xdr:to>
      <xdr:col>68</xdr:col>
      <xdr:colOff>152400</xdr:colOff>
      <xdr:row>14</xdr:row>
      <xdr:rowOff>13226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396980"/>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61558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6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116022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142839</xdr:rowOff>
    </xdr:from>
    <xdr:to>
      <xdr:col>81</xdr:col>
      <xdr:colOff>95250</xdr:colOff>
      <xdr:row>14</xdr:row>
      <xdr:rowOff>72989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3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64116</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9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8963</xdr:rowOff>
    </xdr:from>
    <xdr:to>
      <xdr:col>77</xdr:col>
      <xdr:colOff>95250</xdr:colOff>
      <xdr:row>14</xdr:row>
      <xdr:rowOff>110563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120740</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154904</xdr:rowOff>
    </xdr:from>
    <xdr:to>
      <xdr:col>73</xdr:col>
      <xdr:colOff>44450</xdr:colOff>
      <xdr:row>14</xdr:row>
      <xdr:rowOff>85054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95231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117330</xdr:rowOff>
    </xdr:from>
    <xdr:to>
      <xdr:col>68</xdr:col>
      <xdr:colOff>203200</xdr:colOff>
      <xdr:row>14</xdr:row>
      <xdr:rowOff>47480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3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57657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1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133876</xdr:rowOff>
    </xdr:from>
    <xdr:to>
      <xdr:col>64</xdr:col>
      <xdr:colOff>152400</xdr:colOff>
      <xdr:row>14</xdr:row>
      <xdr:rowOff>64026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3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74203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13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18,631
18,513
295.17
13,131,989
12,750,633
297,531
6,618,654
9,964,218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や手当の水準が類似団体と比較して高いために、経常収支比率の人件費分が高くなっているため、改善を図っていく。具体的には、特別昇給の見直しなどの給与制度についての是正や公立保育所の民営化や新規採用の抑制による職員数の減など行財政改革への取組を通じて人件費の削減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23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9579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108204</xdr:rowOff>
    </xdr:from>
    <xdr:to>
      <xdr:col>6</xdr:col>
      <xdr:colOff>171450</xdr:colOff>
      <xdr:row>39</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23131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保有する施設数が多いため、物件費が平成２７年度以降類似団体平均を上回っている状態である。現在、公共施設総合管理計画を策定し個別計画の策定を進めているところであり、今後は公共施設の集約化・複合化を進めていく必要がある。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83457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715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156936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62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48079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15421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19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り、かつ上昇傾向にある要因として、高齢化が進んでいることなどが挙げられる。がん検診事業や健康増進事業等の予防事業を進めていくことで、財政を圧迫する医療費等の上昇傾向に歯止めをかけるよう努める。 </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148772</xdr:rowOff>
    </xdr:from>
    <xdr:to>
      <xdr:col>24</xdr:col>
      <xdr:colOff>25400</xdr:colOff>
      <xdr:row>59</xdr:row>
      <xdr:rowOff>162378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928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116115</xdr:rowOff>
    </xdr:from>
    <xdr:to>
      <xdr:col>19</xdr:col>
      <xdr:colOff>187325</xdr:colOff>
      <xdr:row>58</xdr:row>
      <xdr:rowOff>148772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60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116115</xdr:rowOff>
    </xdr:from>
    <xdr:to>
      <xdr:col>15</xdr:col>
      <xdr:colOff>98425</xdr:colOff>
      <xdr:row>58</xdr:row>
      <xdr:rowOff>137885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60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105228</xdr:rowOff>
    </xdr:from>
    <xdr:to>
      <xdr:col>11</xdr:col>
      <xdr:colOff>9525</xdr:colOff>
      <xdr:row>58</xdr:row>
      <xdr:rowOff>137885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49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111578</xdr:rowOff>
    </xdr:from>
    <xdr:to>
      <xdr:col>24</xdr:col>
      <xdr:colOff>76200</xdr:colOff>
      <xdr:row>60</xdr:row>
      <xdr:rowOff>41728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83655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97972</xdr:rowOff>
    </xdr:from>
    <xdr:to>
      <xdr:col>20</xdr:col>
      <xdr:colOff>38100</xdr:colOff>
      <xdr:row>59</xdr:row>
      <xdr:rowOff>28122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65315</xdr:rowOff>
    </xdr:from>
    <xdr:to>
      <xdr:col>15</xdr:col>
      <xdr:colOff>149225</xdr:colOff>
      <xdr:row>58</xdr:row>
      <xdr:rowOff>166915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54428</xdr:rowOff>
    </xdr:from>
    <xdr:to>
      <xdr:col>6</xdr:col>
      <xdr:colOff>171450</xdr:colOff>
      <xdr:row>58</xdr:row>
      <xdr:rowOff>156028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140805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下回ったが、これは下水道事業等の繰出金等の額が償還の終了に伴い減ってきていることが挙げられる。今後、一部施設の老朽化も見られるため、公共施設総合管理計画に基づいて、維持管理費の削減等により歳出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57</xdr:row>
      <xdr:rowOff>11067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7268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11067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77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57</xdr:row>
      <xdr:rowOff>4535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379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136797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184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37210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131717</xdr:rowOff>
    </xdr:from>
    <xdr:to>
      <xdr:col>78</xdr:col>
      <xdr:colOff>120650</xdr:colOff>
      <xdr:row>57</xdr:row>
      <xdr:rowOff>61867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46644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19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国民健康保険財政調整交付金や介護給付費負担金など社会保障関係経費の増加等により、補助費等に係る経常収支比率は類似団体平均を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ポイント上回っている。今後も高齢化などによりこの傾向は続くことが見込まれるため、事業の見直し、介護予防の推進等により、経費の縮減に努めていく。 </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797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78994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51562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791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元金償還以上の新発債抑制を行ってきたことから、類似団体平均よりも下回っている。しかし、近年大型事業が継続していることから地方債残高が増加傾向にあり、今後悪化することが予想され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75565</xdr:rowOff>
    </xdr:from>
    <xdr:to>
      <xdr:col>24</xdr:col>
      <xdr:colOff>25400</xdr:colOff>
      <xdr:row>74</xdr:row>
      <xdr:rowOff>83185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628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83185</xdr:rowOff>
    </xdr:from>
    <xdr:to>
      <xdr:col>19</xdr:col>
      <xdr:colOff>187325</xdr:colOff>
      <xdr:row>74</xdr:row>
      <xdr:rowOff>86995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70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86995</xdr:rowOff>
    </xdr:from>
    <xdr:to>
      <xdr:col>15</xdr:col>
      <xdr:colOff>98425</xdr:colOff>
      <xdr:row>74</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74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74</xdr:row>
      <xdr:rowOff>132715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762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34942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24765</xdr:rowOff>
    </xdr:from>
    <xdr:to>
      <xdr:col>24</xdr:col>
      <xdr:colOff>76200</xdr:colOff>
      <xdr:row>74</xdr:row>
      <xdr:rowOff>126365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104792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2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32385</xdr:rowOff>
    </xdr:from>
    <xdr:to>
      <xdr:col>20</xdr:col>
      <xdr:colOff>38100</xdr:colOff>
      <xdr:row>74</xdr:row>
      <xdr:rowOff>133985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144162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36195</xdr:rowOff>
    </xdr:from>
    <xdr:to>
      <xdr:col>15</xdr:col>
      <xdr:colOff>149225</xdr:colOff>
      <xdr:row>74</xdr:row>
      <xdr:rowOff>137795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147972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38100</xdr:rowOff>
    </xdr:from>
    <xdr:to>
      <xdr:col>11</xdr:col>
      <xdr:colOff>60325</xdr:colOff>
      <xdr:row>74</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81915</xdr:rowOff>
    </xdr:from>
    <xdr:to>
      <xdr:col>6</xdr:col>
      <xdr:colOff>171450</xdr:colOff>
      <xdr:row>75</xdr:row>
      <xdr:rowOff>12065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22242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が類似団体平均を上回った主な要因は、人件費と扶助費であり、串間市自立行政改革プランに基づき、行政サービスの質を落とすことなく、経費の削減により歳出の抑制を行い、財政の健全化に取り組んで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104139</xdr:rowOff>
    </xdr:from>
    <xdr:to>
      <xdr:col>82</xdr:col>
      <xdr:colOff>107950</xdr:colOff>
      <xdr:row>79</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64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xdr:rowOff>
    </xdr:from>
    <xdr:to>
      <xdr:col>78</xdr:col>
      <xdr:colOff>69850</xdr:colOff>
      <xdr:row>79</xdr:row>
      <xdr:rowOff>104139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5572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46989</xdr:rowOff>
    </xdr:from>
    <xdr:to>
      <xdr:col>73</xdr:col>
      <xdr:colOff>180975</xdr:colOff>
      <xdr:row>79</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4200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46989</xdr:rowOff>
    </xdr:from>
    <xdr:to>
      <xdr:col>69</xdr:col>
      <xdr:colOff>92075</xdr:colOff>
      <xdr:row>78</xdr:row>
      <xdr:rowOff>165100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4200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53339</xdr:rowOff>
    </xdr:from>
    <xdr:to>
      <xdr:col>82</xdr:col>
      <xdr:colOff>158750</xdr:colOff>
      <xdr:row>79</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53339</xdr:rowOff>
    </xdr:from>
    <xdr:to>
      <xdr:col>78</xdr:col>
      <xdr:colOff>120650</xdr:colOff>
      <xdr:row>79</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139716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8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167639</xdr:rowOff>
    </xdr:from>
    <xdr:to>
      <xdr:col>69</xdr:col>
      <xdr:colOff>142875</xdr:colOff>
      <xdr:row>78</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82566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12395</xdr:rowOff>
    </xdr:from>
    <xdr:to>
      <xdr:col>29</xdr:col>
      <xdr:colOff>127000</xdr:colOff>
      <xdr:row>16</xdr:row>
      <xdr:rowOff>20688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3220"/>
          <a:ext cx="647700" cy="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20688</xdr:rowOff>
    </xdr:from>
    <xdr:to>
      <xdr:col>26</xdr:col>
      <xdr:colOff>50800</xdr:colOff>
      <xdr:row>16</xdr:row>
      <xdr:rowOff>95555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11513"/>
          <a:ext cx="698500" cy="74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95555</xdr:rowOff>
    </xdr:from>
    <xdr:to>
      <xdr:col>22</xdr:col>
      <xdr:colOff>114300</xdr:colOff>
      <xdr:row>16</xdr:row>
      <xdr:rowOff>97854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86380"/>
          <a:ext cx="698500" cy="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96368</xdr:rowOff>
    </xdr:from>
    <xdr:to>
      <xdr:col>18</xdr:col>
      <xdr:colOff>177800</xdr:colOff>
      <xdr:row>16</xdr:row>
      <xdr:rowOff>97854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87193"/>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133045</xdr:rowOff>
    </xdr:from>
    <xdr:to>
      <xdr:col>29</xdr:col>
      <xdr:colOff>177800</xdr:colOff>
      <xdr:row>16</xdr:row>
      <xdr:rowOff>63195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149572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141338</xdr:rowOff>
    </xdr:from>
    <xdr:to>
      <xdr:col>26</xdr:col>
      <xdr:colOff>101600</xdr:colOff>
      <xdr:row>16</xdr:row>
      <xdr:rowOff>71488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81665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44755</xdr:rowOff>
    </xdr:from>
    <xdr:to>
      <xdr:col>22</xdr:col>
      <xdr:colOff>165100</xdr:colOff>
      <xdr:row>16</xdr:row>
      <xdr:rowOff>146355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156532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47054</xdr:rowOff>
    </xdr:from>
    <xdr:to>
      <xdr:col>19</xdr:col>
      <xdr:colOff>38100</xdr:colOff>
      <xdr:row>16</xdr:row>
      <xdr:rowOff>148654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158831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45568</xdr:rowOff>
    </xdr:from>
    <xdr:to>
      <xdr:col>15</xdr:col>
      <xdr:colOff>101600</xdr:colOff>
      <xdr:row>16</xdr:row>
      <xdr:rowOff>147168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6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157345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19733</xdr:rowOff>
    </xdr:from>
    <xdr:to>
      <xdr:col>29</xdr:col>
      <xdr:colOff>127000</xdr:colOff>
      <xdr:row>38</xdr:row>
      <xdr:rowOff>27978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87333"/>
          <a:ext cx="647700" cy="8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27978</xdr:rowOff>
    </xdr:from>
    <xdr:to>
      <xdr:col>26</xdr:col>
      <xdr:colOff>50800</xdr:colOff>
      <xdr:row>38</xdr:row>
      <xdr:rowOff>32295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95578"/>
          <a:ext cx="698500" cy="4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32295</xdr:rowOff>
    </xdr:from>
    <xdr:to>
      <xdr:col>22</xdr:col>
      <xdr:colOff>114300</xdr:colOff>
      <xdr:row>38</xdr:row>
      <xdr:rowOff>43435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99895"/>
          <a:ext cx="698500" cy="11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25635</xdr:rowOff>
    </xdr:from>
    <xdr:to>
      <xdr:col>18</xdr:col>
      <xdr:colOff>177800</xdr:colOff>
      <xdr:row>38</xdr:row>
      <xdr:rowOff>43435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93235"/>
          <a:ext cx="698500" cy="17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59043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59115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311833</xdr:rowOff>
    </xdr:from>
    <xdr:to>
      <xdr:col>29</xdr:col>
      <xdr:colOff>177800</xdr:colOff>
      <xdr:row>38</xdr:row>
      <xdr:rowOff>70533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320078</xdr:rowOff>
    </xdr:from>
    <xdr:to>
      <xdr:col>26</xdr:col>
      <xdr:colOff>101600</xdr:colOff>
      <xdr:row>38</xdr:row>
      <xdr:rowOff>78778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63555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3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324395</xdr:rowOff>
    </xdr:from>
    <xdr:to>
      <xdr:col>22</xdr:col>
      <xdr:colOff>165100</xdr:colOff>
      <xdr:row>38</xdr:row>
      <xdr:rowOff>83095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67872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335535</xdr:rowOff>
    </xdr:from>
    <xdr:to>
      <xdr:col>19</xdr:col>
      <xdr:colOff>38100</xdr:colOff>
      <xdr:row>38</xdr:row>
      <xdr:rowOff>94235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79012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317735</xdr:rowOff>
    </xdr:from>
    <xdr:to>
      <xdr:col>15</xdr:col>
      <xdr:colOff>101600</xdr:colOff>
      <xdr:row>38</xdr:row>
      <xdr:rowOff>76435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4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61212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2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18,631
18,513
295.17
13,131,989
12,750,633
297,531
6,618,654
9,964,218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21222</xdr:rowOff>
    </xdr:from>
    <xdr:to>
      <xdr:col>24</xdr:col>
      <xdr:colOff>63500</xdr:colOff>
      <xdr:row>33</xdr:row>
      <xdr:rowOff>99479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79072"/>
          <a:ext cx="8382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21222</xdr:rowOff>
    </xdr:from>
    <xdr:to>
      <xdr:col>19</xdr:col>
      <xdr:colOff>177800</xdr:colOff>
      <xdr:row>33</xdr:row>
      <xdr:rowOff>54305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79072"/>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54305</xdr:rowOff>
    </xdr:from>
    <xdr:to>
      <xdr:col>15</xdr:col>
      <xdr:colOff>50800</xdr:colOff>
      <xdr:row>33</xdr:row>
      <xdr:rowOff>161176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12155"/>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14351</xdr:rowOff>
    </xdr:from>
    <xdr:to>
      <xdr:col>10</xdr:col>
      <xdr:colOff>114300</xdr:colOff>
      <xdr:row>33</xdr:row>
      <xdr:rowOff>161176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672201"/>
          <a:ext cx="889000" cy="1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89857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126699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48679</xdr:rowOff>
    </xdr:from>
    <xdr:to>
      <xdr:col>24</xdr:col>
      <xdr:colOff>114300</xdr:colOff>
      <xdr:row>33</xdr:row>
      <xdr:rowOff>150279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71556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141872</xdr:rowOff>
    </xdr:from>
    <xdr:to>
      <xdr:col>20</xdr:col>
      <xdr:colOff>38100</xdr:colOff>
      <xdr:row>33</xdr:row>
      <xdr:rowOff>72022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88549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0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3505</xdr:rowOff>
    </xdr:from>
    <xdr:to>
      <xdr:col>15</xdr:col>
      <xdr:colOff>101600</xdr:colOff>
      <xdr:row>33</xdr:row>
      <xdr:rowOff>105105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121632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3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110376</xdr:rowOff>
    </xdr:from>
    <xdr:to>
      <xdr:col>10</xdr:col>
      <xdr:colOff>165100</xdr:colOff>
      <xdr:row>34</xdr:row>
      <xdr:rowOff>40526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57053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4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135001</xdr:rowOff>
    </xdr:from>
    <xdr:to>
      <xdr:col>6</xdr:col>
      <xdr:colOff>38100</xdr:colOff>
      <xdr:row>33</xdr:row>
      <xdr:rowOff>65151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81678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9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138416</xdr:rowOff>
    </xdr:from>
    <xdr:to>
      <xdr:col>24</xdr:col>
      <xdr:colOff>63500</xdr:colOff>
      <xdr:row>56</xdr:row>
      <xdr:rowOff>78784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68166"/>
          <a:ext cx="8382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36950</xdr:rowOff>
    </xdr:from>
    <xdr:to>
      <xdr:col>19</xdr:col>
      <xdr:colOff>177800</xdr:colOff>
      <xdr:row>56</xdr:row>
      <xdr:rowOff>78784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38150"/>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36950</xdr:rowOff>
    </xdr:from>
    <xdr:to>
      <xdr:col>15</xdr:col>
      <xdr:colOff>50800</xdr:colOff>
      <xdr:row>56</xdr:row>
      <xdr:rowOff>119017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38150"/>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119017</xdr:rowOff>
    </xdr:from>
    <xdr:to>
      <xdr:col>10</xdr:col>
      <xdr:colOff>114300</xdr:colOff>
      <xdr:row>56</xdr:row>
      <xdr:rowOff>137425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20217"/>
          <a:ext cx="8890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87616</xdr:rowOff>
    </xdr:from>
    <xdr:to>
      <xdr:col>24</xdr:col>
      <xdr:colOff>114300</xdr:colOff>
      <xdr:row>56</xdr:row>
      <xdr:rowOff>17766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110493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27984</xdr:rowOff>
    </xdr:from>
    <xdr:to>
      <xdr:col>20</xdr:col>
      <xdr:colOff>38100</xdr:colOff>
      <xdr:row>56</xdr:row>
      <xdr:rowOff>129584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146111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157600</xdr:rowOff>
    </xdr:from>
    <xdr:to>
      <xdr:col>15</xdr:col>
      <xdr:colOff>101600</xdr:colOff>
      <xdr:row>56</xdr:row>
      <xdr:rowOff>87750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104277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68217</xdr:rowOff>
    </xdr:from>
    <xdr:to>
      <xdr:col>10</xdr:col>
      <xdr:colOff>165100</xdr:colOff>
      <xdr:row>56</xdr:row>
      <xdr:rowOff>169817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14894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86625</xdr:rowOff>
    </xdr:from>
    <xdr:to>
      <xdr:col>6</xdr:col>
      <xdr:colOff>38100</xdr:colOff>
      <xdr:row>57</xdr:row>
      <xdr:rowOff>16775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33302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56009</xdr:rowOff>
    </xdr:from>
    <xdr:to>
      <xdr:col>24</xdr:col>
      <xdr:colOff>63500</xdr:colOff>
      <xdr:row>78</xdr:row>
      <xdr:rowOff>57998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29109"/>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57998</xdr:rowOff>
    </xdr:from>
    <xdr:to>
      <xdr:col>19</xdr:col>
      <xdr:colOff>177800</xdr:colOff>
      <xdr:row>78</xdr:row>
      <xdr:rowOff>61542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31098"/>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27229</xdr:rowOff>
    </xdr:from>
    <xdr:to>
      <xdr:col>15</xdr:col>
      <xdr:colOff>50800</xdr:colOff>
      <xdr:row>78</xdr:row>
      <xdr:rowOff>61542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00329"/>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27229</xdr:rowOff>
    </xdr:from>
    <xdr:to>
      <xdr:col>10</xdr:col>
      <xdr:colOff>114300</xdr:colOff>
      <xdr:row>78</xdr:row>
      <xdr:rowOff>33812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00329"/>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5209</xdr:rowOff>
    </xdr:from>
    <xdr:to>
      <xdr:col>24</xdr:col>
      <xdr:colOff>114300</xdr:colOff>
      <xdr:row>78</xdr:row>
      <xdr:rowOff>106809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91586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7198</xdr:rowOff>
    </xdr:from>
    <xdr:to>
      <xdr:col>20</xdr:col>
      <xdr:colOff>38100</xdr:colOff>
      <xdr:row>78</xdr:row>
      <xdr:rowOff>108798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99925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10742</xdr:rowOff>
    </xdr:from>
    <xdr:to>
      <xdr:col>15</xdr:col>
      <xdr:colOff>101600</xdr:colOff>
      <xdr:row>78</xdr:row>
      <xdr:rowOff>112342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103469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147879</xdr:rowOff>
    </xdr:from>
    <xdr:to>
      <xdr:col>10</xdr:col>
      <xdr:colOff>165100</xdr:colOff>
      <xdr:row>78</xdr:row>
      <xdr:rowOff>78029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69156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154462</xdr:rowOff>
    </xdr:from>
    <xdr:to>
      <xdr:col>6</xdr:col>
      <xdr:colOff>38100</xdr:colOff>
      <xdr:row>78</xdr:row>
      <xdr:rowOff>84612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75739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4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93929</xdr:rowOff>
    </xdr:from>
    <xdr:to>
      <xdr:col>24</xdr:col>
      <xdr:colOff>63500</xdr:colOff>
      <xdr:row>92</xdr:row>
      <xdr:rowOff>111303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867329"/>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111303</xdr:rowOff>
    </xdr:from>
    <xdr:to>
      <xdr:col>19</xdr:col>
      <xdr:colOff>177800</xdr:colOff>
      <xdr:row>92</xdr:row>
      <xdr:rowOff>162737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884703"/>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162737</xdr:rowOff>
    </xdr:from>
    <xdr:to>
      <xdr:col>15</xdr:col>
      <xdr:colOff>50800</xdr:colOff>
      <xdr:row>93</xdr:row>
      <xdr:rowOff>139243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936137"/>
          <a:ext cx="889000" cy="1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139243</xdr:rowOff>
    </xdr:from>
    <xdr:to>
      <xdr:col>10</xdr:col>
      <xdr:colOff>114300</xdr:colOff>
      <xdr:row>94</xdr:row>
      <xdr:rowOff>77267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084093"/>
          <a:ext cx="8890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126547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43129</xdr:rowOff>
    </xdr:from>
    <xdr:to>
      <xdr:col>24</xdr:col>
      <xdr:colOff>114300</xdr:colOff>
      <xdr:row>92</xdr:row>
      <xdr:rowOff>144729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8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66006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66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60503</xdr:rowOff>
    </xdr:from>
    <xdr:to>
      <xdr:col>20</xdr:col>
      <xdr:colOff>38100</xdr:colOff>
      <xdr:row>92</xdr:row>
      <xdr:rowOff>162103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8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7180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60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111937</xdr:rowOff>
    </xdr:from>
    <xdr:to>
      <xdr:col>15</xdr:col>
      <xdr:colOff>101600</xdr:colOff>
      <xdr:row>93</xdr:row>
      <xdr:rowOff>42087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8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58614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66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88443</xdr:rowOff>
    </xdr:from>
    <xdr:to>
      <xdr:col>10</xdr:col>
      <xdr:colOff>165100</xdr:colOff>
      <xdr:row>94</xdr:row>
      <xdr:rowOff>18593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0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35120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8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26467</xdr:rowOff>
    </xdr:from>
    <xdr:to>
      <xdr:col>6</xdr:col>
      <xdr:colOff>38100</xdr:colOff>
      <xdr:row>94</xdr:row>
      <xdr:rowOff>128067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1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144594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9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32769</xdr:rowOff>
    </xdr:from>
    <xdr:to>
      <xdr:col>55</xdr:col>
      <xdr:colOff>0</xdr:colOff>
      <xdr:row>36</xdr:row>
      <xdr:rowOff>60193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04969"/>
          <a:ext cx="838200" cy="2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39764</xdr:rowOff>
    </xdr:from>
    <xdr:to>
      <xdr:col>50</xdr:col>
      <xdr:colOff>114300</xdr:colOff>
      <xdr:row>36</xdr:row>
      <xdr:rowOff>60193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11964"/>
          <a:ext cx="889000" cy="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39764</xdr:rowOff>
    </xdr:from>
    <xdr:to>
      <xdr:col>45</xdr:col>
      <xdr:colOff>177800</xdr:colOff>
      <xdr:row>37</xdr:row>
      <xdr:rowOff>19136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11964"/>
          <a:ext cx="889000" cy="15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19136</xdr:rowOff>
    </xdr:from>
    <xdr:to>
      <xdr:col>41</xdr:col>
      <xdr:colOff>50800</xdr:colOff>
      <xdr:row>37</xdr:row>
      <xdr:rowOff>85796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62786"/>
          <a:ext cx="889000" cy="6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120281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6141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153419</xdr:rowOff>
    </xdr:from>
    <xdr:to>
      <xdr:col>55</xdr:col>
      <xdr:colOff>50800</xdr:colOff>
      <xdr:row>36</xdr:row>
      <xdr:rowOff>83569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131846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9393</xdr:rowOff>
    </xdr:from>
    <xdr:to>
      <xdr:col>50</xdr:col>
      <xdr:colOff>165100</xdr:colOff>
      <xdr:row>36</xdr:row>
      <xdr:rowOff>110993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102120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2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160414</xdr:rowOff>
    </xdr:from>
    <xdr:to>
      <xdr:col>46</xdr:col>
      <xdr:colOff>38100</xdr:colOff>
      <xdr:row>36</xdr:row>
      <xdr:rowOff>90564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107091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3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139786</xdr:rowOff>
    </xdr:from>
    <xdr:to>
      <xdr:col>41</xdr:col>
      <xdr:colOff>101600</xdr:colOff>
      <xdr:row>37</xdr:row>
      <xdr:rowOff>69936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61063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34996</xdr:rowOff>
    </xdr:from>
    <xdr:to>
      <xdr:col>36</xdr:col>
      <xdr:colOff>165100</xdr:colOff>
      <xdr:row>37</xdr:row>
      <xdr:rowOff>136596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7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127723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151528</xdr:rowOff>
    </xdr:from>
    <xdr:to>
      <xdr:col>55</xdr:col>
      <xdr:colOff>0</xdr:colOff>
      <xdr:row>56</xdr:row>
      <xdr:rowOff>162716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81278"/>
          <a:ext cx="838200" cy="18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112250</xdr:rowOff>
    </xdr:from>
    <xdr:to>
      <xdr:col>50</xdr:col>
      <xdr:colOff>114300</xdr:colOff>
      <xdr:row>56</xdr:row>
      <xdr:rowOff>162716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13450"/>
          <a:ext cx="889000" cy="5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72359</xdr:rowOff>
    </xdr:from>
    <xdr:to>
      <xdr:col>45</xdr:col>
      <xdr:colOff>177800</xdr:colOff>
      <xdr:row>56</xdr:row>
      <xdr:rowOff>112250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73559"/>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72359</xdr:rowOff>
    </xdr:from>
    <xdr:to>
      <xdr:col>41</xdr:col>
      <xdr:colOff>50800</xdr:colOff>
      <xdr:row>56</xdr:row>
      <xdr:rowOff>159058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673559"/>
          <a:ext cx="889000" cy="8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122310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167602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100728</xdr:rowOff>
    </xdr:from>
    <xdr:to>
      <xdr:col>55</xdr:col>
      <xdr:colOff>50800</xdr:colOff>
      <xdr:row>56</xdr:row>
      <xdr:rowOff>30878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123605</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8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111916</xdr:rowOff>
    </xdr:from>
    <xdr:to>
      <xdr:col>50</xdr:col>
      <xdr:colOff>165100</xdr:colOff>
      <xdr:row>57</xdr:row>
      <xdr:rowOff>42066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33193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0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61450</xdr:rowOff>
    </xdr:from>
    <xdr:to>
      <xdr:col>46</xdr:col>
      <xdr:colOff>38100</xdr:colOff>
      <xdr:row>56</xdr:row>
      <xdr:rowOff>163050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154177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21559</xdr:rowOff>
    </xdr:from>
    <xdr:to>
      <xdr:col>41</xdr:col>
      <xdr:colOff>101600</xdr:colOff>
      <xdr:row>56</xdr:row>
      <xdr:rowOff>123159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139686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108258</xdr:rowOff>
    </xdr:from>
    <xdr:to>
      <xdr:col>36</xdr:col>
      <xdr:colOff>165100</xdr:colOff>
      <xdr:row>57</xdr:row>
      <xdr:rowOff>38408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29535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0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154330</xdr:rowOff>
    </xdr:from>
    <xdr:to>
      <xdr:col>55</xdr:col>
      <xdr:colOff>0</xdr:colOff>
      <xdr:row>78</xdr:row>
      <xdr:rowOff>21523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355980"/>
          <a:ext cx="8382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133446</xdr:rowOff>
    </xdr:from>
    <xdr:to>
      <xdr:col>50</xdr:col>
      <xdr:colOff>114300</xdr:colOff>
      <xdr:row>77</xdr:row>
      <xdr:rowOff>154330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163646"/>
          <a:ext cx="889000" cy="19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30438</xdr:rowOff>
    </xdr:from>
    <xdr:to>
      <xdr:col>45</xdr:col>
      <xdr:colOff>177800</xdr:colOff>
      <xdr:row>76</xdr:row>
      <xdr:rowOff>133446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060638"/>
          <a:ext cx="889000" cy="10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30438</xdr:rowOff>
    </xdr:from>
    <xdr:to>
      <xdr:col>41</xdr:col>
      <xdr:colOff>50800</xdr:colOff>
      <xdr:row>77</xdr:row>
      <xdr:rowOff>58172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060638"/>
          <a:ext cx="889000" cy="19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89026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50920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142173</xdr:rowOff>
    </xdr:from>
    <xdr:to>
      <xdr:col>55</xdr:col>
      <xdr:colOff>50800</xdr:colOff>
      <xdr:row>78</xdr:row>
      <xdr:rowOff>72323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57100</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5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103530</xdr:rowOff>
    </xdr:from>
    <xdr:to>
      <xdr:col>50</xdr:col>
      <xdr:colOff>165100</xdr:colOff>
      <xdr:row>78</xdr:row>
      <xdr:rowOff>33680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24807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82646</xdr:rowOff>
    </xdr:from>
    <xdr:to>
      <xdr:col>46</xdr:col>
      <xdr:colOff>38100</xdr:colOff>
      <xdr:row>77</xdr:row>
      <xdr:rowOff>12796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1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29322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8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151088</xdr:rowOff>
    </xdr:from>
    <xdr:to>
      <xdr:col>41</xdr:col>
      <xdr:colOff>101600</xdr:colOff>
      <xdr:row>76</xdr:row>
      <xdr:rowOff>81238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0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97765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78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7372</xdr:rowOff>
    </xdr:from>
    <xdr:to>
      <xdr:col>36</xdr:col>
      <xdr:colOff>165100</xdr:colOff>
      <xdr:row>77</xdr:row>
      <xdr:rowOff>108972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100099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3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107609</xdr:rowOff>
    </xdr:from>
    <xdr:to>
      <xdr:col>55</xdr:col>
      <xdr:colOff>0</xdr:colOff>
      <xdr:row>97</xdr:row>
      <xdr:rowOff>46399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66809"/>
          <a:ext cx="838200" cy="1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46399</xdr:rowOff>
    </xdr:from>
    <xdr:to>
      <xdr:col>50</xdr:col>
      <xdr:colOff>114300</xdr:colOff>
      <xdr:row>97</xdr:row>
      <xdr:rowOff>70870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77049"/>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54714</xdr:rowOff>
    </xdr:from>
    <xdr:to>
      <xdr:col>45</xdr:col>
      <xdr:colOff>177800</xdr:colOff>
      <xdr:row>97</xdr:row>
      <xdr:rowOff>70870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85364"/>
          <a:ext cx="889000" cy="1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54714</xdr:rowOff>
    </xdr:from>
    <xdr:to>
      <xdr:col>41</xdr:col>
      <xdr:colOff>50800</xdr:colOff>
      <xdr:row>97</xdr:row>
      <xdr:rowOff>98138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85364"/>
          <a:ext cx="889000" cy="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56809</xdr:rowOff>
    </xdr:from>
    <xdr:to>
      <xdr:col>55</xdr:col>
      <xdr:colOff>50800</xdr:colOff>
      <xdr:row>96</xdr:row>
      <xdr:rowOff>158409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79686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6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167049</xdr:rowOff>
    </xdr:from>
    <xdr:to>
      <xdr:col>50</xdr:col>
      <xdr:colOff>165100</xdr:colOff>
      <xdr:row>97</xdr:row>
      <xdr:rowOff>97199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88326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1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20070</xdr:rowOff>
    </xdr:from>
    <xdr:to>
      <xdr:col>46</xdr:col>
      <xdr:colOff>38100</xdr:colOff>
      <xdr:row>97</xdr:row>
      <xdr:rowOff>121670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112797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3914</xdr:rowOff>
    </xdr:from>
    <xdr:to>
      <xdr:col>41</xdr:col>
      <xdr:colOff>101600</xdr:colOff>
      <xdr:row>97</xdr:row>
      <xdr:rowOff>105514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122041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40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47338</xdr:rowOff>
    </xdr:from>
    <xdr:to>
      <xdr:col>36</xdr:col>
      <xdr:colOff>165100</xdr:colOff>
      <xdr:row>97</xdr:row>
      <xdr:rowOff>148938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7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140065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7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30683</xdr:rowOff>
    </xdr:from>
    <xdr:to>
      <xdr:col>85</xdr:col>
      <xdr:colOff>127000</xdr:colOff>
      <xdr:row>38</xdr:row>
      <xdr:rowOff>38164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545783"/>
          <a:ext cx="8382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38164</xdr:rowOff>
    </xdr:from>
    <xdr:to>
      <xdr:col>81</xdr:col>
      <xdr:colOff>50800</xdr:colOff>
      <xdr:row>38</xdr:row>
      <xdr:rowOff>69494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553264"/>
          <a:ext cx="889000" cy="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69494</xdr:rowOff>
    </xdr:from>
    <xdr:to>
      <xdr:col>76</xdr:col>
      <xdr:colOff>114300</xdr:colOff>
      <xdr:row>39</xdr:row>
      <xdr:rowOff>14808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584594"/>
          <a:ext cx="889000" cy="1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14135</xdr:rowOff>
    </xdr:from>
    <xdr:to>
      <xdr:col>71</xdr:col>
      <xdr:colOff>177800</xdr:colOff>
      <xdr:row>39</xdr:row>
      <xdr:rowOff>14808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00685"/>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151333</xdr:rowOff>
    </xdr:from>
    <xdr:to>
      <xdr:col>85</xdr:col>
      <xdr:colOff>177800</xdr:colOff>
      <xdr:row>38</xdr:row>
      <xdr:rowOff>81483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4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2760</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34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158814</xdr:rowOff>
    </xdr:from>
    <xdr:to>
      <xdr:col>81</xdr:col>
      <xdr:colOff>101600</xdr:colOff>
      <xdr:row>38</xdr:row>
      <xdr:rowOff>88964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105491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2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18694</xdr:rowOff>
    </xdr:from>
    <xdr:to>
      <xdr:col>76</xdr:col>
      <xdr:colOff>165100</xdr:colOff>
      <xdr:row>38</xdr:row>
      <xdr:rowOff>120294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136821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63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135458</xdr:rowOff>
    </xdr:from>
    <xdr:to>
      <xdr:col>72</xdr:col>
      <xdr:colOff>38100</xdr:colOff>
      <xdr:row>39</xdr:row>
      <xdr:rowOff>65608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56735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4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134785</xdr:rowOff>
    </xdr:from>
    <xdr:to>
      <xdr:col>67</xdr:col>
      <xdr:colOff>101600</xdr:colOff>
      <xdr:row>39</xdr:row>
      <xdr:rowOff>64935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56062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4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20588</xdr:rowOff>
    </xdr:from>
    <xdr:to>
      <xdr:col>85</xdr:col>
      <xdr:colOff>127000</xdr:colOff>
      <xdr:row>78</xdr:row>
      <xdr:rowOff>26741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393688"/>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20527</xdr:rowOff>
    </xdr:from>
    <xdr:to>
      <xdr:col>81</xdr:col>
      <xdr:colOff>50800</xdr:colOff>
      <xdr:row>78</xdr:row>
      <xdr:rowOff>20588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393627"/>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17080</xdr:rowOff>
    </xdr:from>
    <xdr:to>
      <xdr:col>76</xdr:col>
      <xdr:colOff>114300</xdr:colOff>
      <xdr:row>78</xdr:row>
      <xdr:rowOff>20527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39018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168427</xdr:rowOff>
    </xdr:from>
    <xdr:to>
      <xdr:col>71</xdr:col>
      <xdr:colOff>177800</xdr:colOff>
      <xdr:row>78</xdr:row>
      <xdr:rowOff>17080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370077"/>
          <a:ext cx="889000" cy="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36965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147391</xdr:rowOff>
    </xdr:from>
    <xdr:to>
      <xdr:col>85</xdr:col>
      <xdr:colOff>177800</xdr:colOff>
      <xdr:row>78</xdr:row>
      <xdr:rowOff>77541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62318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141238</xdr:rowOff>
    </xdr:from>
    <xdr:to>
      <xdr:col>81</xdr:col>
      <xdr:colOff>101600</xdr:colOff>
      <xdr:row>78</xdr:row>
      <xdr:rowOff>71388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62515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141177</xdr:rowOff>
    </xdr:from>
    <xdr:to>
      <xdr:col>76</xdr:col>
      <xdr:colOff>165100</xdr:colOff>
      <xdr:row>78</xdr:row>
      <xdr:rowOff>71327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62454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137730</xdr:rowOff>
    </xdr:from>
    <xdr:to>
      <xdr:col>72</xdr:col>
      <xdr:colOff>38100</xdr:colOff>
      <xdr:row>78</xdr:row>
      <xdr:rowOff>67880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59007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3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117627</xdr:rowOff>
    </xdr:from>
    <xdr:to>
      <xdr:col>67</xdr:col>
      <xdr:colOff>101600</xdr:colOff>
      <xdr:row>78</xdr:row>
      <xdr:rowOff>47777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38904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114263</xdr:rowOff>
    </xdr:from>
    <xdr:to>
      <xdr:col>85</xdr:col>
      <xdr:colOff>127000</xdr:colOff>
      <xdr:row>97</xdr:row>
      <xdr:rowOff>118143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44913"/>
          <a:ext cx="838200" cy="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114263</xdr:rowOff>
    </xdr:from>
    <xdr:to>
      <xdr:col>81</xdr:col>
      <xdr:colOff>50800</xdr:colOff>
      <xdr:row>97</xdr:row>
      <xdr:rowOff>130235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44913"/>
          <a:ext cx="889000" cy="1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103490</xdr:rowOff>
    </xdr:from>
    <xdr:to>
      <xdr:col>76</xdr:col>
      <xdr:colOff>114300</xdr:colOff>
      <xdr:row>97</xdr:row>
      <xdr:rowOff>130235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34140"/>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91598</xdr:rowOff>
    </xdr:from>
    <xdr:to>
      <xdr:col>71</xdr:col>
      <xdr:colOff>177800</xdr:colOff>
      <xdr:row>97</xdr:row>
      <xdr:rowOff>103490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22248"/>
          <a:ext cx="889000" cy="1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67343</xdr:rowOff>
    </xdr:from>
    <xdr:to>
      <xdr:col>85</xdr:col>
      <xdr:colOff>177800</xdr:colOff>
      <xdr:row>97</xdr:row>
      <xdr:rowOff>168943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63463</xdr:rowOff>
    </xdr:from>
    <xdr:to>
      <xdr:col>81</xdr:col>
      <xdr:colOff>101600</xdr:colOff>
      <xdr:row>97</xdr:row>
      <xdr:rowOff>165063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156190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79435</xdr:rowOff>
    </xdr:from>
    <xdr:to>
      <xdr:col>76</xdr:col>
      <xdr:colOff>165100</xdr:colOff>
      <xdr:row>98</xdr:row>
      <xdr:rowOff>9585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52690</xdr:rowOff>
    </xdr:from>
    <xdr:to>
      <xdr:col>72</xdr:col>
      <xdr:colOff>38100</xdr:colOff>
      <xdr:row>97</xdr:row>
      <xdr:rowOff>154290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145417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40798</xdr:rowOff>
    </xdr:from>
    <xdr:to>
      <xdr:col>67</xdr:col>
      <xdr:colOff>101600</xdr:colOff>
      <xdr:row>97</xdr:row>
      <xdr:rowOff>142398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158925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121069</xdr:rowOff>
    </xdr:from>
    <xdr:to>
      <xdr:col>116</xdr:col>
      <xdr:colOff>63500</xdr:colOff>
      <xdr:row>39</xdr:row>
      <xdr:rowOff>22733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36169"/>
          <a:ext cx="8382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70168</xdr:rowOff>
    </xdr:from>
    <xdr:to>
      <xdr:col>111</xdr:col>
      <xdr:colOff>177800</xdr:colOff>
      <xdr:row>38</xdr:row>
      <xdr:rowOff>121069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585268"/>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70168</xdr:rowOff>
    </xdr:from>
    <xdr:to>
      <xdr:col>107</xdr:col>
      <xdr:colOff>50800</xdr:colOff>
      <xdr:row>38</xdr:row>
      <xdr:rowOff>146977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585268"/>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44145</xdr:rowOff>
    </xdr:from>
    <xdr:to>
      <xdr:col>102</xdr:col>
      <xdr:colOff>114300</xdr:colOff>
      <xdr:row>38</xdr:row>
      <xdr:rowOff>146977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59245"/>
          <a:ext cx="889000" cy="10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151337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143383</xdr:rowOff>
    </xdr:from>
    <xdr:to>
      <xdr:col>116</xdr:col>
      <xdr:colOff>114300</xdr:colOff>
      <xdr:row>39</xdr:row>
      <xdr:rowOff>73533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58310</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7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70269</xdr:rowOff>
    </xdr:from>
    <xdr:to>
      <xdr:col>112</xdr:col>
      <xdr:colOff>38100</xdr:colOff>
      <xdr:row>39</xdr:row>
      <xdr:rowOff>419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19368</xdr:rowOff>
    </xdr:from>
    <xdr:to>
      <xdr:col>107</xdr:col>
      <xdr:colOff>101600</xdr:colOff>
      <xdr:row>38</xdr:row>
      <xdr:rowOff>120968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137494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30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96177</xdr:rowOff>
    </xdr:from>
    <xdr:to>
      <xdr:col>102</xdr:col>
      <xdr:colOff>165100</xdr:colOff>
      <xdr:row>39</xdr:row>
      <xdr:rowOff>26327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17454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164795</xdr:rowOff>
    </xdr:from>
    <xdr:to>
      <xdr:col>98</xdr:col>
      <xdr:colOff>38100</xdr:colOff>
      <xdr:row>38</xdr:row>
      <xdr:rowOff>94945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111472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28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158742</xdr:rowOff>
    </xdr:from>
    <xdr:to>
      <xdr:col>116</xdr:col>
      <xdr:colOff>63500</xdr:colOff>
      <xdr:row>57</xdr:row>
      <xdr:rowOff>161692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31392"/>
          <a:ext cx="8382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161692</xdr:rowOff>
    </xdr:from>
    <xdr:to>
      <xdr:col>111</xdr:col>
      <xdr:colOff>177800</xdr:colOff>
      <xdr:row>57</xdr:row>
      <xdr:rowOff>163200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93434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163200</xdr:rowOff>
    </xdr:from>
    <xdr:to>
      <xdr:col>107</xdr:col>
      <xdr:colOff>50800</xdr:colOff>
      <xdr:row>57</xdr:row>
      <xdr:rowOff>165852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35850"/>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165852</xdr:rowOff>
    </xdr:from>
    <xdr:to>
      <xdr:col>102</xdr:col>
      <xdr:colOff>114300</xdr:colOff>
      <xdr:row>57</xdr:row>
      <xdr:rowOff>167818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3850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78368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54320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107942</xdr:rowOff>
    </xdr:from>
    <xdr:to>
      <xdr:col>116</xdr:col>
      <xdr:colOff>114300</xdr:colOff>
      <xdr:row>58</xdr:row>
      <xdr:rowOff>38092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130819</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73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110892</xdr:rowOff>
    </xdr:from>
    <xdr:to>
      <xdr:col>112</xdr:col>
      <xdr:colOff>38100</xdr:colOff>
      <xdr:row>58</xdr:row>
      <xdr:rowOff>41042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57569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65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112400</xdr:rowOff>
    </xdr:from>
    <xdr:to>
      <xdr:col>107</xdr:col>
      <xdr:colOff>101600</xdr:colOff>
      <xdr:row>58</xdr:row>
      <xdr:rowOff>42550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59077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6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115052</xdr:rowOff>
    </xdr:from>
    <xdr:to>
      <xdr:col>102</xdr:col>
      <xdr:colOff>165100</xdr:colOff>
      <xdr:row>58</xdr:row>
      <xdr:rowOff>45202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61729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117018</xdr:rowOff>
    </xdr:from>
    <xdr:to>
      <xdr:col>98</xdr:col>
      <xdr:colOff>38100</xdr:colOff>
      <xdr:row>58</xdr:row>
      <xdr:rowOff>47168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63695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6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107566</xdr:rowOff>
    </xdr:from>
    <xdr:to>
      <xdr:col>116</xdr:col>
      <xdr:colOff>63500</xdr:colOff>
      <xdr:row>74</xdr:row>
      <xdr:rowOff>141496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794866"/>
          <a:ext cx="8382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107566</xdr:rowOff>
    </xdr:from>
    <xdr:to>
      <xdr:col>111</xdr:col>
      <xdr:colOff>177800</xdr:colOff>
      <xdr:row>74</xdr:row>
      <xdr:rowOff>123682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794866"/>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123682</xdr:rowOff>
    </xdr:from>
    <xdr:to>
      <xdr:col>107</xdr:col>
      <xdr:colOff>50800</xdr:colOff>
      <xdr:row>74</xdr:row>
      <xdr:rowOff>136010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10982"/>
          <a:ext cx="8890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136010</xdr:rowOff>
    </xdr:from>
    <xdr:to>
      <xdr:col>102</xdr:col>
      <xdr:colOff>114300</xdr:colOff>
      <xdr:row>75</xdr:row>
      <xdr:rowOff>14084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23310"/>
          <a:ext cx="8890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166442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86971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90696</xdr:rowOff>
    </xdr:from>
    <xdr:to>
      <xdr:col>116</xdr:col>
      <xdr:colOff>114300</xdr:colOff>
      <xdr:row>75</xdr:row>
      <xdr:rowOff>20846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113573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56766</xdr:rowOff>
    </xdr:from>
    <xdr:to>
      <xdr:col>112</xdr:col>
      <xdr:colOff>38100</xdr:colOff>
      <xdr:row>74</xdr:row>
      <xdr:rowOff>158366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3443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72882</xdr:rowOff>
    </xdr:from>
    <xdr:to>
      <xdr:col>107</xdr:col>
      <xdr:colOff>101600</xdr:colOff>
      <xdr:row>75</xdr:row>
      <xdr:rowOff>3032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19559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85210</xdr:rowOff>
    </xdr:from>
    <xdr:to>
      <xdr:col>102</xdr:col>
      <xdr:colOff>165100</xdr:colOff>
      <xdr:row>75</xdr:row>
      <xdr:rowOff>15360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31887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134734</xdr:rowOff>
    </xdr:from>
    <xdr:to>
      <xdr:col>98</xdr:col>
      <xdr:colOff>38100</xdr:colOff>
      <xdr:row>75</xdr:row>
      <xdr:rowOff>64884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81411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類似団体平均との比較では人件費と扶助費が平均を大きく上回っている。人件費について、住民一人当たり</a:t>
          </a:r>
          <a:r>
            <a:rPr kumimoji="1" lang="en-US" altLang="ja-JP" sz="1300">
              <a:latin typeface="ＭＳ Ｐゴシック" panose="020B0600070205080204" pitchFamily="50" charset="-128"/>
              <a:ea typeface="ＭＳ Ｐゴシック" panose="020B0600070205080204" pitchFamily="50" charset="-128"/>
            </a:rPr>
            <a:t>106,667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となったが、これは退職手当の減によるものが大きい。住民一人当たり職員数は、人口減により増加傾向にあり、さらなる職員数の削減が求められるが、行政サービスの質の向上と経費削減の両立を目指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行政改革に取り組んでいく。</a:t>
          </a:r>
          <a:r>
            <a:rPr kumimoji="1" lang="ja-JP" altLang="en-US" sz="1300">
              <a:latin typeface="ＭＳ Ｐゴシック" panose="020B0600070205080204" pitchFamily="50" charset="-128"/>
              <a:ea typeface="ＭＳ Ｐゴシック" panose="020B0600070205080204" pitchFamily="50" charset="-128"/>
            </a:rPr>
            <a:t>扶助費については、近年の高齢化により、医療や介護サービス等の需要が増加傾向にあり、また人口減少対策として、新たな子育て支援策等が今後も増加要因として見込まれるため、独自加算等の見直し等を行い、選択と集中によって財政を圧迫する上昇傾向に歯止めをかけるよう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宮崎県串間市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18,631
18,513
295.17
13,131,989
12,750,633
297,531
6,618,654
9,964,218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111316</xdr:rowOff>
    </xdr:from>
    <xdr:to>
      <xdr:col>24</xdr:col>
      <xdr:colOff>63500</xdr:colOff>
      <xdr:row>31</xdr:row>
      <xdr:rowOff>159703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26266"/>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159703</xdr:rowOff>
    </xdr:from>
    <xdr:to>
      <xdr:col>19</xdr:col>
      <xdr:colOff>177800</xdr:colOff>
      <xdr:row>32</xdr:row>
      <xdr:rowOff>51117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7465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93409</xdr:rowOff>
    </xdr:from>
    <xdr:to>
      <xdr:col>15</xdr:col>
      <xdr:colOff>50800</xdr:colOff>
      <xdr:row>32</xdr:row>
      <xdr:rowOff>51117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08359"/>
          <a:ext cx="889000" cy="1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93409</xdr:rowOff>
    </xdr:from>
    <xdr:to>
      <xdr:col>10</xdr:col>
      <xdr:colOff>114300</xdr:colOff>
      <xdr:row>32</xdr:row>
      <xdr:rowOff>445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08359"/>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60516</xdr:rowOff>
    </xdr:from>
    <xdr:to>
      <xdr:col>24</xdr:col>
      <xdr:colOff>114300</xdr:colOff>
      <xdr:row>31</xdr:row>
      <xdr:rowOff>162116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83393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2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108903</xdr:rowOff>
    </xdr:from>
    <xdr:to>
      <xdr:col>20</xdr:col>
      <xdr:colOff>38100</xdr:colOff>
      <xdr:row>32</xdr:row>
      <xdr:rowOff>39053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55580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9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317</xdr:rowOff>
    </xdr:from>
    <xdr:to>
      <xdr:col>15</xdr:col>
      <xdr:colOff>101600</xdr:colOff>
      <xdr:row>32</xdr:row>
      <xdr:rowOff>101917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118444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6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42609</xdr:rowOff>
    </xdr:from>
    <xdr:to>
      <xdr:col>10</xdr:col>
      <xdr:colOff>165100</xdr:colOff>
      <xdr:row>31</xdr:row>
      <xdr:rowOff>144209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160736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3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121095</xdr:rowOff>
    </xdr:from>
    <xdr:to>
      <xdr:col>6</xdr:col>
      <xdr:colOff>38100</xdr:colOff>
      <xdr:row>32</xdr:row>
      <xdr:rowOff>51245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67772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24002</xdr:rowOff>
    </xdr:from>
    <xdr:to>
      <xdr:col>24</xdr:col>
      <xdr:colOff>63500</xdr:colOff>
      <xdr:row>57</xdr:row>
      <xdr:rowOff>30867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96652"/>
          <a:ext cx="8382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24002</xdr:rowOff>
    </xdr:from>
    <xdr:to>
      <xdr:col>19</xdr:col>
      <xdr:colOff>177800</xdr:colOff>
      <xdr:row>57</xdr:row>
      <xdr:rowOff>44736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96652"/>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44736</xdr:rowOff>
    </xdr:from>
    <xdr:to>
      <xdr:col>15</xdr:col>
      <xdr:colOff>50800</xdr:colOff>
      <xdr:row>57</xdr:row>
      <xdr:rowOff>73021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17386"/>
          <a:ext cx="889000" cy="2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6251</xdr:rowOff>
    </xdr:from>
    <xdr:to>
      <xdr:col>10</xdr:col>
      <xdr:colOff>114300</xdr:colOff>
      <xdr:row>57</xdr:row>
      <xdr:rowOff>73021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78901"/>
          <a:ext cx="889000" cy="6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151517</xdr:rowOff>
    </xdr:from>
    <xdr:to>
      <xdr:col>24</xdr:col>
      <xdr:colOff>114300</xdr:colOff>
      <xdr:row>57</xdr:row>
      <xdr:rowOff>81667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2944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144652</xdr:rowOff>
    </xdr:from>
    <xdr:to>
      <xdr:col>20</xdr:col>
      <xdr:colOff>38100</xdr:colOff>
      <xdr:row>57</xdr:row>
      <xdr:rowOff>74802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91329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165386</xdr:rowOff>
    </xdr:from>
    <xdr:to>
      <xdr:col>15</xdr:col>
      <xdr:colOff>101600</xdr:colOff>
      <xdr:row>57</xdr:row>
      <xdr:rowOff>95536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112063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22221</xdr:rowOff>
    </xdr:from>
    <xdr:to>
      <xdr:col>10</xdr:col>
      <xdr:colOff>165100</xdr:colOff>
      <xdr:row>57</xdr:row>
      <xdr:rowOff>123821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114948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8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126901</xdr:rowOff>
    </xdr:from>
    <xdr:to>
      <xdr:col>6</xdr:col>
      <xdr:colOff>38100</xdr:colOff>
      <xdr:row>57</xdr:row>
      <xdr:rowOff>57051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73578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0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2425</xdr:rowOff>
    </xdr:from>
    <xdr:to>
      <xdr:col>24</xdr:col>
      <xdr:colOff>63500</xdr:colOff>
      <xdr:row>73</xdr:row>
      <xdr:rowOff>6259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18275"/>
          <a:ext cx="8382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6259</xdr:rowOff>
    </xdr:from>
    <xdr:to>
      <xdr:col>19</xdr:col>
      <xdr:colOff>177800</xdr:colOff>
      <xdr:row>73</xdr:row>
      <xdr:rowOff>46835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2210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46835</xdr:rowOff>
    </xdr:from>
    <xdr:to>
      <xdr:col>15</xdr:col>
      <xdr:colOff>50800</xdr:colOff>
      <xdr:row>74</xdr:row>
      <xdr:rowOff>13140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62685"/>
          <a:ext cx="889000" cy="1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13140</xdr:rowOff>
    </xdr:from>
    <xdr:to>
      <xdr:col>10</xdr:col>
      <xdr:colOff>114300</xdr:colOff>
      <xdr:row>74</xdr:row>
      <xdr:rowOff>44328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00440"/>
          <a:ext cx="8890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164817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40778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123075</xdr:rowOff>
    </xdr:from>
    <xdr:to>
      <xdr:col>24</xdr:col>
      <xdr:colOff>114300</xdr:colOff>
      <xdr:row>73</xdr:row>
      <xdr:rowOff>53225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145952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1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126909</xdr:rowOff>
    </xdr:from>
    <xdr:to>
      <xdr:col>20</xdr:col>
      <xdr:colOff>38100</xdr:colOff>
      <xdr:row>73</xdr:row>
      <xdr:rowOff>57059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4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73586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4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167485</xdr:rowOff>
    </xdr:from>
    <xdr:to>
      <xdr:col>15</xdr:col>
      <xdr:colOff>101600</xdr:colOff>
      <xdr:row>73</xdr:row>
      <xdr:rowOff>97635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114162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8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133790</xdr:rowOff>
    </xdr:from>
    <xdr:to>
      <xdr:col>10</xdr:col>
      <xdr:colOff>165100</xdr:colOff>
      <xdr:row>74</xdr:row>
      <xdr:rowOff>63940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80467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2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164978</xdr:rowOff>
    </xdr:from>
    <xdr:to>
      <xdr:col>6</xdr:col>
      <xdr:colOff>38100</xdr:colOff>
      <xdr:row>74</xdr:row>
      <xdr:rowOff>95128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111655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5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89626</xdr:rowOff>
    </xdr:from>
    <xdr:to>
      <xdr:col>24</xdr:col>
      <xdr:colOff>63500</xdr:colOff>
      <xdr:row>96</xdr:row>
      <xdr:rowOff>30169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77376"/>
          <a:ext cx="838200" cy="1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30169</xdr:rowOff>
    </xdr:from>
    <xdr:to>
      <xdr:col>19</xdr:col>
      <xdr:colOff>177800</xdr:colOff>
      <xdr:row>96</xdr:row>
      <xdr:rowOff>45898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89369"/>
          <a:ext cx="8890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45898</xdr:rowOff>
    </xdr:from>
    <xdr:to>
      <xdr:col>15</xdr:col>
      <xdr:colOff>50800</xdr:colOff>
      <xdr:row>96</xdr:row>
      <xdr:rowOff>59451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05098"/>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31038</xdr:rowOff>
    </xdr:from>
    <xdr:to>
      <xdr:col>10</xdr:col>
      <xdr:colOff>114300</xdr:colOff>
      <xdr:row>96</xdr:row>
      <xdr:rowOff>59451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90238"/>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121995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38826</xdr:rowOff>
    </xdr:from>
    <xdr:to>
      <xdr:col>24</xdr:col>
      <xdr:colOff>114300</xdr:colOff>
      <xdr:row>95</xdr:row>
      <xdr:rowOff>140426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61703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7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150819</xdr:rowOff>
    </xdr:from>
    <xdr:to>
      <xdr:col>20</xdr:col>
      <xdr:colOff>38100</xdr:colOff>
      <xdr:row>96</xdr:row>
      <xdr:rowOff>80969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97496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166548</xdr:rowOff>
    </xdr:from>
    <xdr:to>
      <xdr:col>15</xdr:col>
      <xdr:colOff>101600</xdr:colOff>
      <xdr:row>96</xdr:row>
      <xdr:rowOff>96698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87825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8651</xdr:rowOff>
    </xdr:from>
    <xdr:to>
      <xdr:col>10</xdr:col>
      <xdr:colOff>165100</xdr:colOff>
      <xdr:row>96</xdr:row>
      <xdr:rowOff>110251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126778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151688</xdr:rowOff>
    </xdr:from>
    <xdr:to>
      <xdr:col>6</xdr:col>
      <xdr:colOff>38100</xdr:colOff>
      <xdr:row>96</xdr:row>
      <xdr:rowOff>81838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98365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1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170397</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85497"/>
          <a:ext cx="889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170397</xdr:rowOff>
    </xdr:from>
    <xdr:to>
      <xdr:col>41</xdr:col>
      <xdr:colOff>50800</xdr:colOff>
      <xdr:row>39</xdr:row>
      <xdr:rowOff>1234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854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119597</xdr:rowOff>
    </xdr:from>
    <xdr:to>
      <xdr:col>41</xdr:col>
      <xdr:colOff>101600</xdr:colOff>
      <xdr:row>39</xdr:row>
      <xdr:rowOff>49747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40874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121884</xdr:rowOff>
    </xdr:from>
    <xdr:to>
      <xdr:col>36</xdr:col>
      <xdr:colOff>165100</xdr:colOff>
      <xdr:row>39</xdr:row>
      <xdr:rowOff>52034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43161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2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61531</xdr:rowOff>
    </xdr:from>
    <xdr:to>
      <xdr:col>55</xdr:col>
      <xdr:colOff>0</xdr:colOff>
      <xdr:row>55</xdr:row>
      <xdr:rowOff>71831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319831"/>
          <a:ext cx="838200" cy="1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71831</xdr:rowOff>
    </xdr:from>
    <xdr:to>
      <xdr:col>50</xdr:col>
      <xdr:colOff>114300</xdr:colOff>
      <xdr:row>56</xdr:row>
      <xdr:rowOff>81559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501581"/>
          <a:ext cx="889000" cy="1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81559</xdr:rowOff>
    </xdr:from>
    <xdr:to>
      <xdr:col>45</xdr:col>
      <xdr:colOff>177800</xdr:colOff>
      <xdr:row>56</xdr:row>
      <xdr:rowOff>99364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682759"/>
          <a:ext cx="8890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99364</xdr:rowOff>
    </xdr:from>
    <xdr:to>
      <xdr:col>41</xdr:col>
      <xdr:colOff>50800</xdr:colOff>
      <xdr:row>57</xdr:row>
      <xdr:rowOff>25349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00564"/>
          <a:ext cx="889000" cy="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69981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10731</xdr:rowOff>
    </xdr:from>
    <xdr:to>
      <xdr:col>55</xdr:col>
      <xdr:colOff>50800</xdr:colOff>
      <xdr:row>54</xdr:row>
      <xdr:rowOff>112331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26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33608</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12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21031</xdr:rowOff>
    </xdr:from>
    <xdr:to>
      <xdr:col>50</xdr:col>
      <xdr:colOff>165100</xdr:colOff>
      <xdr:row>55</xdr:row>
      <xdr:rowOff>122631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4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139158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2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30759</xdr:rowOff>
    </xdr:from>
    <xdr:to>
      <xdr:col>46</xdr:col>
      <xdr:colOff>38100</xdr:colOff>
      <xdr:row>56</xdr:row>
      <xdr:rowOff>132359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148886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4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48564</xdr:rowOff>
    </xdr:from>
    <xdr:to>
      <xdr:col>41</xdr:col>
      <xdr:colOff>101600</xdr:colOff>
      <xdr:row>56</xdr:row>
      <xdr:rowOff>150164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166691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145999</xdr:rowOff>
    </xdr:from>
    <xdr:to>
      <xdr:col>36</xdr:col>
      <xdr:colOff>165100</xdr:colOff>
      <xdr:row>57</xdr:row>
      <xdr:rowOff>76149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92676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52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67157</xdr:rowOff>
    </xdr:from>
    <xdr:to>
      <xdr:col>55</xdr:col>
      <xdr:colOff>0</xdr:colOff>
      <xdr:row>78</xdr:row>
      <xdr:rowOff>94621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40257"/>
          <a:ext cx="8382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32913</xdr:rowOff>
    </xdr:from>
    <xdr:to>
      <xdr:col>50</xdr:col>
      <xdr:colOff>114300</xdr:colOff>
      <xdr:row>78</xdr:row>
      <xdr:rowOff>94621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06013"/>
          <a:ext cx="889000" cy="6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32913</xdr:rowOff>
    </xdr:from>
    <xdr:to>
      <xdr:col>45</xdr:col>
      <xdr:colOff>177800</xdr:colOff>
      <xdr:row>78</xdr:row>
      <xdr:rowOff>74450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06013"/>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74450</xdr:rowOff>
    </xdr:from>
    <xdr:to>
      <xdr:col>41</xdr:col>
      <xdr:colOff>50800</xdr:colOff>
      <xdr:row>78</xdr:row>
      <xdr:rowOff>125337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47550"/>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16357</xdr:rowOff>
    </xdr:from>
    <xdr:to>
      <xdr:col>55</xdr:col>
      <xdr:colOff>50800</xdr:colOff>
      <xdr:row>78</xdr:row>
      <xdr:rowOff>117957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147184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43821</xdr:rowOff>
    </xdr:from>
    <xdr:to>
      <xdr:col>50</xdr:col>
      <xdr:colOff>165100</xdr:colOff>
      <xdr:row>78</xdr:row>
      <xdr:rowOff>145421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136548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153563</xdr:rowOff>
    </xdr:from>
    <xdr:to>
      <xdr:col>46</xdr:col>
      <xdr:colOff>38100</xdr:colOff>
      <xdr:row>78</xdr:row>
      <xdr:rowOff>83713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100240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23650</xdr:rowOff>
    </xdr:from>
    <xdr:to>
      <xdr:col>41</xdr:col>
      <xdr:colOff>101600</xdr:colOff>
      <xdr:row>78</xdr:row>
      <xdr:rowOff>125250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9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141777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74537</xdr:rowOff>
    </xdr:from>
    <xdr:to>
      <xdr:col>36</xdr:col>
      <xdr:colOff>165100</xdr:colOff>
      <xdr:row>79</xdr:row>
      <xdr:rowOff>4687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167264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96814</xdr:rowOff>
    </xdr:from>
    <xdr:to>
      <xdr:col>55</xdr:col>
      <xdr:colOff>0</xdr:colOff>
      <xdr:row>97</xdr:row>
      <xdr:rowOff>55826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56014"/>
          <a:ext cx="838200" cy="1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55826</xdr:rowOff>
    </xdr:from>
    <xdr:to>
      <xdr:col>50</xdr:col>
      <xdr:colOff>114300</xdr:colOff>
      <xdr:row>97</xdr:row>
      <xdr:rowOff>72865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86476"/>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5581</xdr:rowOff>
    </xdr:from>
    <xdr:to>
      <xdr:col>45</xdr:col>
      <xdr:colOff>177800</xdr:colOff>
      <xdr:row>97</xdr:row>
      <xdr:rowOff>72865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36231"/>
          <a:ext cx="8890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5581</xdr:rowOff>
    </xdr:from>
    <xdr:to>
      <xdr:col>41</xdr:col>
      <xdr:colOff>50800</xdr:colOff>
      <xdr:row>97</xdr:row>
      <xdr:rowOff>50135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36231"/>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46014</xdr:rowOff>
    </xdr:from>
    <xdr:to>
      <xdr:col>55</xdr:col>
      <xdr:colOff>50800</xdr:colOff>
      <xdr:row>96</xdr:row>
      <xdr:rowOff>147614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68891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5026</xdr:rowOff>
    </xdr:from>
    <xdr:to>
      <xdr:col>50</xdr:col>
      <xdr:colOff>165100</xdr:colOff>
      <xdr:row>97</xdr:row>
      <xdr:rowOff>106626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97753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2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22065</xdr:rowOff>
    </xdr:from>
    <xdr:to>
      <xdr:col>46</xdr:col>
      <xdr:colOff>38100</xdr:colOff>
      <xdr:row>97</xdr:row>
      <xdr:rowOff>123665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114792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126231</xdr:rowOff>
    </xdr:from>
    <xdr:to>
      <xdr:col>41</xdr:col>
      <xdr:colOff>101600</xdr:colOff>
      <xdr:row>97</xdr:row>
      <xdr:rowOff>56381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47508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170785</xdr:rowOff>
    </xdr:from>
    <xdr:to>
      <xdr:col>36</xdr:col>
      <xdr:colOff>165100</xdr:colOff>
      <xdr:row>97</xdr:row>
      <xdr:rowOff>100935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92062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87637</xdr:rowOff>
    </xdr:from>
    <xdr:to>
      <xdr:col>85</xdr:col>
      <xdr:colOff>127000</xdr:colOff>
      <xdr:row>36</xdr:row>
      <xdr:rowOff>167627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59837"/>
          <a:ext cx="838200" cy="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47860</xdr:rowOff>
    </xdr:from>
    <xdr:to>
      <xdr:col>81</xdr:col>
      <xdr:colOff>50800</xdr:colOff>
      <xdr:row>36</xdr:row>
      <xdr:rowOff>87637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220060"/>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47860</xdr:rowOff>
    </xdr:from>
    <xdr:to>
      <xdr:col>76</xdr:col>
      <xdr:colOff>114300</xdr:colOff>
      <xdr:row>36</xdr:row>
      <xdr:rowOff>81178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220060"/>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64243</xdr:rowOff>
    </xdr:from>
    <xdr:to>
      <xdr:col>71</xdr:col>
      <xdr:colOff>177800</xdr:colOff>
      <xdr:row>36</xdr:row>
      <xdr:rowOff>81178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36443"/>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145299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116827</xdr:rowOff>
    </xdr:from>
    <xdr:to>
      <xdr:col>85</xdr:col>
      <xdr:colOff>177800</xdr:colOff>
      <xdr:row>37</xdr:row>
      <xdr:rowOff>46977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95254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36837</xdr:rowOff>
    </xdr:from>
    <xdr:to>
      <xdr:col>81</xdr:col>
      <xdr:colOff>101600</xdr:colOff>
      <xdr:row>36</xdr:row>
      <xdr:rowOff>138437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154964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9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168510</xdr:rowOff>
    </xdr:from>
    <xdr:to>
      <xdr:col>76</xdr:col>
      <xdr:colOff>165100</xdr:colOff>
      <xdr:row>36</xdr:row>
      <xdr:rowOff>98660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115187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30378</xdr:rowOff>
    </xdr:from>
    <xdr:to>
      <xdr:col>72</xdr:col>
      <xdr:colOff>38100</xdr:colOff>
      <xdr:row>36</xdr:row>
      <xdr:rowOff>131978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148505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13443</xdr:rowOff>
    </xdr:from>
    <xdr:to>
      <xdr:col>67</xdr:col>
      <xdr:colOff>101600</xdr:colOff>
      <xdr:row>36</xdr:row>
      <xdr:rowOff>115043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131570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32791</xdr:rowOff>
    </xdr:from>
    <xdr:to>
      <xdr:col>85</xdr:col>
      <xdr:colOff>127000</xdr:colOff>
      <xdr:row>57</xdr:row>
      <xdr:rowOff>66975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05441"/>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31931</xdr:rowOff>
    </xdr:from>
    <xdr:to>
      <xdr:col>81</xdr:col>
      <xdr:colOff>50800</xdr:colOff>
      <xdr:row>57</xdr:row>
      <xdr:rowOff>66975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33131"/>
          <a:ext cx="889000" cy="20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31931</xdr:rowOff>
    </xdr:from>
    <xdr:to>
      <xdr:col>76</xdr:col>
      <xdr:colOff>114300</xdr:colOff>
      <xdr:row>56</xdr:row>
      <xdr:rowOff>106919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33131"/>
          <a:ext cx="889000" cy="7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106919</xdr:rowOff>
    </xdr:from>
    <xdr:to>
      <xdr:col>71</xdr:col>
      <xdr:colOff>177800</xdr:colOff>
      <xdr:row>57</xdr:row>
      <xdr:rowOff>98568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08119"/>
          <a:ext cx="889000" cy="16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42442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153441</xdr:rowOff>
    </xdr:from>
    <xdr:to>
      <xdr:col>85</xdr:col>
      <xdr:colOff>177800</xdr:colOff>
      <xdr:row>57</xdr:row>
      <xdr:rowOff>83591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131868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16175</xdr:rowOff>
    </xdr:from>
    <xdr:to>
      <xdr:col>81</xdr:col>
      <xdr:colOff>101600</xdr:colOff>
      <xdr:row>57</xdr:row>
      <xdr:rowOff>117775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108902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152581</xdr:rowOff>
    </xdr:from>
    <xdr:to>
      <xdr:col>76</xdr:col>
      <xdr:colOff>165100</xdr:colOff>
      <xdr:row>56</xdr:row>
      <xdr:rowOff>82731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99258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56119</xdr:rowOff>
    </xdr:from>
    <xdr:to>
      <xdr:col>72</xdr:col>
      <xdr:colOff>38100</xdr:colOff>
      <xdr:row>56</xdr:row>
      <xdr:rowOff>157719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148846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47768</xdr:rowOff>
    </xdr:from>
    <xdr:to>
      <xdr:col>67</xdr:col>
      <xdr:colOff>101600</xdr:colOff>
      <xdr:row>57</xdr:row>
      <xdr:rowOff>149368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140495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30683</xdr:rowOff>
    </xdr:from>
    <xdr:to>
      <xdr:col>85</xdr:col>
      <xdr:colOff>127000</xdr:colOff>
      <xdr:row>78</xdr:row>
      <xdr:rowOff>38164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03783"/>
          <a:ext cx="8382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38164</xdr:rowOff>
    </xdr:from>
    <xdr:to>
      <xdr:col>81</xdr:col>
      <xdr:colOff>50800</xdr:colOff>
      <xdr:row>78</xdr:row>
      <xdr:rowOff>69495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11264"/>
          <a:ext cx="889000" cy="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69495</xdr:rowOff>
    </xdr:from>
    <xdr:to>
      <xdr:col>76</xdr:col>
      <xdr:colOff>114300</xdr:colOff>
      <xdr:row>79</xdr:row>
      <xdr:rowOff>14808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42595"/>
          <a:ext cx="889000" cy="1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14136</xdr:rowOff>
    </xdr:from>
    <xdr:to>
      <xdr:col>71</xdr:col>
      <xdr:colOff>177800</xdr:colOff>
      <xdr:row>79</xdr:row>
      <xdr:rowOff>14808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58686"/>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151333</xdr:rowOff>
    </xdr:from>
    <xdr:to>
      <xdr:col>85</xdr:col>
      <xdr:colOff>177800</xdr:colOff>
      <xdr:row>78</xdr:row>
      <xdr:rowOff>81483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2760</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158814</xdr:rowOff>
    </xdr:from>
    <xdr:to>
      <xdr:col>81</xdr:col>
      <xdr:colOff>101600</xdr:colOff>
      <xdr:row>78</xdr:row>
      <xdr:rowOff>88964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105491</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1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18695</xdr:rowOff>
    </xdr:from>
    <xdr:to>
      <xdr:col>76</xdr:col>
      <xdr:colOff>165100</xdr:colOff>
      <xdr:row>78</xdr:row>
      <xdr:rowOff>120295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136822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1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135458</xdr:rowOff>
    </xdr:from>
    <xdr:to>
      <xdr:col>72</xdr:col>
      <xdr:colOff>38100</xdr:colOff>
      <xdr:row>79</xdr:row>
      <xdr:rowOff>65608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56735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134786</xdr:rowOff>
    </xdr:from>
    <xdr:to>
      <xdr:col>67</xdr:col>
      <xdr:colOff>101600</xdr:colOff>
      <xdr:row>79</xdr:row>
      <xdr:rowOff>64936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56063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20588</xdr:rowOff>
    </xdr:from>
    <xdr:to>
      <xdr:col>85</xdr:col>
      <xdr:colOff>127000</xdr:colOff>
      <xdr:row>98</xdr:row>
      <xdr:rowOff>26741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22688"/>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20527</xdr:rowOff>
    </xdr:from>
    <xdr:to>
      <xdr:col>81</xdr:col>
      <xdr:colOff>50800</xdr:colOff>
      <xdr:row>98</xdr:row>
      <xdr:rowOff>20588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22627"/>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17080</xdr:rowOff>
    </xdr:from>
    <xdr:to>
      <xdr:col>76</xdr:col>
      <xdr:colOff>114300</xdr:colOff>
      <xdr:row>98</xdr:row>
      <xdr:rowOff>20527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1918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168427</xdr:rowOff>
    </xdr:from>
    <xdr:to>
      <xdr:col>71</xdr:col>
      <xdr:colOff>177800</xdr:colOff>
      <xdr:row>98</xdr:row>
      <xdr:rowOff>17080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99077"/>
          <a:ext cx="889000" cy="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36903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147391</xdr:rowOff>
    </xdr:from>
    <xdr:to>
      <xdr:col>85</xdr:col>
      <xdr:colOff>177800</xdr:colOff>
      <xdr:row>98</xdr:row>
      <xdr:rowOff>77541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62318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141238</xdr:rowOff>
    </xdr:from>
    <xdr:to>
      <xdr:col>81</xdr:col>
      <xdr:colOff>101600</xdr:colOff>
      <xdr:row>98</xdr:row>
      <xdr:rowOff>71388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62515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141177</xdr:rowOff>
    </xdr:from>
    <xdr:to>
      <xdr:col>76</xdr:col>
      <xdr:colOff>165100</xdr:colOff>
      <xdr:row>98</xdr:row>
      <xdr:rowOff>71327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62454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6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137730</xdr:rowOff>
    </xdr:from>
    <xdr:to>
      <xdr:col>72</xdr:col>
      <xdr:colOff>38100</xdr:colOff>
      <xdr:row>98</xdr:row>
      <xdr:rowOff>67880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59007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6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117627</xdr:rowOff>
    </xdr:from>
    <xdr:to>
      <xdr:col>67</xdr:col>
      <xdr:colOff>101600</xdr:colOff>
      <xdr:row>98</xdr:row>
      <xdr:rowOff>47777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38904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a:t>
          </a:r>
          <a:r>
            <a:rPr kumimoji="1" lang="en-US" altLang="ja-JP" sz="1300">
              <a:latin typeface="ＭＳ Ｐゴシック" panose="020B0600070205080204" pitchFamily="50" charset="-128"/>
              <a:ea typeface="ＭＳ Ｐゴシック" panose="020B0600070205080204" pitchFamily="50" charset="-128"/>
            </a:rPr>
            <a:t>8,848</a:t>
          </a:r>
          <a:r>
            <a:rPr kumimoji="1" lang="ja-JP" altLang="en-US" sz="1300">
              <a:latin typeface="ＭＳ Ｐゴシック" panose="020B0600070205080204" pitchFamily="50" charset="-128"/>
              <a:ea typeface="ＭＳ Ｐゴシック" panose="020B0600070205080204" pitchFamily="50" charset="-128"/>
            </a:rPr>
            <a:t>円となっている。また、類似団体内順位は</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高水準となっている。これは決算額自体が増えたのではなく、人口減少によるところが大きい。民生費については、近年の人口減少対策や高齢化により、扶助費が類似団体平均を大きく上回る状況である。農林水産業費が増加した要因は、畜産クラスター事業や特産品であるかんしょの大型施設整備事業が挙げられ、類似団体平均を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今後の様々な財政事情の変化を考慮し、年々積み増しを行っている状況であったが、普通交付税の減等により、経常一般財源が減少傾向にあり、それを補填するため取崩し額が積立額を上回ったため、実質単年度収支が標準財政規模比で</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ポイント減少した。今後も、事務事業の見直し・統廃合など歳出の合理化等行財政改革を推進し、健全な行財政運営に努めていく。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年度から簡易水道事業会計が水道事業と統合され、その他会計の黒字幅が減少した。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病院事業会計の実質収支については、平成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同様赤字となった。主な要因は、人口減少や医師不足等により、収益構造が悪化している状況にある。経営改革プランに基づいた取り組みを行い、病床利用率が多少改善したことにより収益構造が若干改善していることから、赤字幅が減少傾向となってい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33203125" style="187" customWidth="1"/>
    <col min="13" max="17" width="2.44140625" style="187" customWidth="1"/>
    <col min="18" max="119" width="2.109375" style="187" customWidth="1"/>
    <col min="120" max="16384" width="0" style="187" hidden="1"/>
  </cols>
  <sheetData>
    <row r="1" spans="1:119" ht="33" customHeight="1" x14ac:dyDescent="0.2">
      <c r="A1" s="185"/>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5"/>
      <c r="DK3" s="185"/>
      <c r="DL3" s="185"/>
      <c r="DM3" s="185"/>
      <c r="DN3" s="185"/>
      <c r="DO3" s="185"/>
    </row>
    <row r="4" spans="1:119" ht="18.75" customHeight="1" x14ac:dyDescent="0.2">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13131989</v>
      </c>
      <c r="BO4" s="431"/>
      <c r="BP4" s="431"/>
      <c r="BQ4" s="431"/>
      <c r="BR4" s="431"/>
      <c r="BS4" s="431"/>
      <c r="BT4" s="431"/>
      <c r="BU4" s="432"/>
      <c r="BV4" s="430">
        <v>12441266</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4.5</v>
      </c>
      <c r="CU4" s="437"/>
      <c r="CV4" s="437"/>
      <c r="CW4" s="437"/>
      <c r="CX4" s="437"/>
      <c r="CY4" s="437"/>
      <c r="CZ4" s="437"/>
      <c r="DA4" s="438"/>
      <c r="DB4" s="436">
        <v>4.5</v>
      </c>
      <c r="DC4" s="437"/>
      <c r="DD4" s="437"/>
      <c r="DE4" s="437"/>
      <c r="DF4" s="437"/>
      <c r="DG4" s="437"/>
      <c r="DH4" s="437"/>
      <c r="DI4" s="438"/>
      <c r="DJ4" s="185"/>
      <c r="DK4" s="185"/>
      <c r="DL4" s="185"/>
      <c r="DM4" s="185"/>
      <c r="DN4" s="185"/>
      <c r="DO4" s="185"/>
    </row>
    <row r="5" spans="1:119" ht="18.75" customHeight="1" x14ac:dyDescent="0.2">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12750633</v>
      </c>
      <c r="BO5" s="468"/>
      <c r="BP5" s="468"/>
      <c r="BQ5" s="468"/>
      <c r="BR5" s="468"/>
      <c r="BS5" s="468"/>
      <c r="BT5" s="468"/>
      <c r="BU5" s="469"/>
      <c r="BV5" s="467">
        <v>12114437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93.2</v>
      </c>
      <c r="CU5" s="465"/>
      <c r="CV5" s="465"/>
      <c r="CW5" s="465"/>
      <c r="CX5" s="465"/>
      <c r="CY5" s="465"/>
      <c r="CZ5" s="465"/>
      <c r="DA5" s="466"/>
      <c r="DB5" s="464">
        <v>93.6</v>
      </c>
      <c r="DC5" s="465"/>
      <c r="DD5" s="465"/>
      <c r="DE5" s="465"/>
      <c r="DF5" s="465"/>
      <c r="DG5" s="465"/>
      <c r="DH5" s="465"/>
      <c r="DI5" s="466"/>
      <c r="DJ5" s="185"/>
      <c r="DK5" s="185"/>
      <c r="DL5" s="185"/>
      <c r="DM5" s="185"/>
      <c r="DN5" s="185"/>
      <c r="DO5" s="185"/>
    </row>
    <row r="6" spans="1:119" ht="18.75" customHeight="1" x14ac:dyDescent="0.2">
      <c r="A6" s="186"/>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381356</v>
      </c>
      <c r="BO6" s="468"/>
      <c r="BP6" s="468"/>
      <c r="BQ6" s="468"/>
      <c r="BR6" s="468"/>
      <c r="BS6" s="468"/>
      <c r="BT6" s="468"/>
      <c r="BU6" s="469"/>
      <c r="BV6" s="467">
        <v>326829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97.3</v>
      </c>
      <c r="CU6" s="505"/>
      <c r="CV6" s="505"/>
      <c r="CW6" s="505"/>
      <c r="CX6" s="505"/>
      <c r="CY6" s="505"/>
      <c r="CZ6" s="505"/>
      <c r="DA6" s="506"/>
      <c r="DB6" s="504">
        <v>97.7</v>
      </c>
      <c r="DC6" s="505"/>
      <c r="DD6" s="505"/>
      <c r="DE6" s="505"/>
      <c r="DF6" s="505"/>
      <c r="DG6" s="505"/>
      <c r="DH6" s="505"/>
      <c r="DI6" s="506"/>
      <c r="DJ6" s="185"/>
      <c r="DK6" s="185"/>
      <c r="DL6" s="185"/>
      <c r="DM6" s="185"/>
      <c r="DN6" s="185"/>
      <c r="DO6" s="185"/>
    </row>
    <row r="7" spans="1:119" ht="18.75" customHeight="1" x14ac:dyDescent="0.2">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83825</v>
      </c>
      <c r="BO7" s="468"/>
      <c r="BP7" s="468"/>
      <c r="BQ7" s="468"/>
      <c r="BR7" s="468"/>
      <c r="BS7" s="468"/>
      <c r="BT7" s="468"/>
      <c r="BU7" s="469"/>
      <c r="BV7" s="467">
        <v>23972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6618654</v>
      </c>
      <c r="CU7" s="468"/>
      <c r="CV7" s="468"/>
      <c r="CW7" s="468"/>
      <c r="CX7" s="468"/>
      <c r="CY7" s="468"/>
      <c r="CZ7" s="468"/>
      <c r="DA7" s="469"/>
      <c r="DB7" s="467">
        <v>6723765</v>
      </c>
      <c r="DC7" s="468"/>
      <c r="DD7" s="468"/>
      <c r="DE7" s="468"/>
      <c r="DF7" s="468"/>
      <c r="DG7" s="468"/>
      <c r="DH7" s="468"/>
      <c r="DI7" s="469"/>
      <c r="DJ7" s="185"/>
      <c r="DK7" s="185"/>
      <c r="DL7" s="185"/>
      <c r="DM7" s="185"/>
      <c r="DN7" s="185"/>
      <c r="DO7" s="185"/>
    </row>
    <row r="8" spans="1:119" ht="18.75" customHeight="1" thickBot="1" x14ac:dyDescent="0.25">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297531</v>
      </c>
      <c r="BO8" s="468"/>
      <c r="BP8" s="468"/>
      <c r="BQ8" s="468"/>
      <c r="BR8" s="468"/>
      <c r="BS8" s="468"/>
      <c r="BT8" s="468"/>
      <c r="BU8" s="469"/>
      <c r="BV8" s="467">
        <v>302857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0.28000000000000003</v>
      </c>
      <c r="CU8" s="508"/>
      <c r="CV8" s="508"/>
      <c r="CW8" s="508"/>
      <c r="CX8" s="508"/>
      <c r="CY8" s="508"/>
      <c r="CZ8" s="508"/>
      <c r="DA8" s="509"/>
      <c r="DB8" s="507">
        <v>0.27</v>
      </c>
      <c r="DC8" s="508"/>
      <c r="DD8" s="508"/>
      <c r="DE8" s="508"/>
      <c r="DF8" s="508"/>
      <c r="DG8" s="508"/>
      <c r="DH8" s="508"/>
      <c r="DI8" s="509"/>
      <c r="DJ8" s="185"/>
      <c r="DK8" s="185"/>
      <c r="DL8" s="185"/>
      <c r="DM8" s="185"/>
      <c r="DN8" s="185"/>
      <c r="DO8" s="185"/>
    </row>
    <row r="9" spans="1:119" ht="18.75" customHeight="1" thickBot="1" x14ac:dyDescent="0.25">
      <c r="A9" s="186"/>
      <c r="B9" s="461" t="s">
        <v>111</v>
      </c>
      <c r="C9" s="462"/>
      <c r="D9" s="462"/>
      <c r="E9" s="462"/>
      <c r="F9" s="462"/>
      <c r="G9" s="462"/>
      <c r="H9" s="462"/>
      <c r="I9" s="462"/>
      <c r="J9" s="462"/>
      <c r="K9" s="510"/>
      <c r="L9" s="511" t="s">
        <v>112</v>
      </c>
      <c r="M9" s="512"/>
      <c r="N9" s="512"/>
      <c r="O9" s="512"/>
      <c r="P9" s="512"/>
      <c r="Q9" s="513"/>
      <c r="R9" s="514">
        <v>18779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101</v>
      </c>
      <c r="AV9" s="500"/>
      <c r="AW9" s="500"/>
      <c r="AX9" s="500"/>
      <c r="AY9" s="501" t="s">
        <v>115</v>
      </c>
      <c r="AZ9" s="502"/>
      <c r="BA9" s="502"/>
      <c r="BB9" s="502"/>
      <c r="BC9" s="502"/>
      <c r="BD9" s="502"/>
      <c r="BE9" s="502"/>
      <c r="BF9" s="502"/>
      <c r="BG9" s="502"/>
      <c r="BH9" s="502"/>
      <c r="BI9" s="502"/>
      <c r="BJ9" s="502"/>
      <c r="BK9" s="502"/>
      <c r="BL9" s="502"/>
      <c r="BM9" s="503"/>
      <c r="BN9" s="467">
        <v>-5326</v>
      </c>
      <c r="BO9" s="468"/>
      <c r="BP9" s="468"/>
      <c r="BQ9" s="468"/>
      <c r="BR9" s="468"/>
      <c r="BS9" s="468"/>
      <c r="BT9" s="468"/>
      <c r="BU9" s="469"/>
      <c r="BV9" s="467">
        <v>-33120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v>
      </c>
      <c r="CU9" s="465"/>
      <c r="CV9" s="465"/>
      <c r="CW9" s="465"/>
      <c r="CX9" s="465"/>
      <c r="CY9" s="465"/>
      <c r="CZ9" s="465"/>
      <c r="DA9" s="466"/>
      <c r="DB9" s="464">
        <v>11.6</v>
      </c>
      <c r="DC9" s="465"/>
      <c r="DD9" s="465"/>
      <c r="DE9" s="465"/>
      <c r="DF9" s="465"/>
      <c r="DG9" s="465"/>
      <c r="DH9" s="465"/>
      <c r="DI9" s="466"/>
      <c r="DJ9" s="185"/>
      <c r="DK9" s="185"/>
      <c r="DL9" s="185"/>
      <c r="DM9" s="185"/>
      <c r="DN9" s="185"/>
      <c r="DO9" s="185"/>
    </row>
    <row r="10" spans="1:119" ht="18.75" customHeight="1" thickBot="1" x14ac:dyDescent="0.25">
      <c r="A10" s="186"/>
      <c r="B10" s="461"/>
      <c r="C10" s="462"/>
      <c r="D10" s="462"/>
      <c r="E10" s="462"/>
      <c r="F10" s="462"/>
      <c r="G10" s="462"/>
      <c r="H10" s="462"/>
      <c r="I10" s="462"/>
      <c r="J10" s="462"/>
      <c r="K10" s="510"/>
      <c r="L10" s="517" t="s">
        <v>117</v>
      </c>
      <c r="M10" s="497"/>
      <c r="N10" s="497"/>
      <c r="O10" s="497"/>
      <c r="P10" s="497"/>
      <c r="Q10" s="498"/>
      <c r="R10" s="518">
        <v>20453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191537</v>
      </c>
      <c r="BO10" s="468"/>
      <c r="BP10" s="468"/>
      <c r="BQ10" s="468"/>
      <c r="BR10" s="468"/>
      <c r="BS10" s="468"/>
      <c r="BT10" s="468"/>
      <c r="BU10" s="469"/>
      <c r="BV10" s="467">
        <v>176071</v>
      </c>
      <c r="BW10" s="468"/>
      <c r="BX10" s="468"/>
      <c r="BY10" s="468"/>
      <c r="BZ10" s="468"/>
      <c r="CA10" s="468"/>
      <c r="CB10" s="468"/>
      <c r="CC10" s="46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5"/>
      <c r="DK11" s="185"/>
      <c r="DL11" s="185"/>
      <c r="DM11" s="185"/>
      <c r="DN11" s="185"/>
      <c r="DO11" s="185"/>
    </row>
    <row r="12" spans="1:119" ht="18.75" customHeight="1" x14ac:dyDescent="0.2">
      <c r="A12" s="186"/>
      <c r="B12" s="527" t="s">
        <v>128</v>
      </c>
      <c r="C12" s="528"/>
      <c r="D12" s="528"/>
      <c r="E12" s="528"/>
      <c r="F12" s="528"/>
      <c r="G12" s="528"/>
      <c r="H12" s="528"/>
      <c r="I12" s="528"/>
      <c r="J12" s="528"/>
      <c r="K12" s="529"/>
      <c r="L12" s="536" t="s">
        <v>129</v>
      </c>
      <c r="M12" s="537"/>
      <c r="N12" s="537"/>
      <c r="O12" s="537"/>
      <c r="P12" s="537"/>
      <c r="Q12" s="538"/>
      <c r="R12" s="539">
        <v>18631</v>
      </c>
      <c r="S12" s="540"/>
      <c r="T12" s="540"/>
      <c r="U12" s="540"/>
      <c r="V12" s="541"/>
      <c r="W12" s="542" t="s">
        <v>1</v>
      </c>
      <c r="X12" s="500"/>
      <c r="Y12" s="500"/>
      <c r="Z12" s="500"/>
      <c r="AA12" s="500"/>
      <c r="AB12" s="543"/>
      <c r="AC12" s="499" t="s">
        <v>130</v>
      </c>
      <c r="AD12" s="500"/>
      <c r="AE12" s="500"/>
      <c r="AF12" s="500"/>
      <c r="AG12" s="543"/>
      <c r="AH12" s="499" t="s">
        <v>131</v>
      </c>
      <c r="AI12" s="500"/>
      <c r="AJ12" s="500"/>
      <c r="AK12" s="500"/>
      <c r="AL12" s="544"/>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250000</v>
      </c>
      <c r="BO12" s="468"/>
      <c r="BP12" s="468"/>
      <c r="BQ12" s="468"/>
      <c r="BR12" s="468"/>
      <c r="BS12" s="468"/>
      <c r="BT12" s="468"/>
      <c r="BU12" s="469"/>
      <c r="BV12" s="467">
        <v>150000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5"/>
      <c r="DK12" s="185"/>
      <c r="DL12" s="185"/>
      <c r="DM12" s="185"/>
      <c r="DN12" s="185"/>
      <c r="DO12" s="185"/>
    </row>
    <row r="13" spans="1:119" ht="18.75" customHeight="1" x14ac:dyDescent="0.2">
      <c r="A13" s="186"/>
      <c r="B13" s="530"/>
      <c r="C13" s="531"/>
      <c r="D13" s="531"/>
      <c r="E13" s="531"/>
      <c r="F13" s="531"/>
      <c r="G13" s="531"/>
      <c r="H13" s="531"/>
      <c r="I13" s="531"/>
      <c r="J13" s="531"/>
      <c r="K13" s="532"/>
      <c r="L13" s="196"/>
      <c r="M13" s="555" t="s">
        <v>137</v>
      </c>
      <c r="N13" s="556"/>
      <c r="O13" s="556"/>
      <c r="P13" s="556"/>
      <c r="Q13" s="557"/>
      <c r="R13" s="548">
        <v>18513</v>
      </c>
      <c r="S13" s="549"/>
      <c r="T13" s="549"/>
      <c r="U13" s="549"/>
      <c r="V13" s="550"/>
      <c r="W13" s="483" t="s">
        <v>138</v>
      </c>
      <c r="X13" s="484"/>
      <c r="Y13" s="484"/>
      <c r="Z13" s="484"/>
      <c r="AA13" s="484"/>
      <c r="AB13" s="474"/>
      <c r="AC13" s="518">
        <v>2382</v>
      </c>
      <c r="AD13" s="519"/>
      <c r="AE13" s="519"/>
      <c r="AF13" s="519"/>
      <c r="AG13" s="558"/>
      <c r="AH13" s="518">
        <v>2629</v>
      </c>
      <c r="AI13" s="519"/>
      <c r="AJ13" s="519"/>
      <c r="AK13" s="519"/>
      <c r="AL13" s="520"/>
      <c r="AM13" s="496" t="s">
        <v>139</v>
      </c>
      <c r="AN13" s="497"/>
      <c r="AO13" s="497"/>
      <c r="AP13" s="497"/>
      <c r="AQ13" s="497"/>
      <c r="AR13" s="497"/>
      <c r="AS13" s="497"/>
      <c r="AT13" s="498"/>
      <c r="AU13" s="499" t="s">
        <v>133</v>
      </c>
      <c r="AV13" s="500"/>
      <c r="AW13" s="500"/>
      <c r="AX13" s="500"/>
      <c r="AY13" s="501" t="s">
        <v>140</v>
      </c>
      <c r="AZ13" s="502"/>
      <c r="BA13" s="502"/>
      <c r="BB13" s="502"/>
      <c r="BC13" s="502"/>
      <c r="BD13" s="502"/>
      <c r="BE13" s="502"/>
      <c r="BF13" s="502"/>
      <c r="BG13" s="502"/>
      <c r="BH13" s="502"/>
      <c r="BI13" s="502"/>
      <c r="BJ13" s="502"/>
      <c r="BK13" s="502"/>
      <c r="BL13" s="502"/>
      <c r="BM13" s="503"/>
      <c r="BN13" s="467">
        <v>-63789</v>
      </c>
      <c r="BO13" s="468"/>
      <c r="BP13" s="468"/>
      <c r="BQ13" s="468"/>
      <c r="BR13" s="468"/>
      <c r="BS13" s="468"/>
      <c r="BT13" s="468"/>
      <c r="BU13" s="469"/>
      <c r="BV13" s="467">
        <v>-7049</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5.3</v>
      </c>
      <c r="CU13" s="465"/>
      <c r="CV13" s="465"/>
      <c r="CW13" s="465"/>
      <c r="CX13" s="465"/>
      <c r="CY13" s="465"/>
      <c r="CZ13" s="465"/>
      <c r="DA13" s="466"/>
      <c r="DB13" s="464">
        <v>4.5999999999999996</v>
      </c>
      <c r="DC13" s="465"/>
      <c r="DD13" s="465"/>
      <c r="DE13" s="465"/>
      <c r="DF13" s="465"/>
      <c r="DG13" s="465"/>
      <c r="DH13" s="465"/>
      <c r="DI13" s="466"/>
      <c r="DJ13" s="185"/>
      <c r="DK13" s="185"/>
      <c r="DL13" s="185"/>
      <c r="DM13" s="185"/>
      <c r="DN13" s="185"/>
      <c r="DO13" s="185"/>
    </row>
    <row r="14" spans="1:119" ht="18.75" customHeight="1" thickBot="1" x14ac:dyDescent="0.25">
      <c r="A14" s="186"/>
      <c r="B14" s="530"/>
      <c r="C14" s="531"/>
      <c r="D14" s="531"/>
      <c r="E14" s="531"/>
      <c r="F14" s="531"/>
      <c r="G14" s="531"/>
      <c r="H14" s="531"/>
      <c r="I14" s="531"/>
      <c r="J14" s="531"/>
      <c r="K14" s="532"/>
      <c r="L14" s="545" t="s">
        <v>142</v>
      </c>
      <c r="M14" s="546"/>
      <c r="N14" s="546"/>
      <c r="O14" s="546"/>
      <c r="P14" s="546"/>
      <c r="Q14" s="547"/>
      <c r="R14" s="548">
        <v>18904</v>
      </c>
      <c r="S14" s="549"/>
      <c r="T14" s="549"/>
      <c r="U14" s="549"/>
      <c r="V14" s="550"/>
      <c r="W14" s="457"/>
      <c r="X14" s="458"/>
      <c r="Y14" s="458"/>
      <c r="Z14" s="458"/>
      <c r="AA14" s="458"/>
      <c r="AB14" s="447"/>
      <c r="AC14" s="551">
        <v>27.1</v>
      </c>
      <c r="AD14" s="552"/>
      <c r="AE14" s="552"/>
      <c r="AF14" s="552"/>
      <c r="AG14" s="553"/>
      <c r="AH14" s="551">
        <v>28.1</v>
      </c>
      <c r="AI14" s="552"/>
      <c r="AJ14" s="552"/>
      <c r="AK14" s="552"/>
      <c r="AL14" s="554"/>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59" t="s">
        <v>143</v>
      </c>
      <c r="CE14" s="560"/>
      <c r="CF14" s="560"/>
      <c r="CG14" s="560"/>
      <c r="CH14" s="560"/>
      <c r="CI14" s="560"/>
      <c r="CJ14" s="560"/>
      <c r="CK14" s="560"/>
      <c r="CL14" s="560"/>
      <c r="CM14" s="560"/>
      <c r="CN14" s="560"/>
      <c r="CO14" s="560"/>
      <c r="CP14" s="560"/>
      <c r="CQ14" s="560"/>
      <c r="CR14" s="560"/>
      <c r="CS14" s="561"/>
      <c r="CT14" s="562">
        <v>31.7</v>
      </c>
      <c r="CU14" s="563"/>
      <c r="CV14" s="563"/>
      <c r="CW14" s="563"/>
      <c r="CX14" s="563"/>
      <c r="CY14" s="563"/>
      <c r="CZ14" s="563"/>
      <c r="DA14" s="564"/>
      <c r="DB14" s="562">
        <v>42.6</v>
      </c>
      <c r="DC14" s="563"/>
      <c r="DD14" s="563"/>
      <c r="DE14" s="563"/>
      <c r="DF14" s="563"/>
      <c r="DG14" s="563"/>
      <c r="DH14" s="563"/>
      <c r="DI14" s="564"/>
      <c r="DJ14" s="185"/>
      <c r="DK14" s="185"/>
      <c r="DL14" s="185"/>
      <c r="DM14" s="185"/>
      <c r="DN14" s="185"/>
      <c r="DO14" s="185"/>
    </row>
    <row r="15" spans="1:119" ht="18.75" customHeight="1" x14ac:dyDescent="0.2">
      <c r="A15" s="186"/>
      <c r="B15" s="530"/>
      <c r="C15" s="531"/>
      <c r="D15" s="531"/>
      <c r="E15" s="531"/>
      <c r="F15" s="531"/>
      <c r="G15" s="531"/>
      <c r="H15" s="531"/>
      <c r="I15" s="531"/>
      <c r="J15" s="531"/>
      <c r="K15" s="532"/>
      <c r="L15" s="196"/>
      <c r="M15" s="555" t="s">
        <v>137</v>
      </c>
      <c r="N15" s="556"/>
      <c r="O15" s="556"/>
      <c r="P15" s="556"/>
      <c r="Q15" s="557"/>
      <c r="R15" s="548">
        <v>18807</v>
      </c>
      <c r="S15" s="549"/>
      <c r="T15" s="549"/>
      <c r="U15" s="549"/>
      <c r="V15" s="550"/>
      <c r="W15" s="483" t="s">
        <v>144</v>
      </c>
      <c r="X15" s="484"/>
      <c r="Y15" s="484"/>
      <c r="Z15" s="484"/>
      <c r="AA15" s="484"/>
      <c r="AB15" s="474"/>
      <c r="AC15" s="518">
        <v>1351</v>
      </c>
      <c r="AD15" s="519"/>
      <c r="AE15" s="519"/>
      <c r="AF15" s="519"/>
      <c r="AG15" s="558"/>
      <c r="AH15" s="518">
        <v>1575</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1674264</v>
      </c>
      <c r="BO15" s="431"/>
      <c r="BP15" s="431"/>
      <c r="BQ15" s="431"/>
      <c r="BR15" s="431"/>
      <c r="BS15" s="431"/>
      <c r="BT15" s="431"/>
      <c r="BU15" s="432"/>
      <c r="BV15" s="430">
        <v>1675351</v>
      </c>
      <c r="BW15" s="431"/>
      <c r="BX15" s="431"/>
      <c r="BY15" s="431"/>
      <c r="BZ15" s="431"/>
      <c r="CA15" s="431"/>
      <c r="CB15" s="431"/>
      <c r="CC15" s="432"/>
      <c r="CD15" s="565" t="s">
        <v>146</v>
      </c>
      <c r="CE15" s="566"/>
      <c r="CF15" s="566"/>
      <c r="CG15" s="566"/>
      <c r="CH15" s="566"/>
      <c r="CI15" s="566"/>
      <c r="CJ15" s="566"/>
      <c r="CK15" s="566"/>
      <c r="CL15" s="566"/>
      <c r="CM15" s="566"/>
      <c r="CN15" s="566"/>
      <c r="CO15" s="566"/>
      <c r="CP15" s="566"/>
      <c r="CQ15" s="566"/>
      <c r="CR15" s="566"/>
      <c r="CS15" s="56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30"/>
      <c r="C16" s="531"/>
      <c r="D16" s="531"/>
      <c r="E16" s="531"/>
      <c r="F16" s="531"/>
      <c r="G16" s="531"/>
      <c r="H16" s="531"/>
      <c r="I16" s="531"/>
      <c r="J16" s="531"/>
      <c r="K16" s="532"/>
      <c r="L16" s="545" t="s">
        <v>147</v>
      </c>
      <c r="M16" s="576"/>
      <c r="N16" s="576"/>
      <c r="O16" s="576"/>
      <c r="P16" s="576"/>
      <c r="Q16" s="577"/>
      <c r="R16" s="568" t="s">
        <v>148</v>
      </c>
      <c r="S16" s="569"/>
      <c r="T16" s="569"/>
      <c r="U16" s="569"/>
      <c r="V16" s="570"/>
      <c r="W16" s="457"/>
      <c r="X16" s="458"/>
      <c r="Y16" s="458"/>
      <c r="Z16" s="458"/>
      <c r="AA16" s="458"/>
      <c r="AB16" s="447"/>
      <c r="AC16" s="551">
        <v>15.4</v>
      </c>
      <c r="AD16" s="552"/>
      <c r="AE16" s="552"/>
      <c r="AF16" s="552"/>
      <c r="AG16" s="553"/>
      <c r="AH16" s="551">
        <v>16.899999999999999</v>
      </c>
      <c r="AI16" s="552"/>
      <c r="AJ16" s="552"/>
      <c r="AK16" s="552"/>
      <c r="AL16" s="554"/>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5887860</v>
      </c>
      <c r="BO16" s="468"/>
      <c r="BP16" s="468"/>
      <c r="BQ16" s="468"/>
      <c r="BR16" s="468"/>
      <c r="BS16" s="468"/>
      <c r="BT16" s="468"/>
      <c r="BU16" s="469"/>
      <c r="BV16" s="467">
        <v>6009109</v>
      </c>
      <c r="BW16" s="468"/>
      <c r="BX16" s="468"/>
      <c r="BY16" s="468"/>
      <c r="BZ16" s="468"/>
      <c r="CA16" s="468"/>
      <c r="CB16" s="468"/>
      <c r="CC16" s="469"/>
      <c r="CD16" s="200"/>
      <c r="CE16" s="574" t="s">
        <v>150</v>
      </c>
      <c r="CF16" s="574"/>
      <c r="CG16" s="574"/>
      <c r="CH16" s="574"/>
      <c r="CI16" s="574"/>
      <c r="CJ16" s="574"/>
      <c r="CK16" s="574"/>
      <c r="CL16" s="574"/>
      <c r="CM16" s="574"/>
      <c r="CN16" s="574"/>
      <c r="CO16" s="574"/>
      <c r="CP16" s="574"/>
      <c r="CQ16" s="574"/>
      <c r="CR16" s="574"/>
      <c r="CS16" s="575"/>
      <c r="CT16" s="464">
        <v>4</v>
      </c>
      <c r="CU16" s="465"/>
      <c r="CV16" s="465"/>
      <c r="CW16" s="465"/>
      <c r="CX16" s="465"/>
      <c r="CY16" s="465"/>
      <c r="CZ16" s="465"/>
      <c r="DA16" s="466"/>
      <c r="DB16" s="464" t="s">
        <v>136</v>
      </c>
      <c r="DC16" s="465"/>
      <c r="DD16" s="465"/>
      <c r="DE16" s="465"/>
      <c r="DF16" s="465"/>
      <c r="DG16" s="465"/>
      <c r="DH16" s="465"/>
      <c r="DI16" s="466"/>
      <c r="DJ16" s="185"/>
      <c r="DK16" s="185"/>
      <c r="DL16" s="185"/>
      <c r="DM16" s="185"/>
      <c r="DN16" s="185"/>
      <c r="DO16" s="185"/>
    </row>
    <row r="17" spans="1:119" ht="18.75" customHeight="1" thickBot="1" x14ac:dyDescent="0.25">
      <c r="A17" s="186"/>
      <c r="B17" s="533"/>
      <c r="C17" s="534"/>
      <c r="D17" s="534"/>
      <c r="E17" s="534"/>
      <c r="F17" s="534"/>
      <c r="G17" s="534"/>
      <c r="H17" s="534"/>
      <c r="I17" s="534"/>
      <c r="J17" s="534"/>
      <c r="K17" s="535"/>
      <c r="L17" s="201"/>
      <c r="M17" s="571" t="s">
        <v>151</v>
      </c>
      <c r="N17" s="572"/>
      <c r="O17" s="572"/>
      <c r="P17" s="572"/>
      <c r="Q17" s="573"/>
      <c r="R17" s="568" t="s">
        <v>152</v>
      </c>
      <c r="S17" s="569"/>
      <c r="T17" s="569"/>
      <c r="U17" s="569"/>
      <c r="V17" s="570"/>
      <c r="W17" s="483" t="s">
        <v>153</v>
      </c>
      <c r="X17" s="484"/>
      <c r="Y17" s="484"/>
      <c r="Z17" s="484"/>
      <c r="AA17" s="484"/>
      <c r="AB17" s="474"/>
      <c r="AC17" s="518">
        <v>5047</v>
      </c>
      <c r="AD17" s="519"/>
      <c r="AE17" s="519"/>
      <c r="AF17" s="519"/>
      <c r="AG17" s="558"/>
      <c r="AH17" s="518">
        <v>5138</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2104020</v>
      </c>
      <c r="BO17" s="468"/>
      <c r="BP17" s="468"/>
      <c r="BQ17" s="468"/>
      <c r="BR17" s="468"/>
      <c r="BS17" s="468"/>
      <c r="BT17" s="468"/>
      <c r="BU17" s="469"/>
      <c r="BV17" s="467">
        <v>2108143</v>
      </c>
      <c r="BW17" s="468"/>
      <c r="BX17" s="468"/>
      <c r="BY17" s="468"/>
      <c r="BZ17" s="468"/>
      <c r="CA17" s="468"/>
      <c r="CB17" s="468"/>
      <c r="CC17" s="469"/>
      <c r="CD17" s="200"/>
      <c r="CE17" s="574"/>
      <c r="CF17" s="574"/>
      <c r="CG17" s="574"/>
      <c r="CH17" s="574"/>
      <c r="CI17" s="574"/>
      <c r="CJ17" s="574"/>
      <c r="CK17" s="574"/>
      <c r="CL17" s="574"/>
      <c r="CM17" s="574"/>
      <c r="CN17" s="574"/>
      <c r="CO17" s="574"/>
      <c r="CP17" s="574"/>
      <c r="CQ17" s="574"/>
      <c r="CR17" s="574"/>
      <c r="CS17" s="575"/>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x14ac:dyDescent="0.25">
      <c r="A18" s="186"/>
      <c r="B18" s="578" t="s">
        <v>155</v>
      </c>
      <c r="C18" s="510"/>
      <c r="D18" s="510"/>
      <c r="E18" s="579"/>
      <c r="F18" s="579"/>
      <c r="G18" s="579"/>
      <c r="H18" s="579"/>
      <c r="I18" s="579"/>
      <c r="J18" s="579"/>
      <c r="K18" s="579"/>
      <c r="L18" s="580">
        <v>295.17</v>
      </c>
      <c r="M18" s="580"/>
      <c r="N18" s="580"/>
      <c r="O18" s="580"/>
      <c r="P18" s="580"/>
      <c r="Q18" s="580"/>
      <c r="R18" s="581"/>
      <c r="S18" s="581"/>
      <c r="T18" s="581"/>
      <c r="U18" s="581"/>
      <c r="V18" s="582"/>
      <c r="W18" s="485"/>
      <c r="X18" s="486"/>
      <c r="Y18" s="486"/>
      <c r="Z18" s="486"/>
      <c r="AA18" s="486"/>
      <c r="AB18" s="477"/>
      <c r="AC18" s="583">
        <v>57.5</v>
      </c>
      <c r="AD18" s="584"/>
      <c r="AE18" s="584"/>
      <c r="AF18" s="584"/>
      <c r="AG18" s="585"/>
      <c r="AH18" s="583">
        <v>55</v>
      </c>
      <c r="AI18" s="584"/>
      <c r="AJ18" s="584"/>
      <c r="AK18" s="584"/>
      <c r="AL18" s="586"/>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6291441</v>
      </c>
      <c r="BO18" s="468"/>
      <c r="BP18" s="468"/>
      <c r="BQ18" s="468"/>
      <c r="BR18" s="468"/>
      <c r="BS18" s="468"/>
      <c r="BT18" s="468"/>
      <c r="BU18" s="469"/>
      <c r="BV18" s="467">
        <v>6417691</v>
      </c>
      <c r="BW18" s="468"/>
      <c r="BX18" s="468"/>
      <c r="BY18" s="468"/>
      <c r="BZ18" s="468"/>
      <c r="CA18" s="468"/>
      <c r="CB18" s="468"/>
      <c r="CC18" s="469"/>
      <c r="CD18" s="200"/>
      <c r="CE18" s="574"/>
      <c r="CF18" s="574"/>
      <c r="CG18" s="574"/>
      <c r="CH18" s="574"/>
      <c r="CI18" s="574"/>
      <c r="CJ18" s="574"/>
      <c r="CK18" s="574"/>
      <c r="CL18" s="574"/>
      <c r="CM18" s="574"/>
      <c r="CN18" s="574"/>
      <c r="CO18" s="574"/>
      <c r="CP18" s="574"/>
      <c r="CQ18" s="574"/>
      <c r="CR18" s="574"/>
      <c r="CS18" s="575"/>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x14ac:dyDescent="0.25">
      <c r="A19" s="186"/>
      <c r="B19" s="578" t="s">
        <v>157</v>
      </c>
      <c r="C19" s="510"/>
      <c r="D19" s="510"/>
      <c r="E19" s="579"/>
      <c r="F19" s="579"/>
      <c r="G19" s="579"/>
      <c r="H19" s="579"/>
      <c r="I19" s="579"/>
      <c r="J19" s="579"/>
      <c r="K19" s="579"/>
      <c r="L19" s="587">
        <v>64</v>
      </c>
      <c r="M19" s="587"/>
      <c r="N19" s="587"/>
      <c r="O19" s="587"/>
      <c r="P19" s="587"/>
      <c r="Q19" s="587"/>
      <c r="R19" s="588"/>
      <c r="S19" s="588"/>
      <c r="T19" s="588"/>
      <c r="U19" s="588"/>
      <c r="V19" s="589"/>
      <c r="W19" s="424"/>
      <c r="X19" s="425"/>
      <c r="Y19" s="425"/>
      <c r="Z19" s="425"/>
      <c r="AA19" s="425"/>
      <c r="AB19" s="425"/>
      <c r="AC19" s="596"/>
      <c r="AD19" s="596"/>
      <c r="AE19" s="596"/>
      <c r="AF19" s="596"/>
      <c r="AG19" s="596"/>
      <c r="AH19" s="596"/>
      <c r="AI19" s="596"/>
      <c r="AJ19" s="596"/>
      <c r="AK19" s="596"/>
      <c r="AL19" s="597"/>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8138615</v>
      </c>
      <c r="BO19" s="468"/>
      <c r="BP19" s="468"/>
      <c r="BQ19" s="468"/>
      <c r="BR19" s="468"/>
      <c r="BS19" s="468"/>
      <c r="BT19" s="468"/>
      <c r="BU19" s="469"/>
      <c r="BV19" s="467">
        <v>8118743</v>
      </c>
      <c r="BW19" s="468"/>
      <c r="BX19" s="468"/>
      <c r="BY19" s="468"/>
      <c r="BZ19" s="468"/>
      <c r="CA19" s="468"/>
      <c r="CB19" s="468"/>
      <c r="CC19" s="469"/>
      <c r="CD19" s="200"/>
      <c r="CE19" s="574"/>
      <c r="CF19" s="574"/>
      <c r="CG19" s="574"/>
      <c r="CH19" s="574"/>
      <c r="CI19" s="574"/>
      <c r="CJ19" s="574"/>
      <c r="CK19" s="574"/>
      <c r="CL19" s="574"/>
      <c r="CM19" s="574"/>
      <c r="CN19" s="574"/>
      <c r="CO19" s="574"/>
      <c r="CP19" s="574"/>
      <c r="CQ19" s="574"/>
      <c r="CR19" s="574"/>
      <c r="CS19" s="575"/>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x14ac:dyDescent="0.25">
      <c r="A20" s="186"/>
      <c r="B20" s="578" t="s">
        <v>159</v>
      </c>
      <c r="C20" s="510"/>
      <c r="D20" s="510"/>
      <c r="E20" s="579"/>
      <c r="F20" s="579"/>
      <c r="G20" s="579"/>
      <c r="H20" s="579"/>
      <c r="I20" s="579"/>
      <c r="J20" s="579"/>
      <c r="K20" s="579"/>
      <c r="L20" s="587">
        <v>7952</v>
      </c>
      <c r="M20" s="587"/>
      <c r="N20" s="587"/>
      <c r="O20" s="587"/>
      <c r="P20" s="587"/>
      <c r="Q20" s="587"/>
      <c r="R20" s="588"/>
      <c r="S20" s="588"/>
      <c r="T20" s="588"/>
      <c r="U20" s="588"/>
      <c r="V20" s="589"/>
      <c r="W20" s="485"/>
      <c r="X20" s="486"/>
      <c r="Y20" s="486"/>
      <c r="Z20" s="486"/>
      <c r="AA20" s="486"/>
      <c r="AB20" s="486"/>
      <c r="AC20" s="590"/>
      <c r="AD20" s="590"/>
      <c r="AE20" s="590"/>
      <c r="AF20" s="590"/>
      <c r="AG20" s="590"/>
      <c r="AH20" s="590"/>
      <c r="AI20" s="590"/>
      <c r="AJ20" s="590"/>
      <c r="AK20" s="590"/>
      <c r="AL20" s="591"/>
      <c r="AM20" s="592"/>
      <c r="AN20" s="522"/>
      <c r="AO20" s="522"/>
      <c r="AP20" s="522"/>
      <c r="AQ20" s="522"/>
      <c r="AR20" s="522"/>
      <c r="AS20" s="522"/>
      <c r="AT20" s="523"/>
      <c r="AU20" s="593"/>
      <c r="AV20" s="594"/>
      <c r="AW20" s="594"/>
      <c r="AX20" s="595"/>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4"/>
      <c r="CF20" s="574"/>
      <c r="CG20" s="574"/>
      <c r="CH20" s="574"/>
      <c r="CI20" s="574"/>
      <c r="CJ20" s="574"/>
      <c r="CK20" s="574"/>
      <c r="CL20" s="574"/>
      <c r="CM20" s="574"/>
      <c r="CN20" s="574"/>
      <c r="CO20" s="574"/>
      <c r="CP20" s="574"/>
      <c r="CQ20" s="574"/>
      <c r="CR20" s="574"/>
      <c r="CS20" s="575"/>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x14ac:dyDescent="0.2">
      <c r="A21" s="186"/>
      <c r="B21" s="598" t="s">
        <v>160</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4"/>
      <c r="CF21" s="574"/>
      <c r="CG21" s="574"/>
      <c r="CH21" s="574"/>
      <c r="CI21" s="574"/>
      <c r="CJ21" s="574"/>
      <c r="CK21" s="574"/>
      <c r="CL21" s="574"/>
      <c r="CM21" s="574"/>
      <c r="CN21" s="574"/>
      <c r="CO21" s="574"/>
      <c r="CP21" s="574"/>
      <c r="CQ21" s="574"/>
      <c r="CR21" s="574"/>
      <c r="CS21" s="575"/>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x14ac:dyDescent="0.25">
      <c r="A22" s="186"/>
      <c r="B22" s="601" t="s">
        <v>161</v>
      </c>
      <c r="C22" s="602"/>
      <c r="D22" s="603"/>
      <c r="E22" s="479" t="s">
        <v>1</v>
      </c>
      <c r="F22" s="484"/>
      <c r="G22" s="484"/>
      <c r="H22" s="484"/>
      <c r="I22" s="484"/>
      <c r="J22" s="484"/>
      <c r="K22" s="474"/>
      <c r="L22" s="479" t="s">
        <v>162</v>
      </c>
      <c r="M22" s="484"/>
      <c r="N22" s="484"/>
      <c r="O22" s="484"/>
      <c r="P22" s="474"/>
      <c r="Q22" s="610" t="s">
        <v>163</v>
      </c>
      <c r="R22" s="611"/>
      <c r="S22" s="611"/>
      <c r="T22" s="611"/>
      <c r="U22" s="611"/>
      <c r="V22" s="612"/>
      <c r="W22" s="616" t="s">
        <v>164</v>
      </c>
      <c r="X22" s="602"/>
      <c r="Y22" s="603"/>
      <c r="Z22" s="479" t="s">
        <v>1</v>
      </c>
      <c r="AA22" s="484"/>
      <c r="AB22" s="484"/>
      <c r="AC22" s="484"/>
      <c r="AD22" s="484"/>
      <c r="AE22" s="484"/>
      <c r="AF22" s="484"/>
      <c r="AG22" s="474"/>
      <c r="AH22" s="629" t="s">
        <v>165</v>
      </c>
      <c r="AI22" s="484"/>
      <c r="AJ22" s="484"/>
      <c r="AK22" s="484"/>
      <c r="AL22" s="474"/>
      <c r="AM22" s="629" t="s">
        <v>166</v>
      </c>
      <c r="AN22" s="630"/>
      <c r="AO22" s="630"/>
      <c r="AP22" s="630"/>
      <c r="AQ22" s="630"/>
      <c r="AR22" s="631"/>
      <c r="AS22" s="610" t="s">
        <v>163</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200"/>
      <c r="CE22" s="574"/>
      <c r="CF22" s="574"/>
      <c r="CG22" s="574"/>
      <c r="CH22" s="574"/>
      <c r="CI22" s="574"/>
      <c r="CJ22" s="574"/>
      <c r="CK22" s="574"/>
      <c r="CL22" s="574"/>
      <c r="CM22" s="574"/>
      <c r="CN22" s="574"/>
      <c r="CO22" s="574"/>
      <c r="CP22" s="574"/>
      <c r="CQ22" s="574"/>
      <c r="CR22" s="574"/>
      <c r="CS22" s="575"/>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x14ac:dyDescent="0.2">
      <c r="A23" s="186"/>
      <c r="B23" s="604"/>
      <c r="C23" s="605"/>
      <c r="D23" s="606"/>
      <c r="E23" s="453"/>
      <c r="F23" s="458"/>
      <c r="G23" s="458"/>
      <c r="H23" s="458"/>
      <c r="I23" s="458"/>
      <c r="J23" s="458"/>
      <c r="K23" s="447"/>
      <c r="L23" s="453"/>
      <c r="M23" s="458"/>
      <c r="N23" s="458"/>
      <c r="O23" s="458"/>
      <c r="P23" s="447"/>
      <c r="Q23" s="613"/>
      <c r="R23" s="614"/>
      <c r="S23" s="614"/>
      <c r="T23" s="614"/>
      <c r="U23" s="614"/>
      <c r="V23" s="615"/>
      <c r="W23" s="617"/>
      <c r="X23" s="605"/>
      <c r="Y23" s="606"/>
      <c r="Z23" s="453"/>
      <c r="AA23" s="458"/>
      <c r="AB23" s="458"/>
      <c r="AC23" s="458"/>
      <c r="AD23" s="458"/>
      <c r="AE23" s="458"/>
      <c r="AF23" s="458"/>
      <c r="AG23" s="447"/>
      <c r="AH23" s="453"/>
      <c r="AI23" s="458"/>
      <c r="AJ23" s="458"/>
      <c r="AK23" s="458"/>
      <c r="AL23" s="447"/>
      <c r="AM23" s="632"/>
      <c r="AN23" s="633"/>
      <c r="AO23" s="633"/>
      <c r="AP23" s="633"/>
      <c r="AQ23" s="633"/>
      <c r="AR23" s="634"/>
      <c r="AS23" s="613"/>
      <c r="AT23" s="614"/>
      <c r="AU23" s="614"/>
      <c r="AV23" s="614"/>
      <c r="AW23" s="614"/>
      <c r="AX23" s="636"/>
      <c r="AY23" s="427" t="s">
        <v>167</v>
      </c>
      <c r="AZ23" s="428"/>
      <c r="BA23" s="428"/>
      <c r="BB23" s="428"/>
      <c r="BC23" s="428"/>
      <c r="BD23" s="428"/>
      <c r="BE23" s="428"/>
      <c r="BF23" s="428"/>
      <c r="BG23" s="428"/>
      <c r="BH23" s="428"/>
      <c r="BI23" s="428"/>
      <c r="BJ23" s="428"/>
      <c r="BK23" s="428"/>
      <c r="BL23" s="428"/>
      <c r="BM23" s="429"/>
      <c r="BN23" s="467">
        <v>9964218</v>
      </c>
      <c r="BO23" s="468"/>
      <c r="BP23" s="468"/>
      <c r="BQ23" s="468"/>
      <c r="BR23" s="468"/>
      <c r="BS23" s="468"/>
      <c r="BT23" s="468"/>
      <c r="BU23" s="469"/>
      <c r="BV23" s="467">
        <v>9598012</v>
      </c>
      <c r="BW23" s="468"/>
      <c r="BX23" s="468"/>
      <c r="BY23" s="468"/>
      <c r="BZ23" s="468"/>
      <c r="CA23" s="468"/>
      <c r="CB23" s="468"/>
      <c r="CC23" s="469"/>
      <c r="CD23" s="200"/>
      <c r="CE23" s="574"/>
      <c r="CF23" s="574"/>
      <c r="CG23" s="574"/>
      <c r="CH23" s="574"/>
      <c r="CI23" s="574"/>
      <c r="CJ23" s="574"/>
      <c r="CK23" s="574"/>
      <c r="CL23" s="574"/>
      <c r="CM23" s="574"/>
      <c r="CN23" s="574"/>
      <c r="CO23" s="574"/>
      <c r="CP23" s="574"/>
      <c r="CQ23" s="574"/>
      <c r="CR23" s="574"/>
      <c r="CS23" s="575"/>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x14ac:dyDescent="0.25">
      <c r="A24" s="186"/>
      <c r="B24" s="604"/>
      <c r="C24" s="605"/>
      <c r="D24" s="606"/>
      <c r="E24" s="517" t="s">
        <v>168</v>
      </c>
      <c r="F24" s="497"/>
      <c r="G24" s="497"/>
      <c r="H24" s="497"/>
      <c r="I24" s="497"/>
      <c r="J24" s="497"/>
      <c r="K24" s="498"/>
      <c r="L24" s="518">
        <v>1</v>
      </c>
      <c r="M24" s="519"/>
      <c r="N24" s="519"/>
      <c r="O24" s="519"/>
      <c r="P24" s="558"/>
      <c r="Q24" s="518">
        <v>7410</v>
      </c>
      <c r="R24" s="519"/>
      <c r="S24" s="519"/>
      <c r="T24" s="519"/>
      <c r="U24" s="519"/>
      <c r="V24" s="558"/>
      <c r="W24" s="617"/>
      <c r="X24" s="605"/>
      <c r="Y24" s="606"/>
      <c r="Z24" s="517" t="s">
        <v>169</v>
      </c>
      <c r="AA24" s="497"/>
      <c r="AB24" s="497"/>
      <c r="AC24" s="497"/>
      <c r="AD24" s="497"/>
      <c r="AE24" s="497"/>
      <c r="AF24" s="497"/>
      <c r="AG24" s="498"/>
      <c r="AH24" s="518">
        <v>238</v>
      </c>
      <c r="AI24" s="519"/>
      <c r="AJ24" s="519"/>
      <c r="AK24" s="519"/>
      <c r="AL24" s="558"/>
      <c r="AM24" s="518">
        <v>716856</v>
      </c>
      <c r="AN24" s="519"/>
      <c r="AO24" s="519"/>
      <c r="AP24" s="519"/>
      <c r="AQ24" s="519"/>
      <c r="AR24" s="558"/>
      <c r="AS24" s="518">
        <v>3012</v>
      </c>
      <c r="AT24" s="519"/>
      <c r="AU24" s="519"/>
      <c r="AV24" s="519"/>
      <c r="AW24" s="519"/>
      <c r="AX24" s="520"/>
      <c r="AY24" s="637" t="s">
        <v>170</v>
      </c>
      <c r="AZ24" s="638"/>
      <c r="BA24" s="638"/>
      <c r="BB24" s="638"/>
      <c r="BC24" s="638"/>
      <c r="BD24" s="638"/>
      <c r="BE24" s="638"/>
      <c r="BF24" s="638"/>
      <c r="BG24" s="638"/>
      <c r="BH24" s="638"/>
      <c r="BI24" s="638"/>
      <c r="BJ24" s="638"/>
      <c r="BK24" s="638"/>
      <c r="BL24" s="638"/>
      <c r="BM24" s="639"/>
      <c r="BN24" s="467">
        <v>9564412</v>
      </c>
      <c r="BO24" s="468"/>
      <c r="BP24" s="468"/>
      <c r="BQ24" s="468"/>
      <c r="BR24" s="468"/>
      <c r="BS24" s="468"/>
      <c r="BT24" s="468"/>
      <c r="BU24" s="469"/>
      <c r="BV24" s="467">
        <v>9140684</v>
      </c>
      <c r="BW24" s="468"/>
      <c r="BX24" s="468"/>
      <c r="BY24" s="468"/>
      <c r="BZ24" s="468"/>
      <c r="CA24" s="468"/>
      <c r="CB24" s="468"/>
      <c r="CC24" s="469"/>
      <c r="CD24" s="200"/>
      <c r="CE24" s="574"/>
      <c r="CF24" s="574"/>
      <c r="CG24" s="574"/>
      <c r="CH24" s="574"/>
      <c r="CI24" s="574"/>
      <c r="CJ24" s="574"/>
      <c r="CK24" s="574"/>
      <c r="CL24" s="574"/>
      <c r="CM24" s="574"/>
      <c r="CN24" s="574"/>
      <c r="CO24" s="574"/>
      <c r="CP24" s="574"/>
      <c r="CQ24" s="574"/>
      <c r="CR24" s="574"/>
      <c r="CS24" s="575"/>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x14ac:dyDescent="0.2">
      <c r="A25" s="186"/>
      <c r="B25" s="604"/>
      <c r="C25" s="605"/>
      <c r="D25" s="606"/>
      <c r="E25" s="517" t="s">
        <v>171</v>
      </c>
      <c r="F25" s="497"/>
      <c r="G25" s="497"/>
      <c r="H25" s="497"/>
      <c r="I25" s="497"/>
      <c r="J25" s="497"/>
      <c r="K25" s="498"/>
      <c r="L25" s="518">
        <v>1</v>
      </c>
      <c r="M25" s="519"/>
      <c r="N25" s="519"/>
      <c r="O25" s="519"/>
      <c r="P25" s="558"/>
      <c r="Q25" s="518">
        <v>5940</v>
      </c>
      <c r="R25" s="519"/>
      <c r="S25" s="519"/>
      <c r="T25" s="519"/>
      <c r="U25" s="519"/>
      <c r="V25" s="558"/>
      <c r="W25" s="617"/>
      <c r="X25" s="605"/>
      <c r="Y25" s="606"/>
      <c r="Z25" s="517" t="s">
        <v>172</v>
      </c>
      <c r="AA25" s="497"/>
      <c r="AB25" s="497"/>
      <c r="AC25" s="497"/>
      <c r="AD25" s="497"/>
      <c r="AE25" s="497"/>
      <c r="AF25" s="497"/>
      <c r="AG25" s="498"/>
      <c r="AH25" s="518">
        <v>34</v>
      </c>
      <c r="AI25" s="519"/>
      <c r="AJ25" s="519"/>
      <c r="AK25" s="519"/>
      <c r="AL25" s="558"/>
      <c r="AM25" s="518">
        <v>92378</v>
      </c>
      <c r="AN25" s="519"/>
      <c r="AO25" s="519"/>
      <c r="AP25" s="519"/>
      <c r="AQ25" s="519"/>
      <c r="AR25" s="558"/>
      <c r="AS25" s="518">
        <v>2717</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1153306</v>
      </c>
      <c r="BO25" s="431"/>
      <c r="BP25" s="431"/>
      <c r="BQ25" s="431"/>
      <c r="BR25" s="431"/>
      <c r="BS25" s="431"/>
      <c r="BT25" s="431"/>
      <c r="BU25" s="432"/>
      <c r="BV25" s="430">
        <v>1364271</v>
      </c>
      <c r="BW25" s="431"/>
      <c r="BX25" s="431"/>
      <c r="BY25" s="431"/>
      <c r="BZ25" s="431"/>
      <c r="CA25" s="431"/>
      <c r="CB25" s="431"/>
      <c r="CC25" s="432"/>
      <c r="CD25" s="200"/>
      <c r="CE25" s="574"/>
      <c r="CF25" s="574"/>
      <c r="CG25" s="574"/>
      <c r="CH25" s="574"/>
      <c r="CI25" s="574"/>
      <c r="CJ25" s="574"/>
      <c r="CK25" s="574"/>
      <c r="CL25" s="574"/>
      <c r="CM25" s="574"/>
      <c r="CN25" s="574"/>
      <c r="CO25" s="574"/>
      <c r="CP25" s="574"/>
      <c r="CQ25" s="574"/>
      <c r="CR25" s="574"/>
      <c r="CS25" s="575"/>
      <c r="CT25" s="464"/>
      <c r="CU25" s="465"/>
      <c r="CV25" s="465"/>
      <c r="CW25" s="465"/>
      <c r="CX25" s="465"/>
      <c r="CY25" s="465"/>
      <c r="CZ25" s="465"/>
      <c r="DA25" s="466"/>
      <c r="DB25" s="464"/>
      <c r="DC25" s="465"/>
      <c r="DD25" s="465"/>
      <c r="DE25" s="465"/>
      <c r="DF25" s="465"/>
      <c r="DG25" s="465"/>
      <c r="DH25" s="465"/>
      <c r="DI25" s="466"/>
    </row>
    <row r="26" spans="1:119" s="185" customFormat="1" ht="18.75" customHeight="1" x14ac:dyDescent="0.2">
      <c r="A26" s="186"/>
      <c r="B26" s="604"/>
      <c r="C26" s="605"/>
      <c r="D26" s="606"/>
      <c r="E26" s="517" t="s">
        <v>174</v>
      </c>
      <c r="F26" s="497"/>
      <c r="G26" s="497"/>
      <c r="H26" s="497"/>
      <c r="I26" s="497"/>
      <c r="J26" s="497"/>
      <c r="K26" s="498"/>
      <c r="L26" s="518">
        <v>1</v>
      </c>
      <c r="M26" s="519"/>
      <c r="N26" s="519"/>
      <c r="O26" s="519"/>
      <c r="P26" s="558"/>
      <c r="Q26" s="518">
        <v>5200</v>
      </c>
      <c r="R26" s="519"/>
      <c r="S26" s="519"/>
      <c r="T26" s="519"/>
      <c r="U26" s="519"/>
      <c r="V26" s="558"/>
      <c r="W26" s="617"/>
      <c r="X26" s="605"/>
      <c r="Y26" s="606"/>
      <c r="Z26" s="517" t="s">
        <v>175</v>
      </c>
      <c r="AA26" s="627"/>
      <c r="AB26" s="627"/>
      <c r="AC26" s="627"/>
      <c r="AD26" s="627"/>
      <c r="AE26" s="627"/>
      <c r="AF26" s="627"/>
      <c r="AG26" s="628"/>
      <c r="AH26" s="518" t="s">
        <v>176</v>
      </c>
      <c r="AI26" s="519"/>
      <c r="AJ26" s="519"/>
      <c r="AK26" s="519"/>
      <c r="AL26" s="558"/>
      <c r="AM26" s="518" t="s">
        <v>177</v>
      </c>
      <c r="AN26" s="519"/>
      <c r="AO26" s="519"/>
      <c r="AP26" s="519"/>
      <c r="AQ26" s="519"/>
      <c r="AR26" s="558"/>
      <c r="AS26" s="518" t="s">
        <v>136</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177</v>
      </c>
      <c r="BW26" s="468"/>
      <c r="BX26" s="468"/>
      <c r="BY26" s="468"/>
      <c r="BZ26" s="468"/>
      <c r="CA26" s="468"/>
      <c r="CB26" s="468"/>
      <c r="CC26" s="469"/>
      <c r="CD26" s="200"/>
      <c r="CE26" s="574"/>
      <c r="CF26" s="574"/>
      <c r="CG26" s="574"/>
      <c r="CH26" s="574"/>
      <c r="CI26" s="574"/>
      <c r="CJ26" s="574"/>
      <c r="CK26" s="574"/>
      <c r="CL26" s="574"/>
      <c r="CM26" s="574"/>
      <c r="CN26" s="574"/>
      <c r="CO26" s="574"/>
      <c r="CP26" s="574"/>
      <c r="CQ26" s="574"/>
      <c r="CR26" s="574"/>
      <c r="CS26" s="575"/>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6"/>
      <c r="B27" s="604"/>
      <c r="C27" s="605"/>
      <c r="D27" s="606"/>
      <c r="E27" s="517" t="s">
        <v>179</v>
      </c>
      <c r="F27" s="497"/>
      <c r="G27" s="497"/>
      <c r="H27" s="497"/>
      <c r="I27" s="497"/>
      <c r="J27" s="497"/>
      <c r="K27" s="498"/>
      <c r="L27" s="518">
        <v>1</v>
      </c>
      <c r="M27" s="519"/>
      <c r="N27" s="519"/>
      <c r="O27" s="519"/>
      <c r="P27" s="558"/>
      <c r="Q27" s="518">
        <v>3650</v>
      </c>
      <c r="R27" s="519"/>
      <c r="S27" s="519"/>
      <c r="T27" s="519"/>
      <c r="U27" s="519"/>
      <c r="V27" s="558"/>
      <c r="W27" s="617"/>
      <c r="X27" s="605"/>
      <c r="Y27" s="606"/>
      <c r="Z27" s="517" t="s">
        <v>180</v>
      </c>
      <c r="AA27" s="497"/>
      <c r="AB27" s="497"/>
      <c r="AC27" s="497"/>
      <c r="AD27" s="497"/>
      <c r="AE27" s="497"/>
      <c r="AF27" s="497"/>
      <c r="AG27" s="498"/>
      <c r="AH27" s="518">
        <v>2</v>
      </c>
      <c r="AI27" s="519"/>
      <c r="AJ27" s="519"/>
      <c r="AK27" s="519"/>
      <c r="AL27" s="558"/>
      <c r="AM27" s="518" t="s">
        <v>181</v>
      </c>
      <c r="AN27" s="519"/>
      <c r="AO27" s="519"/>
      <c r="AP27" s="519"/>
      <c r="AQ27" s="519"/>
      <c r="AR27" s="558"/>
      <c r="AS27" s="518" t="s">
        <v>181</v>
      </c>
      <c r="AT27" s="519"/>
      <c r="AU27" s="519"/>
      <c r="AV27" s="519"/>
      <c r="AW27" s="519"/>
      <c r="AX27" s="520"/>
      <c r="AY27" s="559" t="s">
        <v>182</v>
      </c>
      <c r="AZ27" s="560"/>
      <c r="BA27" s="560"/>
      <c r="BB27" s="560"/>
      <c r="BC27" s="560"/>
      <c r="BD27" s="560"/>
      <c r="BE27" s="560"/>
      <c r="BF27" s="560"/>
      <c r="BG27" s="560"/>
      <c r="BH27" s="560"/>
      <c r="BI27" s="560"/>
      <c r="BJ27" s="560"/>
      <c r="BK27" s="560"/>
      <c r="BL27" s="560"/>
      <c r="BM27" s="561"/>
      <c r="BN27" s="640">
        <v>245000</v>
      </c>
      <c r="BO27" s="641"/>
      <c r="BP27" s="641"/>
      <c r="BQ27" s="641"/>
      <c r="BR27" s="641"/>
      <c r="BS27" s="641"/>
      <c r="BT27" s="641"/>
      <c r="BU27" s="642"/>
      <c r="BV27" s="640">
        <v>245000</v>
      </c>
      <c r="BW27" s="641"/>
      <c r="BX27" s="641"/>
      <c r="BY27" s="641"/>
      <c r="BZ27" s="641"/>
      <c r="CA27" s="641"/>
      <c r="CB27" s="641"/>
      <c r="CC27" s="642"/>
      <c r="CD27" s="202"/>
      <c r="CE27" s="574"/>
      <c r="CF27" s="574"/>
      <c r="CG27" s="574"/>
      <c r="CH27" s="574"/>
      <c r="CI27" s="574"/>
      <c r="CJ27" s="574"/>
      <c r="CK27" s="574"/>
      <c r="CL27" s="574"/>
      <c r="CM27" s="574"/>
      <c r="CN27" s="574"/>
      <c r="CO27" s="574"/>
      <c r="CP27" s="574"/>
      <c r="CQ27" s="574"/>
      <c r="CR27" s="574"/>
      <c r="CS27" s="575"/>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x14ac:dyDescent="0.2">
      <c r="A28" s="186"/>
      <c r="B28" s="604"/>
      <c r="C28" s="605"/>
      <c r="D28" s="606"/>
      <c r="E28" s="517" t="s">
        <v>183</v>
      </c>
      <c r="F28" s="497"/>
      <c r="G28" s="497"/>
      <c r="H28" s="497"/>
      <c r="I28" s="497"/>
      <c r="J28" s="497"/>
      <c r="K28" s="498"/>
      <c r="L28" s="518">
        <v>1</v>
      </c>
      <c r="M28" s="519"/>
      <c r="N28" s="519"/>
      <c r="O28" s="519"/>
      <c r="P28" s="558"/>
      <c r="Q28" s="518">
        <v>3220</v>
      </c>
      <c r="R28" s="519"/>
      <c r="S28" s="519"/>
      <c r="T28" s="519"/>
      <c r="U28" s="519"/>
      <c r="V28" s="558"/>
      <c r="W28" s="617"/>
      <c r="X28" s="605"/>
      <c r="Y28" s="606"/>
      <c r="Z28" s="517" t="s">
        <v>184</v>
      </c>
      <c r="AA28" s="497"/>
      <c r="AB28" s="497"/>
      <c r="AC28" s="497"/>
      <c r="AD28" s="497"/>
      <c r="AE28" s="497"/>
      <c r="AF28" s="497"/>
      <c r="AG28" s="498"/>
      <c r="AH28" s="518" t="s">
        <v>177</v>
      </c>
      <c r="AI28" s="519"/>
      <c r="AJ28" s="519"/>
      <c r="AK28" s="519"/>
      <c r="AL28" s="558"/>
      <c r="AM28" s="518" t="s">
        <v>177</v>
      </c>
      <c r="AN28" s="519"/>
      <c r="AO28" s="519"/>
      <c r="AP28" s="519"/>
      <c r="AQ28" s="519"/>
      <c r="AR28" s="558"/>
      <c r="AS28" s="518" t="s">
        <v>177</v>
      </c>
      <c r="AT28" s="519"/>
      <c r="AU28" s="519"/>
      <c r="AV28" s="519"/>
      <c r="AW28" s="519"/>
      <c r="AX28" s="520"/>
      <c r="AY28" s="643" t="s">
        <v>185</v>
      </c>
      <c r="AZ28" s="644"/>
      <c r="BA28" s="644"/>
      <c r="BB28" s="645"/>
      <c r="BC28" s="427" t="s">
        <v>47</v>
      </c>
      <c r="BD28" s="428"/>
      <c r="BE28" s="428"/>
      <c r="BF28" s="428"/>
      <c r="BG28" s="428"/>
      <c r="BH28" s="428"/>
      <c r="BI28" s="428"/>
      <c r="BJ28" s="428"/>
      <c r="BK28" s="428"/>
      <c r="BL28" s="428"/>
      <c r="BM28" s="429"/>
      <c r="BN28" s="430">
        <v>1623091</v>
      </c>
      <c r="BO28" s="431"/>
      <c r="BP28" s="431"/>
      <c r="BQ28" s="431"/>
      <c r="BR28" s="431"/>
      <c r="BS28" s="431"/>
      <c r="BT28" s="431"/>
      <c r="BU28" s="432"/>
      <c r="BV28" s="430">
        <v>1681554</v>
      </c>
      <c r="BW28" s="431"/>
      <c r="BX28" s="431"/>
      <c r="BY28" s="431"/>
      <c r="BZ28" s="431"/>
      <c r="CA28" s="431"/>
      <c r="CB28" s="431"/>
      <c r="CC28" s="432"/>
      <c r="CD28" s="200"/>
      <c r="CE28" s="574"/>
      <c r="CF28" s="574"/>
      <c r="CG28" s="574"/>
      <c r="CH28" s="574"/>
      <c r="CI28" s="574"/>
      <c r="CJ28" s="574"/>
      <c r="CK28" s="574"/>
      <c r="CL28" s="574"/>
      <c r="CM28" s="574"/>
      <c r="CN28" s="574"/>
      <c r="CO28" s="574"/>
      <c r="CP28" s="574"/>
      <c r="CQ28" s="574"/>
      <c r="CR28" s="574"/>
      <c r="CS28" s="575"/>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x14ac:dyDescent="0.2">
      <c r="A29" s="186"/>
      <c r="B29" s="604"/>
      <c r="C29" s="605"/>
      <c r="D29" s="606"/>
      <c r="E29" s="517" t="s">
        <v>186</v>
      </c>
      <c r="F29" s="497"/>
      <c r="G29" s="497"/>
      <c r="H29" s="497"/>
      <c r="I29" s="497"/>
      <c r="J29" s="497"/>
      <c r="K29" s="498"/>
      <c r="L29" s="518">
        <v>13</v>
      </c>
      <c r="M29" s="519"/>
      <c r="N29" s="519"/>
      <c r="O29" s="519"/>
      <c r="P29" s="558"/>
      <c r="Q29" s="518">
        <v>3100</v>
      </c>
      <c r="R29" s="519"/>
      <c r="S29" s="519"/>
      <c r="T29" s="519"/>
      <c r="U29" s="519"/>
      <c r="V29" s="558"/>
      <c r="W29" s="618"/>
      <c r="X29" s="619"/>
      <c r="Y29" s="620"/>
      <c r="Z29" s="517" t="s">
        <v>187</v>
      </c>
      <c r="AA29" s="497"/>
      <c r="AB29" s="497"/>
      <c r="AC29" s="497"/>
      <c r="AD29" s="497"/>
      <c r="AE29" s="497"/>
      <c r="AF29" s="497"/>
      <c r="AG29" s="498"/>
      <c r="AH29" s="518">
        <v>240</v>
      </c>
      <c r="AI29" s="519"/>
      <c r="AJ29" s="519"/>
      <c r="AK29" s="519"/>
      <c r="AL29" s="558"/>
      <c r="AM29" s="518">
        <v>724608</v>
      </c>
      <c r="AN29" s="519"/>
      <c r="AO29" s="519"/>
      <c r="AP29" s="519"/>
      <c r="AQ29" s="519"/>
      <c r="AR29" s="558"/>
      <c r="AS29" s="518">
        <v>3019</v>
      </c>
      <c r="AT29" s="519"/>
      <c r="AU29" s="519"/>
      <c r="AV29" s="519"/>
      <c r="AW29" s="519"/>
      <c r="AX29" s="520"/>
      <c r="AY29" s="646"/>
      <c r="AZ29" s="647"/>
      <c r="BA29" s="647"/>
      <c r="BB29" s="648"/>
      <c r="BC29" s="501" t="s">
        <v>188</v>
      </c>
      <c r="BD29" s="502"/>
      <c r="BE29" s="502"/>
      <c r="BF29" s="502"/>
      <c r="BG29" s="502"/>
      <c r="BH29" s="502"/>
      <c r="BI29" s="502"/>
      <c r="BJ29" s="502"/>
      <c r="BK29" s="502"/>
      <c r="BL29" s="502"/>
      <c r="BM29" s="503"/>
      <c r="BN29" s="467">
        <v>159460</v>
      </c>
      <c r="BO29" s="468"/>
      <c r="BP29" s="468"/>
      <c r="BQ29" s="468"/>
      <c r="BR29" s="468"/>
      <c r="BS29" s="468"/>
      <c r="BT29" s="468"/>
      <c r="BU29" s="469"/>
      <c r="BV29" s="467">
        <v>159144</v>
      </c>
      <c r="BW29" s="468"/>
      <c r="BX29" s="468"/>
      <c r="BY29" s="468"/>
      <c r="BZ29" s="468"/>
      <c r="CA29" s="468"/>
      <c r="CB29" s="468"/>
      <c r="CC29" s="469"/>
      <c r="CD29" s="202"/>
      <c r="CE29" s="574"/>
      <c r="CF29" s="574"/>
      <c r="CG29" s="574"/>
      <c r="CH29" s="574"/>
      <c r="CI29" s="574"/>
      <c r="CJ29" s="574"/>
      <c r="CK29" s="574"/>
      <c r="CL29" s="574"/>
      <c r="CM29" s="574"/>
      <c r="CN29" s="574"/>
      <c r="CO29" s="574"/>
      <c r="CP29" s="574"/>
      <c r="CQ29" s="574"/>
      <c r="CR29" s="574"/>
      <c r="CS29" s="575"/>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x14ac:dyDescent="0.25">
      <c r="A30" s="186"/>
      <c r="B30" s="607"/>
      <c r="C30" s="608"/>
      <c r="D30" s="609"/>
      <c r="E30" s="521"/>
      <c r="F30" s="522"/>
      <c r="G30" s="522"/>
      <c r="H30" s="522"/>
      <c r="I30" s="522"/>
      <c r="J30" s="522"/>
      <c r="K30" s="523"/>
      <c r="L30" s="621"/>
      <c r="M30" s="622"/>
      <c r="N30" s="622"/>
      <c r="O30" s="622"/>
      <c r="P30" s="623"/>
      <c r="Q30" s="621"/>
      <c r="R30" s="622"/>
      <c r="S30" s="622"/>
      <c r="T30" s="622"/>
      <c r="U30" s="622"/>
      <c r="V30" s="623"/>
      <c r="W30" s="624" t="s">
        <v>189</v>
      </c>
      <c r="X30" s="625"/>
      <c r="Y30" s="625"/>
      <c r="Z30" s="625"/>
      <c r="AA30" s="625"/>
      <c r="AB30" s="625"/>
      <c r="AC30" s="625"/>
      <c r="AD30" s="625"/>
      <c r="AE30" s="625"/>
      <c r="AF30" s="625"/>
      <c r="AG30" s="626"/>
      <c r="AH30" s="583">
        <v>99.5</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49</v>
      </c>
      <c r="BD30" s="638"/>
      <c r="BE30" s="638"/>
      <c r="BF30" s="638"/>
      <c r="BG30" s="638"/>
      <c r="BH30" s="638"/>
      <c r="BI30" s="638"/>
      <c r="BJ30" s="638"/>
      <c r="BK30" s="638"/>
      <c r="BL30" s="638"/>
      <c r="BM30" s="639"/>
      <c r="BN30" s="640">
        <v>1703840</v>
      </c>
      <c r="BO30" s="641"/>
      <c r="BP30" s="641"/>
      <c r="BQ30" s="641"/>
      <c r="BR30" s="641"/>
      <c r="BS30" s="641"/>
      <c r="BT30" s="641"/>
      <c r="BU30" s="642"/>
      <c r="BV30" s="640">
        <v>1874088</v>
      </c>
      <c r="BW30" s="641"/>
      <c r="BX30" s="641"/>
      <c r="BY30" s="641"/>
      <c r="BZ30" s="641"/>
      <c r="CA30" s="641"/>
      <c r="CB30" s="641"/>
      <c r="CC30" s="64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1" t="s">
        <v>196</v>
      </c>
      <c r="D33" s="491"/>
      <c r="E33" s="456" t="s">
        <v>197</v>
      </c>
      <c r="F33" s="456"/>
      <c r="G33" s="456"/>
      <c r="H33" s="456"/>
      <c r="I33" s="456"/>
      <c r="J33" s="456"/>
      <c r="K33" s="456"/>
      <c r="L33" s="456"/>
      <c r="M33" s="456"/>
      <c r="N33" s="456"/>
      <c r="O33" s="456"/>
      <c r="P33" s="456"/>
      <c r="Q33" s="456"/>
      <c r="R33" s="456"/>
      <c r="S33" s="456"/>
      <c r="T33" s="215"/>
      <c r="U33" s="491" t="s">
        <v>196</v>
      </c>
      <c r="V33" s="491"/>
      <c r="W33" s="456" t="s">
        <v>197</v>
      </c>
      <c r="X33" s="456"/>
      <c r="Y33" s="456"/>
      <c r="Z33" s="456"/>
      <c r="AA33" s="456"/>
      <c r="AB33" s="456"/>
      <c r="AC33" s="456"/>
      <c r="AD33" s="456"/>
      <c r="AE33" s="456"/>
      <c r="AF33" s="456"/>
      <c r="AG33" s="456"/>
      <c r="AH33" s="456"/>
      <c r="AI33" s="456"/>
      <c r="AJ33" s="456"/>
      <c r="AK33" s="456"/>
      <c r="AL33" s="215"/>
      <c r="AM33" s="491" t="s">
        <v>198</v>
      </c>
      <c r="AN33" s="491"/>
      <c r="AO33" s="456" t="s">
        <v>197</v>
      </c>
      <c r="AP33" s="456"/>
      <c r="AQ33" s="456"/>
      <c r="AR33" s="456"/>
      <c r="AS33" s="456"/>
      <c r="AT33" s="456"/>
      <c r="AU33" s="456"/>
      <c r="AV33" s="456"/>
      <c r="AW33" s="456"/>
      <c r="AX33" s="456"/>
      <c r="AY33" s="456"/>
      <c r="AZ33" s="456"/>
      <c r="BA33" s="456"/>
      <c r="BB33" s="456"/>
      <c r="BC33" s="456"/>
      <c r="BD33" s="216"/>
      <c r="BE33" s="456" t="s">
        <v>199</v>
      </c>
      <c r="BF33" s="456"/>
      <c r="BG33" s="456" t="s">
        <v>200</v>
      </c>
      <c r="BH33" s="456"/>
      <c r="BI33" s="456"/>
      <c r="BJ33" s="456"/>
      <c r="BK33" s="456"/>
      <c r="BL33" s="456"/>
      <c r="BM33" s="456"/>
      <c r="BN33" s="456"/>
      <c r="BO33" s="456"/>
      <c r="BP33" s="456"/>
      <c r="BQ33" s="456"/>
      <c r="BR33" s="456"/>
      <c r="BS33" s="456"/>
      <c r="BT33" s="456"/>
      <c r="BU33" s="456"/>
      <c r="BV33" s="216"/>
      <c r="BW33" s="491" t="s">
        <v>199</v>
      </c>
      <c r="BX33" s="491"/>
      <c r="BY33" s="456" t="s">
        <v>201</v>
      </c>
      <c r="BZ33" s="456"/>
      <c r="CA33" s="456"/>
      <c r="CB33" s="456"/>
      <c r="CC33" s="456"/>
      <c r="CD33" s="456"/>
      <c r="CE33" s="456"/>
      <c r="CF33" s="456"/>
      <c r="CG33" s="456"/>
      <c r="CH33" s="456"/>
      <c r="CI33" s="456"/>
      <c r="CJ33" s="456"/>
      <c r="CK33" s="456"/>
      <c r="CL33" s="456"/>
      <c r="CM33" s="456"/>
      <c r="CN33" s="215"/>
      <c r="CO33" s="491" t="s">
        <v>198</v>
      </c>
      <c r="CP33" s="491"/>
      <c r="CQ33" s="456" t="s">
        <v>202</v>
      </c>
      <c r="CR33" s="456"/>
      <c r="CS33" s="456"/>
      <c r="CT33" s="456"/>
      <c r="CU33" s="456"/>
      <c r="CV33" s="456"/>
      <c r="CW33" s="456"/>
      <c r="CX33" s="456"/>
      <c r="CY33" s="456"/>
      <c r="CZ33" s="456"/>
      <c r="DA33" s="456"/>
      <c r="DB33" s="456"/>
      <c r="DC33" s="456"/>
      <c r="DD33" s="456"/>
      <c r="DE33" s="456"/>
      <c r="DF33" s="215"/>
      <c r="DG33" s="652" t="s">
        <v>203</v>
      </c>
      <c r="DH33" s="652"/>
      <c r="DI33" s="217"/>
      <c r="DJ33" s="185"/>
      <c r="DK33" s="185"/>
      <c r="DL33" s="185"/>
      <c r="DM33" s="185"/>
      <c r="DN33" s="185"/>
      <c r="DO33" s="185"/>
    </row>
    <row r="34" spans="1:119" ht="32.25" customHeight="1" x14ac:dyDescent="0.2">
      <c r="A34" s="186"/>
      <c r="B34" s="212"/>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3"/>
      <c r="U34" s="653">
        <f>IF(W34="","",MAX(C34:D43)+1)</f>
        <v>4</v>
      </c>
      <c r="V34" s="653"/>
      <c r="W34" s="654" t="str">
        <f>IF('各会計、関係団体の財政状況及び健全化判断比率'!B28="","",'各会計、関係団体の財政状況及び健全化判断比率'!B28)</f>
        <v>国民健康保険特別会計（事業勘定）</v>
      </c>
      <c r="X34" s="654"/>
      <c r="Y34" s="654"/>
      <c r="Z34" s="654"/>
      <c r="AA34" s="654"/>
      <c r="AB34" s="654"/>
      <c r="AC34" s="654"/>
      <c r="AD34" s="654"/>
      <c r="AE34" s="654"/>
      <c r="AF34" s="654"/>
      <c r="AG34" s="654"/>
      <c r="AH34" s="654"/>
      <c r="AI34" s="654"/>
      <c r="AJ34" s="654"/>
      <c r="AK34" s="654"/>
      <c r="AL34" s="213"/>
      <c r="AM34" s="653">
        <f>IF(AO34="","",MAX(C34:D43,U34:V43)+1)</f>
        <v>7</v>
      </c>
      <c r="AN34" s="653"/>
      <c r="AO34" s="654" t="str">
        <f>IF('各会計、関係団体の財政状況及び健全化判断比率'!B31="","",'各会計、関係団体の財政状況及び健全化判断比率'!B31)</f>
        <v>水道事業会計</v>
      </c>
      <c r="AP34" s="654"/>
      <c r="AQ34" s="654"/>
      <c r="AR34" s="654"/>
      <c r="AS34" s="654"/>
      <c r="AT34" s="654"/>
      <c r="AU34" s="654"/>
      <c r="AV34" s="654"/>
      <c r="AW34" s="654"/>
      <c r="AX34" s="654"/>
      <c r="AY34" s="654"/>
      <c r="AZ34" s="654"/>
      <c r="BA34" s="654"/>
      <c r="BB34" s="654"/>
      <c r="BC34" s="654"/>
      <c r="BD34" s="213"/>
      <c r="BE34" s="653">
        <f>IF(BG34="","",MAX(C34:D43,U34:V43,AM34:AN43)+1)</f>
        <v>9</v>
      </c>
      <c r="BF34" s="653"/>
      <c r="BG34" s="654" t="str">
        <f>IF('各会計、関係団体の財政状況及び健全化判断比率'!B33="","",'各会計、関係団体の財政状況及び健全化判断比率'!B33)</f>
        <v>農業集落排水事業特別会計</v>
      </c>
      <c r="BH34" s="654"/>
      <c r="BI34" s="654"/>
      <c r="BJ34" s="654"/>
      <c r="BK34" s="654"/>
      <c r="BL34" s="654"/>
      <c r="BM34" s="654"/>
      <c r="BN34" s="654"/>
      <c r="BO34" s="654"/>
      <c r="BP34" s="654"/>
      <c r="BQ34" s="654"/>
      <c r="BR34" s="654"/>
      <c r="BS34" s="654"/>
      <c r="BT34" s="654"/>
      <c r="BU34" s="654"/>
      <c r="BV34" s="213"/>
      <c r="BW34" s="653">
        <f>IF(BY34="","",MAX(C34:D43,U34:V43,AM34:AN43,BE34:BF43)+1)</f>
        <v>12</v>
      </c>
      <c r="BX34" s="653"/>
      <c r="BY34" s="654" t="str">
        <f>IF('各会計、関係団体の財政状況及び健全化判断比率'!B68="","",'各会計、関係団体の財政状況及び健全化判断比率'!B68)</f>
        <v>日南串間広域不燃物処理組合</v>
      </c>
      <c r="BZ34" s="654"/>
      <c r="CA34" s="654"/>
      <c r="CB34" s="654"/>
      <c r="CC34" s="654"/>
      <c r="CD34" s="654"/>
      <c r="CE34" s="654"/>
      <c r="CF34" s="654"/>
      <c r="CG34" s="654"/>
      <c r="CH34" s="654"/>
      <c r="CI34" s="654"/>
      <c r="CJ34" s="654"/>
      <c r="CK34" s="654"/>
      <c r="CL34" s="654"/>
      <c r="CM34" s="654"/>
      <c r="CN34" s="213"/>
      <c r="CO34" s="653">
        <f>IF(CQ34="","",MAX(C34:D43,U34:V43,AM34:AN43,BE34:BF43,BW34:BX43)+1)</f>
        <v>17</v>
      </c>
      <c r="CP34" s="653"/>
      <c r="CQ34" s="654" t="str">
        <f>IF('各会計、関係団体の財政状況及び健全化判断比率'!BS7="","",'各会計、関係団体の財政状況及び健全化判断比率'!BS7)</f>
        <v>南那珂森林組合</v>
      </c>
      <c r="CR34" s="654"/>
      <c r="CS34" s="654"/>
      <c r="CT34" s="654"/>
      <c r="CU34" s="654"/>
      <c r="CV34" s="654"/>
      <c r="CW34" s="654"/>
      <c r="CX34" s="654"/>
      <c r="CY34" s="654"/>
      <c r="CZ34" s="654"/>
      <c r="DA34" s="654"/>
      <c r="DB34" s="654"/>
      <c r="DC34" s="654"/>
      <c r="DD34" s="654"/>
      <c r="DE34" s="654"/>
      <c r="DF34" s="210"/>
      <c r="DG34" s="655" t="str">
        <f>IF('各会計、関係団体の財政状況及び健全化判断比率'!BR7="","",'各会計、関係団体の財政状況及び健全化判断比率'!BR7)</f>
        <v>○</v>
      </c>
      <c r="DH34" s="655"/>
      <c r="DI34" s="217"/>
      <c r="DJ34" s="185"/>
      <c r="DK34" s="185"/>
      <c r="DL34" s="185"/>
      <c r="DM34" s="185"/>
      <c r="DN34" s="185"/>
      <c r="DO34" s="185"/>
    </row>
    <row r="35" spans="1:119" ht="32.25" customHeight="1" x14ac:dyDescent="0.2">
      <c r="A35" s="186"/>
      <c r="B35" s="212"/>
      <c r="C35" s="653">
        <f>IF(E35="","",C34+1)</f>
        <v>2</v>
      </c>
      <c r="D35" s="653"/>
      <c r="E35" s="654" t="str">
        <f>IF('各会計、関係団体の財政状況及び健全化判断比率'!B8="","",'各会計、関係団体の財政状況及び健全化判断比率'!B8)</f>
        <v>物品特別会計</v>
      </c>
      <c r="F35" s="654"/>
      <c r="G35" s="654"/>
      <c r="H35" s="654"/>
      <c r="I35" s="654"/>
      <c r="J35" s="654"/>
      <c r="K35" s="654"/>
      <c r="L35" s="654"/>
      <c r="M35" s="654"/>
      <c r="N35" s="654"/>
      <c r="O35" s="654"/>
      <c r="P35" s="654"/>
      <c r="Q35" s="654"/>
      <c r="R35" s="654"/>
      <c r="S35" s="654"/>
      <c r="T35" s="213"/>
      <c r="U35" s="653">
        <f>IF(W35="","",U34+1)</f>
        <v>5</v>
      </c>
      <c r="V35" s="653"/>
      <c r="W35" s="654" t="str">
        <f>IF('各会計、関係団体の財政状況及び健全化判断比率'!B29="","",'各会計、関係団体の財政状況及び健全化判断比率'!B29)</f>
        <v>後期高齢者医療特別会計</v>
      </c>
      <c r="X35" s="654"/>
      <c r="Y35" s="654"/>
      <c r="Z35" s="654"/>
      <c r="AA35" s="654"/>
      <c r="AB35" s="654"/>
      <c r="AC35" s="654"/>
      <c r="AD35" s="654"/>
      <c r="AE35" s="654"/>
      <c r="AF35" s="654"/>
      <c r="AG35" s="654"/>
      <c r="AH35" s="654"/>
      <c r="AI35" s="654"/>
      <c r="AJ35" s="654"/>
      <c r="AK35" s="654"/>
      <c r="AL35" s="213"/>
      <c r="AM35" s="653">
        <f t="shared" ref="AM35:AM43" si="0">IF(AO35="","",AM34+1)</f>
        <v>8</v>
      </c>
      <c r="AN35" s="653"/>
      <c r="AO35" s="654" t="str">
        <f>IF('各会計、関係団体の財政状況及び健全化判断比率'!B32="","",'各会計、関係団体の財政状況及び健全化判断比率'!B32)</f>
        <v>病院事業会計</v>
      </c>
      <c r="AP35" s="654"/>
      <c r="AQ35" s="654"/>
      <c r="AR35" s="654"/>
      <c r="AS35" s="654"/>
      <c r="AT35" s="654"/>
      <c r="AU35" s="654"/>
      <c r="AV35" s="654"/>
      <c r="AW35" s="654"/>
      <c r="AX35" s="654"/>
      <c r="AY35" s="654"/>
      <c r="AZ35" s="654"/>
      <c r="BA35" s="654"/>
      <c r="BB35" s="654"/>
      <c r="BC35" s="654"/>
      <c r="BD35" s="213"/>
      <c r="BE35" s="653">
        <f t="shared" ref="BE35:BE43" si="1">IF(BG35="","",BE34+1)</f>
        <v>10</v>
      </c>
      <c r="BF35" s="653"/>
      <c r="BG35" s="654" t="str">
        <f>IF('各会計、関係団体の財政状況及び健全化判断比率'!B34="","",'各会計、関係団体の財政状況及び健全化判断比率'!B34)</f>
        <v>公共下水道事業特別会計</v>
      </c>
      <c r="BH35" s="654"/>
      <c r="BI35" s="654"/>
      <c r="BJ35" s="654"/>
      <c r="BK35" s="654"/>
      <c r="BL35" s="654"/>
      <c r="BM35" s="654"/>
      <c r="BN35" s="654"/>
      <c r="BO35" s="654"/>
      <c r="BP35" s="654"/>
      <c r="BQ35" s="654"/>
      <c r="BR35" s="654"/>
      <c r="BS35" s="654"/>
      <c r="BT35" s="654"/>
      <c r="BU35" s="654"/>
      <c r="BV35" s="213"/>
      <c r="BW35" s="653">
        <f t="shared" ref="BW35:BW43" si="2">IF(BY35="","",BW34+1)</f>
        <v>13</v>
      </c>
      <c r="BX35" s="653"/>
      <c r="BY35" s="654" t="str">
        <f>IF('各会計、関係団体の財政状況及び健全化判断比率'!B69="","",'各会計、関係団体の財政状況及び健全化判断比率'!B69)</f>
        <v>宮崎県後期高齢者医療広域連合（一般会計）</v>
      </c>
      <c r="BZ35" s="654"/>
      <c r="CA35" s="654"/>
      <c r="CB35" s="654"/>
      <c r="CC35" s="654"/>
      <c r="CD35" s="654"/>
      <c r="CE35" s="654"/>
      <c r="CF35" s="654"/>
      <c r="CG35" s="654"/>
      <c r="CH35" s="654"/>
      <c r="CI35" s="654"/>
      <c r="CJ35" s="654"/>
      <c r="CK35" s="654"/>
      <c r="CL35" s="654"/>
      <c r="CM35" s="654"/>
      <c r="CN35" s="213"/>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10"/>
      <c r="DG35" s="655" t="str">
        <f>IF('各会計、関係団体の財政状況及び健全化判断比率'!BR8="","",'各会計、関係団体の財政状況及び健全化判断比率'!BR8)</f>
        <v/>
      </c>
      <c r="DH35" s="655"/>
      <c r="DI35" s="217"/>
      <c r="DJ35" s="185"/>
      <c r="DK35" s="185"/>
      <c r="DL35" s="185"/>
      <c r="DM35" s="185"/>
      <c r="DN35" s="185"/>
      <c r="DO35" s="185"/>
    </row>
    <row r="36" spans="1:119" ht="32.25" customHeight="1" x14ac:dyDescent="0.2">
      <c r="A36" s="186"/>
      <c r="B36" s="212"/>
      <c r="C36" s="653">
        <f>IF(E36="","",C35+1)</f>
        <v>3</v>
      </c>
      <c r="D36" s="653"/>
      <c r="E36" s="654" t="str">
        <f>IF('各会計、関係団体の財政状況及び健全化判断比率'!B9="","",'各会計、関係団体の財政状況及び健全化判断比率'!B9)</f>
        <v>市木診療所特別会計</v>
      </c>
      <c r="F36" s="654"/>
      <c r="G36" s="654"/>
      <c r="H36" s="654"/>
      <c r="I36" s="654"/>
      <c r="J36" s="654"/>
      <c r="K36" s="654"/>
      <c r="L36" s="654"/>
      <c r="M36" s="654"/>
      <c r="N36" s="654"/>
      <c r="O36" s="654"/>
      <c r="P36" s="654"/>
      <c r="Q36" s="654"/>
      <c r="R36" s="654"/>
      <c r="S36" s="654"/>
      <c r="T36" s="213"/>
      <c r="U36" s="653">
        <f t="shared" ref="U36:U43" si="4">IF(W36="","",U35+1)</f>
        <v>6</v>
      </c>
      <c r="V36" s="653"/>
      <c r="W36" s="654" t="str">
        <f>IF('各会計、関係団体の財政状況及び健全化判断比率'!B30="","",'各会計、関係団体の財政状況及び健全化判断比率'!B30)</f>
        <v>介護保険特別会計（事業勘定）</v>
      </c>
      <c r="X36" s="654"/>
      <c r="Y36" s="654"/>
      <c r="Z36" s="654"/>
      <c r="AA36" s="654"/>
      <c r="AB36" s="654"/>
      <c r="AC36" s="654"/>
      <c r="AD36" s="654"/>
      <c r="AE36" s="654"/>
      <c r="AF36" s="654"/>
      <c r="AG36" s="654"/>
      <c r="AH36" s="654"/>
      <c r="AI36" s="654"/>
      <c r="AJ36" s="654"/>
      <c r="AK36" s="654"/>
      <c r="AL36" s="213"/>
      <c r="AM36" s="653" t="str">
        <f t="shared" si="0"/>
        <v/>
      </c>
      <c r="AN36" s="653"/>
      <c r="AO36" s="654"/>
      <c r="AP36" s="654"/>
      <c r="AQ36" s="654"/>
      <c r="AR36" s="654"/>
      <c r="AS36" s="654"/>
      <c r="AT36" s="654"/>
      <c r="AU36" s="654"/>
      <c r="AV36" s="654"/>
      <c r="AW36" s="654"/>
      <c r="AX36" s="654"/>
      <c r="AY36" s="654"/>
      <c r="AZ36" s="654"/>
      <c r="BA36" s="654"/>
      <c r="BB36" s="654"/>
      <c r="BC36" s="654"/>
      <c r="BD36" s="213"/>
      <c r="BE36" s="653">
        <f t="shared" si="1"/>
        <v>11</v>
      </c>
      <c r="BF36" s="653"/>
      <c r="BG36" s="654" t="str">
        <f>IF('各会計、関係団体の財政状況及び健全化判断比率'!B35="","",'各会計、関係団体の財政状況及び健全化判断比率'!B35)</f>
        <v>漁業集落排水事業特別会計</v>
      </c>
      <c r="BH36" s="654"/>
      <c r="BI36" s="654"/>
      <c r="BJ36" s="654"/>
      <c r="BK36" s="654"/>
      <c r="BL36" s="654"/>
      <c r="BM36" s="654"/>
      <c r="BN36" s="654"/>
      <c r="BO36" s="654"/>
      <c r="BP36" s="654"/>
      <c r="BQ36" s="654"/>
      <c r="BR36" s="654"/>
      <c r="BS36" s="654"/>
      <c r="BT36" s="654"/>
      <c r="BU36" s="654"/>
      <c r="BV36" s="213"/>
      <c r="BW36" s="653">
        <f t="shared" si="2"/>
        <v>14</v>
      </c>
      <c r="BX36" s="653"/>
      <c r="BY36" s="654" t="str">
        <f>IF('各会計、関係団体の財政状況及び健全化判断比率'!B70="","",'各会計、関係団体の財政状況及び健全化判断比率'!B70)</f>
        <v>宮崎県後期高齢者医療広域連合（事業会計）</v>
      </c>
      <c r="BZ36" s="654"/>
      <c r="CA36" s="654"/>
      <c r="CB36" s="654"/>
      <c r="CC36" s="654"/>
      <c r="CD36" s="654"/>
      <c r="CE36" s="654"/>
      <c r="CF36" s="654"/>
      <c r="CG36" s="654"/>
      <c r="CH36" s="654"/>
      <c r="CI36" s="654"/>
      <c r="CJ36" s="654"/>
      <c r="CK36" s="654"/>
      <c r="CL36" s="654"/>
      <c r="CM36" s="654"/>
      <c r="CN36" s="213"/>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10"/>
      <c r="DG36" s="655" t="str">
        <f>IF('各会計、関係団体の財政状況及び健全化判断比率'!BR9="","",'各会計、関係団体の財政状況及び健全化判断比率'!BR9)</f>
        <v/>
      </c>
      <c r="DH36" s="655"/>
      <c r="DI36" s="217"/>
      <c r="DJ36" s="185"/>
      <c r="DK36" s="185"/>
      <c r="DL36" s="185"/>
      <c r="DM36" s="185"/>
      <c r="DN36" s="185"/>
      <c r="DO36" s="185"/>
    </row>
    <row r="37" spans="1:119" ht="32.25" customHeight="1" x14ac:dyDescent="0.2">
      <c r="A37" s="186"/>
      <c r="B37" s="212"/>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13"/>
      <c r="U37" s="653" t="str">
        <f t="shared" si="4"/>
        <v/>
      </c>
      <c r="V37" s="653"/>
      <c r="W37" s="654"/>
      <c r="X37" s="654"/>
      <c r="Y37" s="654"/>
      <c r="Z37" s="654"/>
      <c r="AA37" s="654"/>
      <c r="AB37" s="654"/>
      <c r="AC37" s="654"/>
      <c r="AD37" s="654"/>
      <c r="AE37" s="654"/>
      <c r="AF37" s="654"/>
      <c r="AG37" s="654"/>
      <c r="AH37" s="654"/>
      <c r="AI37" s="654"/>
      <c r="AJ37" s="654"/>
      <c r="AK37" s="654"/>
      <c r="AL37" s="213"/>
      <c r="AM37" s="653" t="str">
        <f t="shared" si="0"/>
        <v/>
      </c>
      <c r="AN37" s="653"/>
      <c r="AO37" s="654"/>
      <c r="AP37" s="654"/>
      <c r="AQ37" s="654"/>
      <c r="AR37" s="654"/>
      <c r="AS37" s="654"/>
      <c r="AT37" s="654"/>
      <c r="AU37" s="654"/>
      <c r="AV37" s="654"/>
      <c r="AW37" s="654"/>
      <c r="AX37" s="654"/>
      <c r="AY37" s="654"/>
      <c r="AZ37" s="654"/>
      <c r="BA37" s="654"/>
      <c r="BB37" s="654"/>
      <c r="BC37" s="654"/>
      <c r="BD37" s="213"/>
      <c r="BE37" s="653" t="str">
        <f t="shared" si="1"/>
        <v/>
      </c>
      <c r="BF37" s="653"/>
      <c r="BG37" s="654"/>
      <c r="BH37" s="654"/>
      <c r="BI37" s="654"/>
      <c r="BJ37" s="654"/>
      <c r="BK37" s="654"/>
      <c r="BL37" s="654"/>
      <c r="BM37" s="654"/>
      <c r="BN37" s="654"/>
      <c r="BO37" s="654"/>
      <c r="BP37" s="654"/>
      <c r="BQ37" s="654"/>
      <c r="BR37" s="654"/>
      <c r="BS37" s="654"/>
      <c r="BT37" s="654"/>
      <c r="BU37" s="654"/>
      <c r="BV37" s="213"/>
      <c r="BW37" s="653">
        <f t="shared" si="2"/>
        <v>15</v>
      </c>
      <c r="BX37" s="653"/>
      <c r="BY37" s="654" t="str">
        <f>IF('各会計、関係団体の財政状況及び健全化判断比率'!B71="","",'各会計、関係団体の財政状況及び健全化判断比率'!B71)</f>
        <v>宮崎県市町村総合事務組合(一般会計）</v>
      </c>
      <c r="BZ37" s="654"/>
      <c r="CA37" s="654"/>
      <c r="CB37" s="654"/>
      <c r="CC37" s="654"/>
      <c r="CD37" s="654"/>
      <c r="CE37" s="654"/>
      <c r="CF37" s="654"/>
      <c r="CG37" s="654"/>
      <c r="CH37" s="654"/>
      <c r="CI37" s="654"/>
      <c r="CJ37" s="654"/>
      <c r="CK37" s="654"/>
      <c r="CL37" s="654"/>
      <c r="CM37" s="654"/>
      <c r="CN37" s="213"/>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10"/>
      <c r="DG37" s="655" t="str">
        <f>IF('各会計、関係団体の財政状況及び健全化判断比率'!BR10="","",'各会計、関係団体の財政状況及び健全化判断比率'!BR10)</f>
        <v/>
      </c>
      <c r="DH37" s="655"/>
      <c r="DI37" s="217"/>
      <c r="DJ37" s="185"/>
      <c r="DK37" s="185"/>
      <c r="DL37" s="185"/>
      <c r="DM37" s="185"/>
      <c r="DN37" s="185"/>
      <c r="DO37" s="185"/>
    </row>
    <row r="38" spans="1:119" ht="32.25" customHeight="1" x14ac:dyDescent="0.2">
      <c r="A38" s="186"/>
      <c r="B38" s="212"/>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13"/>
      <c r="U38" s="653" t="str">
        <f t="shared" si="4"/>
        <v/>
      </c>
      <c r="V38" s="653"/>
      <c r="W38" s="654"/>
      <c r="X38" s="654"/>
      <c r="Y38" s="654"/>
      <c r="Z38" s="654"/>
      <c r="AA38" s="654"/>
      <c r="AB38" s="654"/>
      <c r="AC38" s="654"/>
      <c r="AD38" s="654"/>
      <c r="AE38" s="654"/>
      <c r="AF38" s="654"/>
      <c r="AG38" s="654"/>
      <c r="AH38" s="654"/>
      <c r="AI38" s="654"/>
      <c r="AJ38" s="654"/>
      <c r="AK38" s="654"/>
      <c r="AL38" s="213"/>
      <c r="AM38" s="653" t="str">
        <f t="shared" si="0"/>
        <v/>
      </c>
      <c r="AN38" s="653"/>
      <c r="AO38" s="654"/>
      <c r="AP38" s="654"/>
      <c r="AQ38" s="654"/>
      <c r="AR38" s="654"/>
      <c r="AS38" s="654"/>
      <c r="AT38" s="654"/>
      <c r="AU38" s="654"/>
      <c r="AV38" s="654"/>
      <c r="AW38" s="654"/>
      <c r="AX38" s="654"/>
      <c r="AY38" s="654"/>
      <c r="AZ38" s="654"/>
      <c r="BA38" s="654"/>
      <c r="BB38" s="654"/>
      <c r="BC38" s="654"/>
      <c r="BD38" s="213"/>
      <c r="BE38" s="653" t="str">
        <f t="shared" si="1"/>
        <v/>
      </c>
      <c r="BF38" s="653"/>
      <c r="BG38" s="654"/>
      <c r="BH38" s="654"/>
      <c r="BI38" s="654"/>
      <c r="BJ38" s="654"/>
      <c r="BK38" s="654"/>
      <c r="BL38" s="654"/>
      <c r="BM38" s="654"/>
      <c r="BN38" s="654"/>
      <c r="BO38" s="654"/>
      <c r="BP38" s="654"/>
      <c r="BQ38" s="654"/>
      <c r="BR38" s="654"/>
      <c r="BS38" s="654"/>
      <c r="BT38" s="654"/>
      <c r="BU38" s="654"/>
      <c r="BV38" s="213"/>
      <c r="BW38" s="653">
        <f t="shared" si="2"/>
        <v>16</v>
      </c>
      <c r="BX38" s="653"/>
      <c r="BY38" s="654" t="str">
        <f>IF('各会計、関係団体の財政状況及び健全化判断比率'!B72="","",'各会計、関係団体の財政状況及び健全化判断比率'!B72)</f>
        <v>宮崎県市町村総合事務組合（自治会館管理運営特別会計）</v>
      </c>
      <c r="BZ38" s="654"/>
      <c r="CA38" s="654"/>
      <c r="CB38" s="654"/>
      <c r="CC38" s="654"/>
      <c r="CD38" s="654"/>
      <c r="CE38" s="654"/>
      <c r="CF38" s="654"/>
      <c r="CG38" s="654"/>
      <c r="CH38" s="654"/>
      <c r="CI38" s="654"/>
      <c r="CJ38" s="654"/>
      <c r="CK38" s="654"/>
      <c r="CL38" s="654"/>
      <c r="CM38" s="654"/>
      <c r="CN38" s="213"/>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10"/>
      <c r="DG38" s="655" t="str">
        <f>IF('各会計、関係団体の財政状況及び健全化判断比率'!BR11="","",'各会計、関係団体の財政状況及び健全化判断比率'!BR11)</f>
        <v/>
      </c>
      <c r="DH38" s="655"/>
      <c r="DI38" s="217"/>
      <c r="DJ38" s="185"/>
      <c r="DK38" s="185"/>
      <c r="DL38" s="185"/>
      <c r="DM38" s="185"/>
      <c r="DN38" s="185"/>
      <c r="DO38" s="185"/>
    </row>
    <row r="39" spans="1:119" ht="32.25" customHeight="1" x14ac:dyDescent="0.2">
      <c r="A39" s="186"/>
      <c r="B39" s="212"/>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3"/>
      <c r="U39" s="653" t="str">
        <f t="shared" si="4"/>
        <v/>
      </c>
      <c r="V39" s="653"/>
      <c r="W39" s="654"/>
      <c r="X39" s="654"/>
      <c r="Y39" s="654"/>
      <c r="Z39" s="654"/>
      <c r="AA39" s="654"/>
      <c r="AB39" s="654"/>
      <c r="AC39" s="654"/>
      <c r="AD39" s="654"/>
      <c r="AE39" s="654"/>
      <c r="AF39" s="654"/>
      <c r="AG39" s="654"/>
      <c r="AH39" s="654"/>
      <c r="AI39" s="654"/>
      <c r="AJ39" s="654"/>
      <c r="AK39" s="654"/>
      <c r="AL39" s="213"/>
      <c r="AM39" s="653" t="str">
        <f t="shared" si="0"/>
        <v/>
      </c>
      <c r="AN39" s="653"/>
      <c r="AO39" s="654"/>
      <c r="AP39" s="654"/>
      <c r="AQ39" s="654"/>
      <c r="AR39" s="654"/>
      <c r="AS39" s="654"/>
      <c r="AT39" s="654"/>
      <c r="AU39" s="654"/>
      <c r="AV39" s="654"/>
      <c r="AW39" s="654"/>
      <c r="AX39" s="654"/>
      <c r="AY39" s="654"/>
      <c r="AZ39" s="654"/>
      <c r="BA39" s="654"/>
      <c r="BB39" s="654"/>
      <c r="BC39" s="654"/>
      <c r="BD39" s="213"/>
      <c r="BE39" s="653" t="str">
        <f t="shared" si="1"/>
        <v/>
      </c>
      <c r="BF39" s="653"/>
      <c r="BG39" s="654"/>
      <c r="BH39" s="654"/>
      <c r="BI39" s="654"/>
      <c r="BJ39" s="654"/>
      <c r="BK39" s="654"/>
      <c r="BL39" s="654"/>
      <c r="BM39" s="654"/>
      <c r="BN39" s="654"/>
      <c r="BO39" s="654"/>
      <c r="BP39" s="654"/>
      <c r="BQ39" s="654"/>
      <c r="BR39" s="654"/>
      <c r="BS39" s="654"/>
      <c r="BT39" s="654"/>
      <c r="BU39" s="654"/>
      <c r="BV39" s="213"/>
      <c r="BW39" s="653" t="str">
        <f t="shared" si="2"/>
        <v/>
      </c>
      <c r="BX39" s="653"/>
      <c r="BY39" s="654" t="str">
        <f>IF('各会計、関係団体の財政状況及び健全化判断比率'!B73="","",'各会計、関係団体の財政状況及び健全化判断比率'!B73)</f>
        <v/>
      </c>
      <c r="BZ39" s="654"/>
      <c r="CA39" s="654"/>
      <c r="CB39" s="654"/>
      <c r="CC39" s="654"/>
      <c r="CD39" s="654"/>
      <c r="CE39" s="654"/>
      <c r="CF39" s="654"/>
      <c r="CG39" s="654"/>
      <c r="CH39" s="654"/>
      <c r="CI39" s="654"/>
      <c r="CJ39" s="654"/>
      <c r="CK39" s="654"/>
      <c r="CL39" s="654"/>
      <c r="CM39" s="654"/>
      <c r="CN39" s="213"/>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10"/>
      <c r="DG39" s="655" t="str">
        <f>IF('各会計、関係団体の財政状況及び健全化判断比率'!BR12="","",'各会計、関係団体の財政状況及び健全化判断比率'!BR12)</f>
        <v/>
      </c>
      <c r="DH39" s="655"/>
      <c r="DI39" s="217"/>
      <c r="DJ39" s="185"/>
      <c r="DK39" s="185"/>
      <c r="DL39" s="185"/>
      <c r="DM39" s="185"/>
      <c r="DN39" s="185"/>
      <c r="DO39" s="185"/>
    </row>
    <row r="40" spans="1:119" ht="32.25" customHeight="1" x14ac:dyDescent="0.2">
      <c r="A40" s="186"/>
      <c r="B40" s="212"/>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3"/>
      <c r="U40" s="653" t="str">
        <f t="shared" si="4"/>
        <v/>
      </c>
      <c r="V40" s="653"/>
      <c r="W40" s="654"/>
      <c r="X40" s="654"/>
      <c r="Y40" s="654"/>
      <c r="Z40" s="654"/>
      <c r="AA40" s="654"/>
      <c r="AB40" s="654"/>
      <c r="AC40" s="654"/>
      <c r="AD40" s="654"/>
      <c r="AE40" s="654"/>
      <c r="AF40" s="654"/>
      <c r="AG40" s="654"/>
      <c r="AH40" s="654"/>
      <c r="AI40" s="654"/>
      <c r="AJ40" s="654"/>
      <c r="AK40" s="654"/>
      <c r="AL40" s="213"/>
      <c r="AM40" s="653" t="str">
        <f t="shared" si="0"/>
        <v/>
      </c>
      <c r="AN40" s="653"/>
      <c r="AO40" s="654"/>
      <c r="AP40" s="654"/>
      <c r="AQ40" s="654"/>
      <c r="AR40" s="654"/>
      <c r="AS40" s="654"/>
      <c r="AT40" s="654"/>
      <c r="AU40" s="654"/>
      <c r="AV40" s="654"/>
      <c r="AW40" s="654"/>
      <c r="AX40" s="654"/>
      <c r="AY40" s="654"/>
      <c r="AZ40" s="654"/>
      <c r="BA40" s="654"/>
      <c r="BB40" s="654"/>
      <c r="BC40" s="654"/>
      <c r="BD40" s="213"/>
      <c r="BE40" s="653" t="str">
        <f t="shared" si="1"/>
        <v/>
      </c>
      <c r="BF40" s="653"/>
      <c r="BG40" s="654"/>
      <c r="BH40" s="654"/>
      <c r="BI40" s="654"/>
      <c r="BJ40" s="654"/>
      <c r="BK40" s="654"/>
      <c r="BL40" s="654"/>
      <c r="BM40" s="654"/>
      <c r="BN40" s="654"/>
      <c r="BO40" s="654"/>
      <c r="BP40" s="654"/>
      <c r="BQ40" s="654"/>
      <c r="BR40" s="654"/>
      <c r="BS40" s="654"/>
      <c r="BT40" s="654"/>
      <c r="BU40" s="654"/>
      <c r="BV40" s="213"/>
      <c r="BW40" s="653" t="str">
        <f t="shared" si="2"/>
        <v/>
      </c>
      <c r="BX40" s="653"/>
      <c r="BY40" s="654" t="str">
        <f>IF('各会計、関係団体の財政状況及び健全化判断比率'!B74="","",'各会計、関係団体の財政状況及び健全化判断比率'!B74)</f>
        <v/>
      </c>
      <c r="BZ40" s="654"/>
      <c r="CA40" s="654"/>
      <c r="CB40" s="654"/>
      <c r="CC40" s="654"/>
      <c r="CD40" s="654"/>
      <c r="CE40" s="654"/>
      <c r="CF40" s="654"/>
      <c r="CG40" s="654"/>
      <c r="CH40" s="654"/>
      <c r="CI40" s="654"/>
      <c r="CJ40" s="654"/>
      <c r="CK40" s="654"/>
      <c r="CL40" s="654"/>
      <c r="CM40" s="654"/>
      <c r="CN40" s="213"/>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10"/>
      <c r="DG40" s="655" t="str">
        <f>IF('各会計、関係団体の財政状況及び健全化判断比率'!BR13="","",'各会計、関係団体の財政状況及び健全化判断比率'!BR13)</f>
        <v/>
      </c>
      <c r="DH40" s="655"/>
      <c r="DI40" s="217"/>
      <c r="DJ40" s="185"/>
      <c r="DK40" s="185"/>
      <c r="DL40" s="185"/>
      <c r="DM40" s="185"/>
      <c r="DN40" s="185"/>
      <c r="DO40" s="185"/>
    </row>
    <row r="41" spans="1:119" ht="32.25" customHeight="1" x14ac:dyDescent="0.2">
      <c r="A41" s="186"/>
      <c r="B41" s="212"/>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3"/>
      <c r="U41" s="653" t="str">
        <f t="shared" si="4"/>
        <v/>
      </c>
      <c r="V41" s="653"/>
      <c r="W41" s="654"/>
      <c r="X41" s="654"/>
      <c r="Y41" s="654"/>
      <c r="Z41" s="654"/>
      <c r="AA41" s="654"/>
      <c r="AB41" s="654"/>
      <c r="AC41" s="654"/>
      <c r="AD41" s="654"/>
      <c r="AE41" s="654"/>
      <c r="AF41" s="654"/>
      <c r="AG41" s="654"/>
      <c r="AH41" s="654"/>
      <c r="AI41" s="654"/>
      <c r="AJ41" s="654"/>
      <c r="AK41" s="654"/>
      <c r="AL41" s="213"/>
      <c r="AM41" s="653" t="str">
        <f t="shared" si="0"/>
        <v/>
      </c>
      <c r="AN41" s="653"/>
      <c r="AO41" s="654"/>
      <c r="AP41" s="654"/>
      <c r="AQ41" s="654"/>
      <c r="AR41" s="654"/>
      <c r="AS41" s="654"/>
      <c r="AT41" s="654"/>
      <c r="AU41" s="654"/>
      <c r="AV41" s="654"/>
      <c r="AW41" s="654"/>
      <c r="AX41" s="654"/>
      <c r="AY41" s="654"/>
      <c r="AZ41" s="654"/>
      <c r="BA41" s="654"/>
      <c r="BB41" s="654"/>
      <c r="BC41" s="654"/>
      <c r="BD41" s="213"/>
      <c r="BE41" s="653" t="str">
        <f t="shared" si="1"/>
        <v/>
      </c>
      <c r="BF41" s="653"/>
      <c r="BG41" s="654"/>
      <c r="BH41" s="654"/>
      <c r="BI41" s="654"/>
      <c r="BJ41" s="654"/>
      <c r="BK41" s="654"/>
      <c r="BL41" s="654"/>
      <c r="BM41" s="654"/>
      <c r="BN41" s="654"/>
      <c r="BO41" s="654"/>
      <c r="BP41" s="654"/>
      <c r="BQ41" s="654"/>
      <c r="BR41" s="654"/>
      <c r="BS41" s="654"/>
      <c r="BT41" s="654"/>
      <c r="BU41" s="654"/>
      <c r="BV41" s="213"/>
      <c r="BW41" s="653" t="str">
        <f t="shared" si="2"/>
        <v/>
      </c>
      <c r="BX41" s="653"/>
      <c r="BY41" s="654" t="str">
        <f>IF('各会計、関係団体の財政状況及び健全化判断比率'!B75="","",'各会計、関係団体の財政状況及び健全化判断比率'!B75)</f>
        <v/>
      </c>
      <c r="BZ41" s="654"/>
      <c r="CA41" s="654"/>
      <c r="CB41" s="654"/>
      <c r="CC41" s="654"/>
      <c r="CD41" s="654"/>
      <c r="CE41" s="654"/>
      <c r="CF41" s="654"/>
      <c r="CG41" s="654"/>
      <c r="CH41" s="654"/>
      <c r="CI41" s="654"/>
      <c r="CJ41" s="654"/>
      <c r="CK41" s="654"/>
      <c r="CL41" s="654"/>
      <c r="CM41" s="654"/>
      <c r="CN41" s="213"/>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10"/>
      <c r="DG41" s="655" t="str">
        <f>IF('各会計、関係団体の財政状況及び健全化判断比率'!BR14="","",'各会計、関係団体の財政状況及び健全化判断比率'!BR14)</f>
        <v/>
      </c>
      <c r="DH41" s="655"/>
      <c r="DI41" s="217"/>
      <c r="DJ41" s="185"/>
      <c r="DK41" s="185"/>
      <c r="DL41" s="185"/>
      <c r="DM41" s="185"/>
      <c r="DN41" s="185"/>
      <c r="DO41" s="185"/>
    </row>
    <row r="42" spans="1:119" ht="32.25" customHeight="1" x14ac:dyDescent="0.2">
      <c r="A42" s="185"/>
      <c r="B42" s="212"/>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3"/>
      <c r="U42" s="653" t="str">
        <f t="shared" si="4"/>
        <v/>
      </c>
      <c r="V42" s="653"/>
      <c r="W42" s="654"/>
      <c r="X42" s="654"/>
      <c r="Y42" s="654"/>
      <c r="Z42" s="654"/>
      <c r="AA42" s="654"/>
      <c r="AB42" s="654"/>
      <c r="AC42" s="654"/>
      <c r="AD42" s="654"/>
      <c r="AE42" s="654"/>
      <c r="AF42" s="654"/>
      <c r="AG42" s="654"/>
      <c r="AH42" s="654"/>
      <c r="AI42" s="654"/>
      <c r="AJ42" s="654"/>
      <c r="AK42" s="654"/>
      <c r="AL42" s="213"/>
      <c r="AM42" s="653" t="str">
        <f t="shared" si="0"/>
        <v/>
      </c>
      <c r="AN42" s="653"/>
      <c r="AO42" s="654"/>
      <c r="AP42" s="654"/>
      <c r="AQ42" s="654"/>
      <c r="AR42" s="654"/>
      <c r="AS42" s="654"/>
      <c r="AT42" s="654"/>
      <c r="AU42" s="654"/>
      <c r="AV42" s="654"/>
      <c r="AW42" s="654"/>
      <c r="AX42" s="654"/>
      <c r="AY42" s="654"/>
      <c r="AZ42" s="654"/>
      <c r="BA42" s="654"/>
      <c r="BB42" s="654"/>
      <c r="BC42" s="654"/>
      <c r="BD42" s="213"/>
      <c r="BE42" s="653" t="str">
        <f t="shared" si="1"/>
        <v/>
      </c>
      <c r="BF42" s="653"/>
      <c r="BG42" s="654"/>
      <c r="BH42" s="654"/>
      <c r="BI42" s="654"/>
      <c r="BJ42" s="654"/>
      <c r="BK42" s="654"/>
      <c r="BL42" s="654"/>
      <c r="BM42" s="654"/>
      <c r="BN42" s="654"/>
      <c r="BO42" s="654"/>
      <c r="BP42" s="654"/>
      <c r="BQ42" s="654"/>
      <c r="BR42" s="654"/>
      <c r="BS42" s="654"/>
      <c r="BT42" s="654"/>
      <c r="BU42" s="654"/>
      <c r="BV42" s="213"/>
      <c r="BW42" s="653" t="str">
        <f t="shared" si="2"/>
        <v/>
      </c>
      <c r="BX42" s="653"/>
      <c r="BY42" s="654" t="str">
        <f>IF('各会計、関係団体の財政状況及び健全化判断比率'!B76="","",'各会計、関係団体の財政状況及び健全化判断比率'!B76)</f>
        <v/>
      </c>
      <c r="BZ42" s="654"/>
      <c r="CA42" s="654"/>
      <c r="CB42" s="654"/>
      <c r="CC42" s="654"/>
      <c r="CD42" s="654"/>
      <c r="CE42" s="654"/>
      <c r="CF42" s="654"/>
      <c r="CG42" s="654"/>
      <c r="CH42" s="654"/>
      <c r="CI42" s="654"/>
      <c r="CJ42" s="654"/>
      <c r="CK42" s="654"/>
      <c r="CL42" s="654"/>
      <c r="CM42" s="654"/>
      <c r="CN42" s="213"/>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10"/>
      <c r="DG42" s="655" t="str">
        <f>IF('各会計、関係団体の財政状況及び健全化判断比率'!BR15="","",'各会計、関係団体の財政状況及び健全化判断比率'!BR15)</f>
        <v/>
      </c>
      <c r="DH42" s="655"/>
      <c r="DI42" s="217"/>
      <c r="DJ42" s="185"/>
      <c r="DK42" s="185"/>
      <c r="DL42" s="185"/>
      <c r="DM42" s="185"/>
      <c r="DN42" s="185"/>
      <c r="DO42" s="185"/>
    </row>
    <row r="43" spans="1:119" ht="32.25" customHeight="1" x14ac:dyDescent="0.2">
      <c r="A43" s="185"/>
      <c r="B43" s="212"/>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3"/>
      <c r="U43" s="653" t="str">
        <f t="shared" si="4"/>
        <v/>
      </c>
      <c r="V43" s="653"/>
      <c r="W43" s="654"/>
      <c r="X43" s="654"/>
      <c r="Y43" s="654"/>
      <c r="Z43" s="654"/>
      <c r="AA43" s="654"/>
      <c r="AB43" s="654"/>
      <c r="AC43" s="654"/>
      <c r="AD43" s="654"/>
      <c r="AE43" s="654"/>
      <c r="AF43" s="654"/>
      <c r="AG43" s="654"/>
      <c r="AH43" s="654"/>
      <c r="AI43" s="654"/>
      <c r="AJ43" s="654"/>
      <c r="AK43" s="654"/>
      <c r="AL43" s="213"/>
      <c r="AM43" s="653" t="str">
        <f t="shared" si="0"/>
        <v/>
      </c>
      <c r="AN43" s="653"/>
      <c r="AO43" s="654"/>
      <c r="AP43" s="654"/>
      <c r="AQ43" s="654"/>
      <c r="AR43" s="654"/>
      <c r="AS43" s="654"/>
      <c r="AT43" s="654"/>
      <c r="AU43" s="654"/>
      <c r="AV43" s="654"/>
      <c r="AW43" s="654"/>
      <c r="AX43" s="654"/>
      <c r="AY43" s="654"/>
      <c r="AZ43" s="654"/>
      <c r="BA43" s="654"/>
      <c r="BB43" s="654"/>
      <c r="BC43" s="654"/>
      <c r="BD43" s="213"/>
      <c r="BE43" s="653" t="str">
        <f t="shared" si="1"/>
        <v/>
      </c>
      <c r="BF43" s="653"/>
      <c r="BG43" s="654"/>
      <c r="BH43" s="654"/>
      <c r="BI43" s="654"/>
      <c r="BJ43" s="654"/>
      <c r="BK43" s="654"/>
      <c r="BL43" s="654"/>
      <c r="BM43" s="654"/>
      <c r="BN43" s="654"/>
      <c r="BO43" s="654"/>
      <c r="BP43" s="654"/>
      <c r="BQ43" s="654"/>
      <c r="BR43" s="654"/>
      <c r="BS43" s="654"/>
      <c r="BT43" s="654"/>
      <c r="BU43" s="654"/>
      <c r="BV43" s="213"/>
      <c r="BW43" s="653" t="str">
        <f t="shared" si="2"/>
        <v/>
      </c>
      <c r="BX43" s="653"/>
      <c r="BY43" s="654" t="str">
        <f>IF('各会計、関係団体の財政状況及び健全化判断比率'!B77="","",'各会計、関係団体の財政状況及び健全化判断比率'!B77)</f>
        <v/>
      </c>
      <c r="BZ43" s="654"/>
      <c r="CA43" s="654"/>
      <c r="CB43" s="654"/>
      <c r="CC43" s="654"/>
      <c r="CD43" s="654"/>
      <c r="CE43" s="654"/>
      <c r="CF43" s="654"/>
      <c r="CG43" s="654"/>
      <c r="CH43" s="654"/>
      <c r="CI43" s="654"/>
      <c r="CJ43" s="654"/>
      <c r="CK43" s="654"/>
      <c r="CL43" s="654"/>
      <c r="CM43" s="654"/>
      <c r="CN43" s="213"/>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10"/>
      <c r="DG43" s="655" t="str">
        <f>IF('各会計、関係団体の財政状況及び健全化判断比率'!BR16="","",'各会計、関係団体の財政状況及び健全化判断比率'!BR16)</f>
        <v/>
      </c>
      <c r="DH43" s="65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oEtAESp3WaDUAH5rTXzgxXXFpsgJ73ZNiUnKBhloo+whnERp6eKYf40cr/ojTTLxldmo88iZ/2InUr/nEmkFMg==" saltValue="YWjONuR+pk9UkecB4yKj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4" zoomScaleSheetLayoutView="100" workbookViewId="0"/>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45" t="s">
        <v>553</v>
      </c>
      <c r="D34" s="1245"/>
      <c r="E34" s="1246"/>
      <c r="F34" s="32">
        <v>6.69</v>
      </c>
      <c r="G34" s="33">
        <v>2.5299999999999998</v>
      </c>
      <c r="H34" s="33" t="s">
        <v>554</v>
      </c>
      <c r="I34" s="33">
        <v>2.34</v>
      </c>
      <c r="J34" s="34" t="s">
        <v>555</v>
      </c>
      <c r="K34" s="22"/>
      <c r="L34" s="22"/>
      <c r="M34" s="22"/>
      <c r="N34" s="22"/>
      <c r="O34" s="22"/>
      <c r="P34" s="22"/>
    </row>
    <row r="35" spans="1:16" ht="39" customHeight="1" x14ac:dyDescent="0.2">
      <c r="A35" s="22"/>
      <c r="B35" s="35"/>
      <c r="C35" s="1239" t="s">
        <v>556</v>
      </c>
      <c r="D35" s="1240"/>
      <c r="E35" s="1241"/>
      <c r="F35" s="36">
        <v>6.03</v>
      </c>
      <c r="G35" s="37">
        <v>5.13</v>
      </c>
      <c r="H35" s="37">
        <v>5.74</v>
      </c>
      <c r="I35" s="37">
        <v>6.38</v>
      </c>
      <c r="J35" s="38">
        <v>7.26</v>
      </c>
      <c r="K35" s="22"/>
      <c r="L35" s="22"/>
      <c r="M35" s="22"/>
      <c r="N35" s="22"/>
      <c r="O35" s="22"/>
      <c r="P35" s="22"/>
    </row>
    <row r="36" spans="1:16" ht="39" customHeight="1" x14ac:dyDescent="0.2">
      <c r="A36" s="22"/>
      <c r="B36" s="35"/>
      <c r="C36" s="1239" t="s">
        <v>557</v>
      </c>
      <c r="D36" s="1240"/>
      <c r="E36" s="1241"/>
      <c r="F36" s="36">
        <v>4.6500000000000004</v>
      </c>
      <c r="G36" s="37">
        <v>4.6399999999999997</v>
      </c>
      <c r="H36" s="37">
        <v>4.92</v>
      </c>
      <c r="I36" s="37">
        <v>4.45</v>
      </c>
      <c r="J36" s="38">
        <v>4.4800000000000004</v>
      </c>
      <c r="K36" s="22"/>
      <c r="L36" s="22"/>
      <c r="M36" s="22"/>
      <c r="N36" s="22"/>
      <c r="O36" s="22"/>
      <c r="P36" s="22"/>
    </row>
    <row r="37" spans="1:16" ht="39" customHeight="1" x14ac:dyDescent="0.2">
      <c r="A37" s="22"/>
      <c r="B37" s="35"/>
      <c r="C37" s="1239" t="s">
        <v>558</v>
      </c>
      <c r="D37" s="1240"/>
      <c r="E37" s="1241"/>
      <c r="F37" s="36">
        <v>0.42</v>
      </c>
      <c r="G37" s="37">
        <v>1.45</v>
      </c>
      <c r="H37" s="37">
        <v>1.06</v>
      </c>
      <c r="I37" s="37">
        <v>1.45</v>
      </c>
      <c r="J37" s="38">
        <v>2.14</v>
      </c>
      <c r="K37" s="22"/>
      <c r="L37" s="22"/>
      <c r="M37" s="22"/>
      <c r="N37" s="22"/>
      <c r="O37" s="22"/>
      <c r="P37" s="22"/>
    </row>
    <row r="38" spans="1:16" ht="39" customHeight="1" x14ac:dyDescent="0.2">
      <c r="A38" s="22"/>
      <c r="B38" s="35"/>
      <c r="C38" s="1239" t="s">
        <v>559</v>
      </c>
      <c r="D38" s="1240"/>
      <c r="E38" s="1241"/>
      <c r="F38" s="36">
        <v>1.86</v>
      </c>
      <c r="G38" s="37">
        <v>1.74</v>
      </c>
      <c r="H38" s="37">
        <v>1.26</v>
      </c>
      <c r="I38" s="37">
        <v>2.09</v>
      </c>
      <c r="J38" s="38">
        <v>1.3</v>
      </c>
      <c r="K38" s="22"/>
      <c r="L38" s="22"/>
      <c r="M38" s="22"/>
      <c r="N38" s="22"/>
      <c r="O38" s="22"/>
      <c r="P38" s="22"/>
    </row>
    <row r="39" spans="1:16" ht="39" customHeight="1" x14ac:dyDescent="0.2">
      <c r="A39" s="22"/>
      <c r="B39" s="35"/>
      <c r="C39" s="1239" t="s">
        <v>560</v>
      </c>
      <c r="D39" s="1240"/>
      <c r="E39" s="1241"/>
      <c r="F39" s="36">
        <v>0.02</v>
      </c>
      <c r="G39" s="37">
        <v>0.02</v>
      </c>
      <c r="H39" s="37">
        <v>0.04</v>
      </c>
      <c r="I39" s="37">
        <v>7.0000000000000007E-2</v>
      </c>
      <c r="J39" s="38">
        <v>0.01</v>
      </c>
      <c r="K39" s="22"/>
      <c r="L39" s="22"/>
      <c r="M39" s="22"/>
      <c r="N39" s="22"/>
      <c r="O39" s="22"/>
      <c r="P39" s="22"/>
    </row>
    <row r="40" spans="1:16" ht="39" customHeight="1" x14ac:dyDescent="0.2">
      <c r="A40" s="22"/>
      <c r="B40" s="35"/>
      <c r="C40" s="1239" t="s">
        <v>561</v>
      </c>
      <c r="D40" s="1240"/>
      <c r="E40" s="1241"/>
      <c r="F40" s="36">
        <v>0.02</v>
      </c>
      <c r="G40" s="37">
        <v>0.01</v>
      </c>
      <c r="H40" s="37">
        <v>0.03</v>
      </c>
      <c r="I40" s="37">
        <v>0.01</v>
      </c>
      <c r="J40" s="38">
        <v>0</v>
      </c>
      <c r="K40" s="22"/>
      <c r="L40" s="22"/>
      <c r="M40" s="22"/>
      <c r="N40" s="22"/>
      <c r="O40" s="22"/>
      <c r="P40" s="22"/>
    </row>
    <row r="41" spans="1:16" ht="39" customHeight="1" x14ac:dyDescent="0.2">
      <c r="A41" s="22"/>
      <c r="B41" s="35"/>
      <c r="C41" s="1239" t="s">
        <v>562</v>
      </c>
      <c r="D41" s="1240"/>
      <c r="E41" s="1241"/>
      <c r="F41" s="36">
        <v>0.03</v>
      </c>
      <c r="G41" s="37">
        <v>0</v>
      </c>
      <c r="H41" s="37">
        <v>0.04</v>
      </c>
      <c r="I41" s="37">
        <v>0.05</v>
      </c>
      <c r="J41" s="38">
        <v>0</v>
      </c>
      <c r="K41" s="22"/>
      <c r="L41" s="22"/>
      <c r="M41" s="22"/>
      <c r="N41" s="22"/>
      <c r="O41" s="22"/>
      <c r="P41" s="22"/>
    </row>
    <row r="42" spans="1:16" ht="39" customHeight="1" x14ac:dyDescent="0.2">
      <c r="A42" s="22"/>
      <c r="B42" s="39"/>
      <c r="C42" s="1239" t="s">
        <v>563</v>
      </c>
      <c r="D42" s="1240"/>
      <c r="E42" s="1241"/>
      <c r="F42" s="36" t="s">
        <v>505</v>
      </c>
      <c r="G42" s="37" t="s">
        <v>505</v>
      </c>
      <c r="H42" s="37" t="s">
        <v>505</v>
      </c>
      <c r="I42" s="37" t="s">
        <v>505</v>
      </c>
      <c r="J42" s="38" t="s">
        <v>505</v>
      </c>
      <c r="K42" s="22"/>
      <c r="L42" s="22"/>
      <c r="M42" s="22"/>
      <c r="N42" s="22"/>
      <c r="O42" s="22"/>
      <c r="P42" s="22"/>
    </row>
    <row r="43" spans="1:16" ht="39" customHeight="1" thickBot="1" x14ac:dyDescent="0.25">
      <c r="A43" s="22"/>
      <c r="B43" s="40"/>
      <c r="C43" s="1242" t="s">
        <v>564</v>
      </c>
      <c r="D43" s="1243"/>
      <c r="E43" s="1244"/>
      <c r="F43" s="41">
        <v>0.05</v>
      </c>
      <c r="G43" s="42">
        <v>0.11</v>
      </c>
      <c r="H43" s="42">
        <v>0.12</v>
      </c>
      <c r="I43" s="42">
        <v>2.29</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l5PNCJ8rStlgPx+dZEXGHLUzHUBUVXV6J1/6GT5FqcVk8iDTCvfWoIyJJqE54PLbeU30JJIPm6TxBWprImSYg==" saltValue="bF16L9n6SB4BlS9mjGl2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47" t="s">
        <v>10</v>
      </c>
      <c r="C45" s="1248"/>
      <c r="D45" s="58"/>
      <c r="E45" s="1253" t="s">
        <v>11</v>
      </c>
      <c r="F45" s="1253"/>
      <c r="G45" s="1253"/>
      <c r="H45" s="1253"/>
      <c r="I45" s="1253"/>
      <c r="J45" s="1254"/>
      <c r="K45" s="59">
        <v>1153</v>
      </c>
      <c r="L45" s="60">
        <v>1025</v>
      </c>
      <c r="M45" s="60">
        <v>987</v>
      </c>
      <c r="N45" s="60">
        <v>969</v>
      </c>
      <c r="O45" s="61">
        <v>925</v>
      </c>
      <c r="P45" s="48"/>
      <c r="Q45" s="48"/>
      <c r="R45" s="48"/>
      <c r="S45" s="48"/>
      <c r="T45" s="48"/>
      <c r="U45" s="48"/>
    </row>
    <row r="46" spans="1:21" ht="30.75" customHeight="1" x14ac:dyDescent="0.2">
      <c r="A46" s="48"/>
      <c r="B46" s="1249"/>
      <c r="C46" s="1250"/>
      <c r="D46" s="62"/>
      <c r="E46" s="1255" t="s">
        <v>12</v>
      </c>
      <c r="F46" s="1255"/>
      <c r="G46" s="1255"/>
      <c r="H46" s="1255"/>
      <c r="I46" s="1255"/>
      <c r="J46" s="1256"/>
      <c r="K46" s="63" t="s">
        <v>505</v>
      </c>
      <c r="L46" s="64" t="s">
        <v>505</v>
      </c>
      <c r="M46" s="64" t="s">
        <v>505</v>
      </c>
      <c r="N46" s="64" t="s">
        <v>505</v>
      </c>
      <c r="O46" s="65" t="s">
        <v>505</v>
      </c>
      <c r="P46" s="48"/>
      <c r="Q46" s="48"/>
      <c r="R46" s="48"/>
      <c r="S46" s="48"/>
      <c r="T46" s="48"/>
      <c r="U46" s="48"/>
    </row>
    <row r="47" spans="1:21" ht="30.75" customHeight="1" x14ac:dyDescent="0.2">
      <c r="A47" s="48"/>
      <c r="B47" s="1249"/>
      <c r="C47" s="1250"/>
      <c r="D47" s="62"/>
      <c r="E47" s="1255" t="s">
        <v>13</v>
      </c>
      <c r="F47" s="1255"/>
      <c r="G47" s="1255"/>
      <c r="H47" s="1255"/>
      <c r="I47" s="1255"/>
      <c r="J47" s="1256"/>
      <c r="K47" s="63" t="s">
        <v>505</v>
      </c>
      <c r="L47" s="64" t="s">
        <v>505</v>
      </c>
      <c r="M47" s="64" t="s">
        <v>505</v>
      </c>
      <c r="N47" s="64" t="s">
        <v>505</v>
      </c>
      <c r="O47" s="65" t="s">
        <v>505</v>
      </c>
      <c r="P47" s="48"/>
      <c r="Q47" s="48"/>
      <c r="R47" s="48"/>
      <c r="S47" s="48"/>
      <c r="T47" s="48"/>
      <c r="U47" s="48"/>
    </row>
    <row r="48" spans="1:21" ht="30.75" customHeight="1" x14ac:dyDescent="0.2">
      <c r="A48" s="48"/>
      <c r="B48" s="1249"/>
      <c r="C48" s="1250"/>
      <c r="D48" s="62"/>
      <c r="E48" s="1255" t="s">
        <v>14</v>
      </c>
      <c r="F48" s="1255"/>
      <c r="G48" s="1255"/>
      <c r="H48" s="1255"/>
      <c r="I48" s="1255"/>
      <c r="J48" s="1256"/>
      <c r="K48" s="63">
        <v>241</v>
      </c>
      <c r="L48" s="64">
        <v>220</v>
      </c>
      <c r="M48" s="64">
        <v>258</v>
      </c>
      <c r="N48" s="64">
        <v>257</v>
      </c>
      <c r="O48" s="65">
        <v>289</v>
      </c>
      <c r="P48" s="48"/>
      <c r="Q48" s="48"/>
      <c r="R48" s="48"/>
      <c r="S48" s="48"/>
      <c r="T48" s="48"/>
      <c r="U48" s="48"/>
    </row>
    <row r="49" spans="1:21" ht="30.75" customHeight="1" x14ac:dyDescent="0.2">
      <c r="A49" s="48"/>
      <c r="B49" s="1249"/>
      <c r="C49" s="1250"/>
      <c r="D49" s="62"/>
      <c r="E49" s="1255" t="s">
        <v>15</v>
      </c>
      <c r="F49" s="1255"/>
      <c r="G49" s="1255"/>
      <c r="H49" s="1255"/>
      <c r="I49" s="1255"/>
      <c r="J49" s="1256"/>
      <c r="K49" s="63">
        <v>20</v>
      </c>
      <c r="L49" s="64">
        <v>20</v>
      </c>
      <c r="M49" s="64">
        <v>18</v>
      </c>
      <c r="N49" s="64">
        <v>14</v>
      </c>
      <c r="O49" s="65" t="s">
        <v>505</v>
      </c>
      <c r="P49" s="48"/>
      <c r="Q49" s="48"/>
      <c r="R49" s="48"/>
      <c r="S49" s="48"/>
      <c r="T49" s="48"/>
      <c r="U49" s="48"/>
    </row>
    <row r="50" spans="1:21" ht="30.75" customHeight="1" x14ac:dyDescent="0.2">
      <c r="A50" s="48"/>
      <c r="B50" s="1249"/>
      <c r="C50" s="1250"/>
      <c r="D50" s="62"/>
      <c r="E50" s="1255" t="s">
        <v>16</v>
      </c>
      <c r="F50" s="1255"/>
      <c r="G50" s="1255"/>
      <c r="H50" s="1255"/>
      <c r="I50" s="1255"/>
      <c r="J50" s="1256"/>
      <c r="K50" s="63">
        <v>2</v>
      </c>
      <c r="L50" s="64">
        <v>1</v>
      </c>
      <c r="M50" s="64">
        <v>1</v>
      </c>
      <c r="N50" s="64">
        <v>0</v>
      </c>
      <c r="O50" s="65" t="s">
        <v>505</v>
      </c>
      <c r="P50" s="48"/>
      <c r="Q50" s="48"/>
      <c r="R50" s="48"/>
      <c r="S50" s="48"/>
      <c r="T50" s="48"/>
      <c r="U50" s="48"/>
    </row>
    <row r="51" spans="1:21" ht="30.75" customHeight="1" x14ac:dyDescent="0.2">
      <c r="A51" s="48"/>
      <c r="B51" s="1251"/>
      <c r="C51" s="1252"/>
      <c r="D51" s="66"/>
      <c r="E51" s="1255" t="s">
        <v>17</v>
      </c>
      <c r="F51" s="1255"/>
      <c r="G51" s="1255"/>
      <c r="H51" s="1255"/>
      <c r="I51" s="1255"/>
      <c r="J51" s="1256"/>
      <c r="K51" s="63" t="s">
        <v>505</v>
      </c>
      <c r="L51" s="64" t="s">
        <v>505</v>
      </c>
      <c r="M51" s="64" t="s">
        <v>505</v>
      </c>
      <c r="N51" s="64" t="s">
        <v>505</v>
      </c>
      <c r="O51" s="65" t="s">
        <v>505</v>
      </c>
      <c r="P51" s="48"/>
      <c r="Q51" s="48"/>
      <c r="R51" s="48"/>
      <c r="S51" s="48"/>
      <c r="T51" s="48"/>
      <c r="U51" s="48"/>
    </row>
    <row r="52" spans="1:21" ht="30.75" customHeight="1" x14ac:dyDescent="0.2">
      <c r="A52" s="48"/>
      <c r="B52" s="1257" t="s">
        <v>18</v>
      </c>
      <c r="C52" s="1258"/>
      <c r="D52" s="66"/>
      <c r="E52" s="1255" t="s">
        <v>19</v>
      </c>
      <c r="F52" s="1255"/>
      <c r="G52" s="1255"/>
      <c r="H52" s="1255"/>
      <c r="I52" s="1255"/>
      <c r="J52" s="1256"/>
      <c r="K52" s="63">
        <v>1083</v>
      </c>
      <c r="L52" s="64">
        <v>1031</v>
      </c>
      <c r="M52" s="64">
        <v>978</v>
      </c>
      <c r="N52" s="64">
        <v>937</v>
      </c>
      <c r="O52" s="65">
        <v>877</v>
      </c>
      <c r="P52" s="48"/>
      <c r="Q52" s="48"/>
      <c r="R52" s="48"/>
      <c r="S52" s="48"/>
      <c r="T52" s="48"/>
      <c r="U52" s="48"/>
    </row>
    <row r="53" spans="1:21" ht="30.75" customHeight="1" thickBot="1" x14ac:dyDescent="0.25">
      <c r="A53" s="48"/>
      <c r="B53" s="1259" t="s">
        <v>20</v>
      </c>
      <c r="C53" s="1260"/>
      <c r="D53" s="67"/>
      <c r="E53" s="1261" t="s">
        <v>21</v>
      </c>
      <c r="F53" s="1261"/>
      <c r="G53" s="1261"/>
      <c r="H53" s="1261"/>
      <c r="I53" s="1261"/>
      <c r="J53" s="1262"/>
      <c r="K53" s="68">
        <v>333</v>
      </c>
      <c r="L53" s="69">
        <v>235</v>
      </c>
      <c r="M53" s="69">
        <v>286</v>
      </c>
      <c r="N53" s="69">
        <v>303</v>
      </c>
      <c r="O53" s="70">
        <v>337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2">
      <c r="B57" s="1263" t="s">
        <v>24</v>
      </c>
      <c r="C57" s="1264"/>
      <c r="D57" s="1267" t="s">
        <v>25</v>
      </c>
      <c r="E57" s="1268"/>
      <c r="F57" s="1268"/>
      <c r="G57" s="1268"/>
      <c r="H57" s="1268"/>
      <c r="I57" s="1268"/>
      <c r="J57" s="1269"/>
      <c r="K57" s="82" t="s">
        <v>573</v>
      </c>
      <c r="L57" s="83" t="s">
        <v>573</v>
      </c>
      <c r="M57" s="83" t="s">
        <v>574</v>
      </c>
      <c r="N57" s="83" t="s">
        <v>573</v>
      </c>
      <c r="O57" s="84" t="s">
        <v>575</v>
      </c>
    </row>
    <row r="58" spans="1:21" ht="31.5" customHeight="1" thickBot="1" x14ac:dyDescent="0.25">
      <c r="B58" s="1265"/>
      <c r="C58" s="1266"/>
      <c r="D58" s="1270" t="s">
        <v>26</v>
      </c>
      <c r="E58" s="1271"/>
      <c r="F58" s="1271"/>
      <c r="G58" s="1271"/>
      <c r="H58" s="1271"/>
      <c r="I58" s="1271"/>
      <c r="J58" s="1272"/>
      <c r="K58" s="85" t="s">
        <v>573</v>
      </c>
      <c r="L58" s="86" t="s">
        <v>573</v>
      </c>
      <c r="M58" s="86" t="s">
        <v>573</v>
      </c>
      <c r="N58" s="86" t="s">
        <v>573</v>
      </c>
      <c r="O58" s="87" t="s">
        <v>576</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h88KeVj+1n1tqnv02xpMwROK/xfruCoy0cPACKl2LPSLb2dtfdWdrPFwyqjhf1jUvtGnERCg/HBrHBZKBlIMA==" saltValue="fcCC4dVCYz4Ng1DDrhUP6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7" zoomScaleSheetLayoutView="100" workbookViewId="0"/>
  </sheetViews>
  <sheetFormatPr defaultColWidth="0" defaultRowHeight="13.5" customHeight="1" zeroHeight="1" x14ac:dyDescent="0.2"/>
  <cols>
    <col min="1" max="1" width="6.5546875" style="92" customWidth="1"/>
    <col min="2" max="3" width="12.5546875" style="92" customWidth="1"/>
    <col min="4" max="4" width="11.5546875" style="92" customWidth="1"/>
    <col min="5" max="8" width="10.44140625" style="92" customWidth="1"/>
    <col min="9" max="13" width="16.44140625" style="92" customWidth="1"/>
    <col min="14" max="19" width="12.554687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546</v>
      </c>
      <c r="J40" s="99" t="s">
        <v>547</v>
      </c>
      <c r="K40" s="99" t="s">
        <v>548</v>
      </c>
      <c r="L40" s="99" t="s">
        <v>549</v>
      </c>
      <c r="M40" s="100" t="s">
        <v>550</v>
      </c>
    </row>
    <row r="41" spans="2:13" ht="27.75" customHeight="1" x14ac:dyDescent="0.2">
      <c r="B41" s="1273" t="s">
        <v>29</v>
      </c>
      <c r="C41" s="1274"/>
      <c r="D41" s="101"/>
      <c r="E41" s="1279" t="s">
        <v>30</v>
      </c>
      <c r="F41" s="1279"/>
      <c r="G41" s="1279"/>
      <c r="H41" s="1280"/>
      <c r="I41" s="102">
        <v>9284</v>
      </c>
      <c r="J41" s="103">
        <v>9491</v>
      </c>
      <c r="K41" s="103">
        <v>9584</v>
      </c>
      <c r="L41" s="103">
        <v>9598</v>
      </c>
      <c r="M41" s="104">
        <v>9964</v>
      </c>
    </row>
    <row r="42" spans="2:13" ht="27.75" customHeight="1" x14ac:dyDescent="0.2">
      <c r="B42" s="1275"/>
      <c r="C42" s="1276"/>
      <c r="D42" s="105"/>
      <c r="E42" s="1281" t="s">
        <v>31</v>
      </c>
      <c r="F42" s="1281"/>
      <c r="G42" s="1281"/>
      <c r="H42" s="1282"/>
      <c r="I42" s="106">
        <v>2</v>
      </c>
      <c r="J42" s="107">
        <v>1</v>
      </c>
      <c r="K42" s="107">
        <v>0</v>
      </c>
      <c r="L42" s="107">
        <v>0</v>
      </c>
      <c r="M42" s="108" t="s">
        <v>505</v>
      </c>
    </row>
    <row r="43" spans="2:13" ht="27.75" customHeight="1" x14ac:dyDescent="0.2">
      <c r="B43" s="1275"/>
      <c r="C43" s="1276"/>
      <c r="D43" s="105"/>
      <c r="E43" s="1281" t="s">
        <v>32</v>
      </c>
      <c r="F43" s="1281"/>
      <c r="G43" s="1281"/>
      <c r="H43" s="1282"/>
      <c r="I43" s="106">
        <v>3368</v>
      </c>
      <c r="J43" s="107">
        <v>3298</v>
      </c>
      <c r="K43" s="107">
        <v>3302</v>
      </c>
      <c r="L43" s="107">
        <v>3258</v>
      </c>
      <c r="M43" s="108">
        <v>2690</v>
      </c>
    </row>
    <row r="44" spans="2:13" ht="27.75" customHeight="1" x14ac:dyDescent="0.2">
      <c r="B44" s="1275"/>
      <c r="C44" s="1276"/>
      <c r="D44" s="105"/>
      <c r="E44" s="1281" t="s">
        <v>33</v>
      </c>
      <c r="F44" s="1281"/>
      <c r="G44" s="1281"/>
      <c r="H44" s="1282"/>
      <c r="I44" s="106">
        <v>51</v>
      </c>
      <c r="J44" s="107">
        <v>32</v>
      </c>
      <c r="K44" s="107">
        <v>14</v>
      </c>
      <c r="L44" s="107" t="s">
        <v>505</v>
      </c>
      <c r="M44" s="108" t="s">
        <v>505</v>
      </c>
    </row>
    <row r="45" spans="2:13" ht="27.75" customHeight="1" x14ac:dyDescent="0.2">
      <c r="B45" s="1275"/>
      <c r="C45" s="1276"/>
      <c r="D45" s="105"/>
      <c r="E45" s="1281" t="s">
        <v>34</v>
      </c>
      <c r="F45" s="1281"/>
      <c r="G45" s="1281"/>
      <c r="H45" s="1282"/>
      <c r="I45" s="106">
        <v>1809</v>
      </c>
      <c r="J45" s="107">
        <v>1763</v>
      </c>
      <c r="K45" s="107">
        <v>1757</v>
      </c>
      <c r="L45" s="107">
        <v>1681</v>
      </c>
      <c r="M45" s="108">
        <v>1594</v>
      </c>
    </row>
    <row r="46" spans="2:13" ht="27.75" customHeight="1" x14ac:dyDescent="0.2">
      <c r="B46" s="1275"/>
      <c r="C46" s="1276"/>
      <c r="D46" s="109"/>
      <c r="E46" s="1281" t="s">
        <v>35</v>
      </c>
      <c r="F46" s="1281"/>
      <c r="G46" s="1281"/>
      <c r="H46" s="1282"/>
      <c r="I46" s="106" t="s">
        <v>505</v>
      </c>
      <c r="J46" s="107" t="s">
        <v>505</v>
      </c>
      <c r="K46" s="107">
        <v>3</v>
      </c>
      <c r="L46" s="107">
        <v>3</v>
      </c>
      <c r="M46" s="108">
        <v>3</v>
      </c>
    </row>
    <row r="47" spans="2:13" ht="27.75" customHeight="1" x14ac:dyDescent="0.2">
      <c r="B47" s="1275"/>
      <c r="C47" s="1276"/>
      <c r="D47" s="110"/>
      <c r="E47" s="1283" t="s">
        <v>36</v>
      </c>
      <c r="F47" s="1284"/>
      <c r="G47" s="1284"/>
      <c r="H47" s="1285"/>
      <c r="I47" s="106" t="s">
        <v>505</v>
      </c>
      <c r="J47" s="107" t="s">
        <v>505</v>
      </c>
      <c r="K47" s="107">
        <v>3</v>
      </c>
      <c r="L47" s="107" t="s">
        <v>505</v>
      </c>
      <c r="M47" s="108" t="s">
        <v>505</v>
      </c>
    </row>
    <row r="48" spans="2:13" ht="27.75" customHeight="1" x14ac:dyDescent="0.2">
      <c r="B48" s="1275"/>
      <c r="C48" s="1276"/>
      <c r="D48" s="105"/>
      <c r="E48" s="1281" t="s">
        <v>37</v>
      </c>
      <c r="F48" s="1281"/>
      <c r="G48" s="1281"/>
      <c r="H48" s="1282"/>
      <c r="I48" s="106" t="s">
        <v>505</v>
      </c>
      <c r="J48" s="107" t="s">
        <v>505</v>
      </c>
      <c r="K48" s="107" t="s">
        <v>505</v>
      </c>
      <c r="L48" s="107" t="s">
        <v>505</v>
      </c>
      <c r="M48" s="108" t="s">
        <v>505</v>
      </c>
    </row>
    <row r="49" spans="2:13" ht="27.75" customHeight="1" x14ac:dyDescent="0.2">
      <c r="B49" s="1277"/>
      <c r="C49" s="1278"/>
      <c r="D49" s="105"/>
      <c r="E49" s="1281" t="s">
        <v>38</v>
      </c>
      <c r="F49" s="1281"/>
      <c r="G49" s="1281"/>
      <c r="H49" s="1282"/>
      <c r="I49" s="106" t="s">
        <v>505</v>
      </c>
      <c r="J49" s="107" t="s">
        <v>505</v>
      </c>
      <c r="K49" s="107" t="s">
        <v>505</v>
      </c>
      <c r="L49" s="107" t="s">
        <v>505</v>
      </c>
      <c r="M49" s="108" t="s">
        <v>505</v>
      </c>
    </row>
    <row r="50" spans="2:13" ht="27.75" customHeight="1" x14ac:dyDescent="0.2">
      <c r="B50" s="1286" t="s">
        <v>39</v>
      </c>
      <c r="C50" s="1287"/>
      <c r="D50" s="111"/>
      <c r="E50" s="1281" t="s">
        <v>40</v>
      </c>
      <c r="F50" s="1281"/>
      <c r="G50" s="1281"/>
      <c r="H50" s="1282"/>
      <c r="I50" s="106">
        <v>3575</v>
      </c>
      <c r="J50" s="107">
        <v>3792</v>
      </c>
      <c r="K50" s="107">
        <v>3838</v>
      </c>
      <c r="L50" s="107">
        <v>3838</v>
      </c>
      <c r="M50" s="108">
        <v>3694</v>
      </c>
    </row>
    <row r="51" spans="2:13" ht="27.75" customHeight="1" x14ac:dyDescent="0.2">
      <c r="B51" s="1275"/>
      <c r="C51" s="1276"/>
      <c r="D51" s="105"/>
      <c r="E51" s="1281" t="s">
        <v>41</v>
      </c>
      <c r="F51" s="1281"/>
      <c r="G51" s="1281"/>
      <c r="H51" s="1282"/>
      <c r="I51" s="106">
        <v>477</v>
      </c>
      <c r="J51" s="107">
        <v>609</v>
      </c>
      <c r="K51" s="107">
        <v>571</v>
      </c>
      <c r="L51" s="107">
        <v>551</v>
      </c>
      <c r="M51" s="108">
        <v>528</v>
      </c>
    </row>
    <row r="52" spans="2:13" ht="27.75" customHeight="1" x14ac:dyDescent="0.2">
      <c r="B52" s="1277"/>
      <c r="C52" s="1278"/>
      <c r="D52" s="105"/>
      <c r="E52" s="1281" t="s">
        <v>42</v>
      </c>
      <c r="F52" s="1281"/>
      <c r="G52" s="1281"/>
      <c r="H52" s="1282"/>
      <c r="I52" s="106">
        <v>8797</v>
      </c>
      <c r="J52" s="107">
        <v>8747</v>
      </c>
      <c r="K52" s="107">
        <v>8201</v>
      </c>
      <c r="L52" s="107">
        <v>7674</v>
      </c>
      <c r="M52" s="108">
        <v>8198</v>
      </c>
    </row>
    <row r="53" spans="2:13" ht="27.75" customHeight="1" thickBot="1" x14ac:dyDescent="0.25">
      <c r="B53" s="1288" t="s">
        <v>43</v>
      </c>
      <c r="C53" s="1289"/>
      <c r="D53" s="112"/>
      <c r="E53" s="1290" t="s">
        <v>44</v>
      </c>
      <c r="F53" s="1290"/>
      <c r="G53" s="1290"/>
      <c r="H53" s="1291"/>
      <c r="I53" s="113">
        <v>1666</v>
      </c>
      <c r="J53" s="114">
        <v>1438</v>
      </c>
      <c r="K53" s="114">
        <v>2050</v>
      </c>
      <c r="L53" s="114">
        <v>2478</v>
      </c>
      <c r="M53" s="115">
        <v>1830</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nVJwD9SooE5FPOKravErXjQKknBvK7ngXzeDIS+MZ+SqMcxbE357XmYpr69K/bJPvDcLa7+IOA7MaljJgb61A==" saltValue="ENmhZWn2u+eMQ/EB5fu1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36" zoomScale="70" zoomScaleNormal="70" zoomScaleSheetLayoutView="100" workbookViewId="0"/>
  </sheetViews>
  <sheetFormatPr defaultColWidth="0" defaultRowHeight="0" customHeight="1" zeroHeight="1" x14ac:dyDescent="0.2"/>
  <cols>
    <col min="1" max="1" width="8.33203125" style="1" customWidth="1"/>
    <col min="2" max="2" width="16.441406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548</v>
      </c>
      <c r="G54" s="124" t="s">
        <v>549</v>
      </c>
      <c r="H54" s="125" t="s">
        <v>550</v>
      </c>
    </row>
    <row r="55" spans="2:8" ht="52.5" customHeight="1" x14ac:dyDescent="0.2">
      <c r="B55" s="126"/>
      <c r="C55" s="1300" t="s">
        <v>47</v>
      </c>
      <c r="D55" s="1300"/>
      <c r="E55" s="1301"/>
      <c r="F55" s="127">
        <v>1655</v>
      </c>
      <c r="G55" s="127">
        <v>1682</v>
      </c>
      <c r="H55" s="128">
        <v>1623</v>
      </c>
    </row>
    <row r="56" spans="2:8" ht="52.5" customHeight="1" x14ac:dyDescent="0.2">
      <c r="B56" s="129"/>
      <c r="C56" s="1302" t="s">
        <v>48</v>
      </c>
      <c r="D56" s="1302"/>
      <c r="E56" s="1303"/>
      <c r="F56" s="130">
        <v>159</v>
      </c>
      <c r="G56" s="130">
        <v>159</v>
      </c>
      <c r="H56" s="131">
        <v>159</v>
      </c>
    </row>
    <row r="57" spans="2:8" ht="53.25" customHeight="1" x14ac:dyDescent="0.2">
      <c r="B57" s="129"/>
      <c r="C57" s="1304" t="s">
        <v>49</v>
      </c>
      <c r="D57" s="1304"/>
      <c r="E57" s="1305"/>
      <c r="F57" s="132">
        <v>1887</v>
      </c>
      <c r="G57" s="132">
        <v>1874</v>
      </c>
      <c r="H57" s="133">
        <v>1704</v>
      </c>
    </row>
    <row r="58" spans="2:8" ht="45.75" customHeight="1" x14ac:dyDescent="0.2">
      <c r="B58" s="134"/>
      <c r="C58" s="1292" t="s">
        <v>577</v>
      </c>
      <c r="D58" s="1293"/>
      <c r="E58" s="1294"/>
      <c r="F58" s="135">
        <v>725</v>
      </c>
      <c r="G58" s="135">
        <v>728</v>
      </c>
      <c r="H58" s="136">
        <v>696</v>
      </c>
    </row>
    <row r="59" spans="2:8" ht="45.75" customHeight="1" x14ac:dyDescent="0.2">
      <c r="B59" s="134"/>
      <c r="C59" s="1292" t="s">
        <v>578</v>
      </c>
      <c r="D59" s="1293"/>
      <c r="E59" s="1294"/>
      <c r="F59" s="135">
        <v>461</v>
      </c>
      <c r="G59" s="135">
        <v>444</v>
      </c>
      <c r="H59" s="136">
        <v>405</v>
      </c>
    </row>
    <row r="60" spans="2:8" ht="45.75" customHeight="1" x14ac:dyDescent="0.2">
      <c r="B60" s="134"/>
      <c r="C60" s="1292" t="s">
        <v>579</v>
      </c>
      <c r="D60" s="1293"/>
      <c r="E60" s="1294"/>
      <c r="F60" s="135">
        <v>280</v>
      </c>
      <c r="G60" s="135">
        <v>279</v>
      </c>
      <c r="H60" s="136">
        <v>173</v>
      </c>
    </row>
    <row r="61" spans="2:8" ht="45.75" customHeight="1" x14ac:dyDescent="0.2">
      <c r="B61" s="134"/>
      <c r="C61" s="1292" t="s">
        <v>580</v>
      </c>
      <c r="D61" s="1293"/>
      <c r="E61" s="1294"/>
      <c r="F61" s="135">
        <v>155</v>
      </c>
      <c r="G61" s="135">
        <v>155</v>
      </c>
      <c r="H61" s="136">
        <v>156</v>
      </c>
    </row>
    <row r="62" spans="2:8" ht="45.75" customHeight="1" thickBot="1" x14ac:dyDescent="0.25">
      <c r="B62" s="137"/>
      <c r="C62" s="1295" t="s">
        <v>581</v>
      </c>
      <c r="D62" s="1296"/>
      <c r="E62" s="1297"/>
      <c r="F62" s="138">
        <v>88</v>
      </c>
      <c r="G62" s="138">
        <v>95</v>
      </c>
      <c r="H62" s="139">
        <v>104</v>
      </c>
    </row>
    <row r="63" spans="2:8" ht="52.5" customHeight="1" thickBot="1" x14ac:dyDescent="0.25">
      <c r="B63" s="140"/>
      <c r="C63" s="1298" t="s">
        <v>50</v>
      </c>
      <c r="D63" s="1298"/>
      <c r="E63" s="1299"/>
      <c r="F63" s="141">
        <v>3701</v>
      </c>
      <c r="G63" s="141">
        <v>3715</v>
      </c>
      <c r="H63" s="142">
        <v>3486</v>
      </c>
    </row>
    <row r="64" spans="2:8" ht="15" customHeight="1" x14ac:dyDescent="0.2"/>
    <row r="65" ht="0" hidden="1" customHeight="1" x14ac:dyDescent="0.2"/>
    <row r="66" ht="0" hidden="1" customHeight="1" x14ac:dyDescent="0.2"/>
  </sheetData>
  <sheetProtection algorithmName="SHA-512" hashValue="uhQI50fJsGQ3ebZGo8Ibpq2vAp7vvr9o3XIVU5F6dGE8NCbKB8Tz/wxXDxX7za6Y0J37H2VdLYloczS1lF2QRQ==" saltValue="e9bCe117FYXPloeZmgvG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53" zoomScale="70" zoomScaleNormal="70" zoomScaleSheetLayoutView="55" workbookViewId="0">
      <selection activeCell="AN65" sqref="AN65:DC69"/>
    </sheetView>
  </sheetViews>
  <sheetFormatPr defaultColWidth="0" defaultRowHeight="0" customHeight="1" zeroHeight="1" x14ac:dyDescent="0.2"/>
  <cols>
    <col min="1" max="1" width="6.44140625" style="385" customWidth="1"/>
    <col min="2" max="107" width="2.44140625" style="385" customWidth="1"/>
    <col min="108" max="108" width="6.109375" style="387" customWidth="1"/>
    <col min="109" max="109" width="5.88671875" style="386" customWidth="1"/>
    <col min="110" max="110" width="19.109375" style="385" hidden="1"/>
    <col min="111" max="115" width="12.5546875" style="385" hidden="1"/>
    <col min="116" max="349" width="8.554687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554687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554687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554687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554687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554687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554687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554687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554687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554687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554687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554687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554687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554687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554687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554687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554687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554687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554687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554687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554687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554687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554687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554687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554687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554687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554687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554687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554687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554687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554687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554687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554687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554687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554687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554687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554687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554687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554687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554687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554687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554687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554687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554687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554687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554687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554687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554687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554687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554687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554687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554687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554687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554687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554687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554687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554687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554687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554687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554687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554687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554687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554687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5546875" style="385" hidden="1"/>
  </cols>
  <sheetData>
    <row r="1" spans="1:143" ht="42.75" customHeight="1" x14ac:dyDescent="0.2">
      <c r="A1" s="423"/>
      <c r="B1" s="422"/>
      <c r="DD1" s="385"/>
      <c r="DE1" s="385"/>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5"/>
      <c r="DE2" s="385"/>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5"/>
      <c r="DE3" s="385"/>
    </row>
    <row r="4" spans="1:143" s="290"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1"/>
      <c r="DG18" s="291"/>
      <c r="DH18" s="291"/>
      <c r="DI18" s="291"/>
      <c r="DJ18" s="291"/>
      <c r="DK18" s="291"/>
      <c r="DL18" s="291"/>
      <c r="DM18" s="291"/>
      <c r="DN18" s="291"/>
      <c r="DO18" s="291"/>
      <c r="DP18" s="291"/>
      <c r="DQ18" s="291"/>
      <c r="DR18" s="291"/>
      <c r="DS18" s="291"/>
      <c r="DT18" s="291"/>
      <c r="DU18" s="291"/>
      <c r="DV18" s="291"/>
      <c r="DW18" s="291"/>
    </row>
    <row r="19" spans="1:351" ht="14.4" x14ac:dyDescent="0.2">
      <c r="DD19" s="385"/>
      <c r="DE19" s="420"/>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610</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606</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8" t="s">
        <v>614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605</v>
      </c>
    </row>
    <row r="50" spans="1:109" ht="13.2" x14ac:dyDescent="0.2">
      <c r="B50" s="386"/>
      <c r="G50" s="1310"/>
      <c r="H50" s="1310"/>
      <c r="I50" s="1310"/>
      <c r="J50" s="1310"/>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08" t="s">
        <v>546</v>
      </c>
      <c r="BQ50" s="1308"/>
      <c r="BR50" s="1308"/>
      <c r="BS50" s="1308"/>
      <c r="BT50" s="1308"/>
      <c r="BU50" s="1308"/>
      <c r="BV50" s="1308"/>
      <c r="BW50" s="1308"/>
      <c r="BX50" s="1308" t="s">
        <v>547</v>
      </c>
      <c r="BY50" s="1308"/>
      <c r="BZ50" s="1308"/>
      <c r="CA50" s="1308"/>
      <c r="CB50" s="1308"/>
      <c r="CC50" s="1308"/>
      <c r="CD50" s="1308"/>
      <c r="CE50" s="1308"/>
      <c r="CF50" s="1308" t="s">
        <v>548</v>
      </c>
      <c r="CG50" s="1308"/>
      <c r="CH50" s="1308"/>
      <c r="CI50" s="1308"/>
      <c r="CJ50" s="1308"/>
      <c r="CK50" s="1308"/>
      <c r="CL50" s="1308"/>
      <c r="CM50" s="1308"/>
      <c r="CN50" s="1308" t="s">
        <v>549</v>
      </c>
      <c r="CO50" s="1308"/>
      <c r="CP50" s="1308"/>
      <c r="CQ50" s="1308"/>
      <c r="CR50" s="1308"/>
      <c r="CS50" s="1308"/>
      <c r="CT50" s="1308"/>
      <c r="CU50" s="1308"/>
      <c r="CV50" s="1308" t="s">
        <v>550</v>
      </c>
      <c r="CW50" s="1308"/>
      <c r="CX50" s="1308"/>
      <c r="CY50" s="1308"/>
      <c r="CZ50" s="1308"/>
      <c r="DA50" s="1308"/>
      <c r="DB50" s="1308"/>
      <c r="DC50" s="1308"/>
    </row>
    <row r="51" spans="1:109" ht="13.5" customHeight="1" x14ac:dyDescent="0.2">
      <c r="B51" s="386"/>
      <c r="G51" s="1314"/>
      <c r="H51" s="1314"/>
      <c r="I51" s="1327"/>
      <c r="J51" s="1327"/>
      <c r="K51" s="1311"/>
      <c r="L51" s="1311"/>
      <c r="M51" s="1311"/>
      <c r="N51" s="1311"/>
      <c r="AM51" s="393"/>
      <c r="AN51" s="1309" t="s">
        <v>604</v>
      </c>
      <c r="AO51" s="1309"/>
      <c r="AP51" s="1309"/>
      <c r="AQ51" s="1309"/>
      <c r="AR51" s="1309"/>
      <c r="AS51" s="1309"/>
      <c r="AT51" s="1309"/>
      <c r="AU51" s="1309"/>
      <c r="AV51" s="1309"/>
      <c r="AW51" s="1309"/>
      <c r="AX51" s="1309"/>
      <c r="AY51" s="1309"/>
      <c r="AZ51" s="1309"/>
      <c r="BA51" s="1309"/>
      <c r="BB51" s="1309" t="s">
        <v>603</v>
      </c>
      <c r="BC51" s="1309"/>
      <c r="BD51" s="1309"/>
      <c r="BE51" s="1309"/>
      <c r="BF51" s="1309"/>
      <c r="BG51" s="1309"/>
      <c r="BH51" s="1309"/>
      <c r="BI51" s="1309"/>
      <c r="BJ51" s="1309"/>
      <c r="BK51" s="1309"/>
      <c r="BL51" s="1309"/>
      <c r="BM51" s="1309"/>
      <c r="BN51" s="1309"/>
      <c r="BO51" s="1309"/>
      <c r="BP51" s="1328"/>
      <c r="BQ51" s="1306"/>
      <c r="BR51" s="1306"/>
      <c r="BS51" s="1306"/>
      <c r="BT51" s="1306"/>
      <c r="BU51" s="1306"/>
      <c r="BV51" s="1306"/>
      <c r="BW51" s="1306"/>
      <c r="BX51" s="1306">
        <v>24.3</v>
      </c>
      <c r="BY51" s="1306"/>
      <c r="BZ51" s="1306"/>
      <c r="CA51" s="1306"/>
      <c r="CB51" s="1306"/>
      <c r="CC51" s="1306"/>
      <c r="CD51" s="1306"/>
      <c r="CE51" s="1306"/>
      <c r="CF51" s="1306">
        <v>35.200000000000003</v>
      </c>
      <c r="CG51" s="1306"/>
      <c r="CH51" s="1306"/>
      <c r="CI51" s="1306"/>
      <c r="CJ51" s="1306"/>
      <c r="CK51" s="1306"/>
      <c r="CL51" s="1306"/>
      <c r="CM51" s="1306"/>
      <c r="CN51" s="1306">
        <v>42.6</v>
      </c>
      <c r="CO51" s="1306"/>
      <c r="CP51" s="1306"/>
      <c r="CQ51" s="1306"/>
      <c r="CR51" s="1306"/>
      <c r="CS51" s="1306"/>
      <c r="CT51" s="1306"/>
      <c r="CU51" s="1306"/>
      <c r="CV51" s="1306">
        <v>31.7</v>
      </c>
      <c r="CW51" s="1306"/>
      <c r="CX51" s="1306"/>
      <c r="CY51" s="1306"/>
      <c r="CZ51" s="1306"/>
      <c r="DA51" s="1306"/>
      <c r="DB51" s="1306"/>
      <c r="DC51" s="1306"/>
    </row>
    <row r="52" spans="1:109" ht="13.2" x14ac:dyDescent="0.2">
      <c r="B52" s="386"/>
      <c r="G52" s="1314"/>
      <c r="H52" s="1314"/>
      <c r="I52" s="1327"/>
      <c r="J52" s="1327"/>
      <c r="K52" s="1311"/>
      <c r="L52" s="1311"/>
      <c r="M52" s="1311"/>
      <c r="N52" s="1311"/>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401"/>
      <c r="B53" s="386"/>
      <c r="G53" s="1314"/>
      <c r="H53" s="1314"/>
      <c r="I53" s="1310"/>
      <c r="J53" s="1310"/>
      <c r="K53" s="1311"/>
      <c r="L53" s="1311"/>
      <c r="M53" s="1311"/>
      <c r="N53" s="1311"/>
      <c r="AM53" s="393"/>
      <c r="AN53" s="1309"/>
      <c r="AO53" s="1309"/>
      <c r="AP53" s="1309"/>
      <c r="AQ53" s="1309"/>
      <c r="AR53" s="1309"/>
      <c r="AS53" s="1309"/>
      <c r="AT53" s="1309"/>
      <c r="AU53" s="1309"/>
      <c r="AV53" s="1309"/>
      <c r="AW53" s="1309"/>
      <c r="AX53" s="1309"/>
      <c r="AY53" s="1309"/>
      <c r="AZ53" s="1309"/>
      <c r="BA53" s="1309"/>
      <c r="BB53" s="1309" t="s">
        <v>608</v>
      </c>
      <c r="BC53" s="1309"/>
      <c r="BD53" s="1309"/>
      <c r="BE53" s="1309"/>
      <c r="BF53" s="1309"/>
      <c r="BG53" s="1309"/>
      <c r="BH53" s="1309"/>
      <c r="BI53" s="1309"/>
      <c r="BJ53" s="1309"/>
      <c r="BK53" s="1309"/>
      <c r="BL53" s="1309"/>
      <c r="BM53" s="1309"/>
      <c r="BN53" s="1309"/>
      <c r="BO53" s="1309"/>
      <c r="BP53" s="1328"/>
      <c r="BQ53" s="1306"/>
      <c r="BR53" s="1306"/>
      <c r="BS53" s="1306"/>
      <c r="BT53" s="1306"/>
      <c r="BU53" s="1306"/>
      <c r="BV53" s="1306"/>
      <c r="BW53" s="1306"/>
      <c r="BX53" s="1306">
        <v>56.5</v>
      </c>
      <c r="BY53" s="1306"/>
      <c r="BZ53" s="1306"/>
      <c r="CA53" s="1306"/>
      <c r="CB53" s="1306"/>
      <c r="CC53" s="1306"/>
      <c r="CD53" s="1306"/>
      <c r="CE53" s="1306"/>
      <c r="CF53" s="1306">
        <v>52</v>
      </c>
      <c r="CG53" s="1306"/>
      <c r="CH53" s="1306"/>
      <c r="CI53" s="1306"/>
      <c r="CJ53" s="1306"/>
      <c r="CK53" s="1306"/>
      <c r="CL53" s="1306"/>
      <c r="CM53" s="1306"/>
      <c r="CN53" s="1306">
        <v>53.5</v>
      </c>
      <c r="CO53" s="1306"/>
      <c r="CP53" s="1306"/>
      <c r="CQ53" s="1306"/>
      <c r="CR53" s="1306"/>
      <c r="CS53" s="1306"/>
      <c r="CT53" s="1306"/>
      <c r="CU53" s="1306"/>
      <c r="CV53" s="1306">
        <v>55.7</v>
      </c>
      <c r="CW53" s="1306"/>
      <c r="CX53" s="1306"/>
      <c r="CY53" s="1306"/>
      <c r="CZ53" s="1306"/>
      <c r="DA53" s="1306"/>
      <c r="DB53" s="1306"/>
      <c r="DC53" s="1306"/>
    </row>
    <row r="54" spans="1:109" ht="13.2" x14ac:dyDescent="0.2">
      <c r="A54" s="401"/>
      <c r="B54" s="386"/>
      <c r="G54" s="1314"/>
      <c r="H54" s="1314"/>
      <c r="I54" s="1310"/>
      <c r="J54" s="1310"/>
      <c r="K54" s="1311"/>
      <c r="L54" s="1311"/>
      <c r="M54" s="1311"/>
      <c r="N54" s="1311"/>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401"/>
      <c r="B55" s="386"/>
      <c r="G55" s="1310"/>
      <c r="H55" s="1310"/>
      <c r="I55" s="1310"/>
      <c r="J55" s="1310"/>
      <c r="K55" s="1311"/>
      <c r="L55" s="1311"/>
      <c r="M55" s="1311"/>
      <c r="N55" s="1311"/>
      <c r="AN55" s="1308" t="s">
        <v>601</v>
      </c>
      <c r="AO55" s="1308"/>
      <c r="AP55" s="1308"/>
      <c r="AQ55" s="1308"/>
      <c r="AR55" s="1308"/>
      <c r="AS55" s="1308"/>
      <c r="AT55" s="1308"/>
      <c r="AU55" s="1308"/>
      <c r="AV55" s="1308"/>
      <c r="AW55" s="1308"/>
      <c r="AX55" s="1308"/>
      <c r="AY55" s="1308"/>
      <c r="AZ55" s="1308"/>
      <c r="BA55" s="1308"/>
      <c r="BB55" s="1309" t="s">
        <v>599</v>
      </c>
      <c r="BC55" s="1309"/>
      <c r="BD55" s="1309"/>
      <c r="BE55" s="1309"/>
      <c r="BF55" s="1309"/>
      <c r="BG55" s="1309"/>
      <c r="BH55" s="1309"/>
      <c r="BI55" s="1309"/>
      <c r="BJ55" s="1309"/>
      <c r="BK55" s="1309"/>
      <c r="BL55" s="1309"/>
      <c r="BM55" s="1309"/>
      <c r="BN55" s="1309"/>
      <c r="BO55" s="1309"/>
      <c r="BP55" s="1328"/>
      <c r="BQ55" s="1306"/>
      <c r="BR55" s="1306"/>
      <c r="BS55" s="1306"/>
      <c r="BT55" s="1306"/>
      <c r="BU55" s="1306"/>
      <c r="BV55" s="1306"/>
      <c r="BW55" s="1306"/>
      <c r="BX55" s="1306">
        <v>32.799999999999997</v>
      </c>
      <c r="BY55" s="1306"/>
      <c r="BZ55" s="1306"/>
      <c r="CA55" s="1306"/>
      <c r="CB55" s="1306"/>
      <c r="CC55" s="1306"/>
      <c r="CD55" s="1306"/>
      <c r="CE55" s="1306"/>
      <c r="CF55" s="1306">
        <v>54.6</v>
      </c>
      <c r="CG55" s="1306"/>
      <c r="CH55" s="1306"/>
      <c r="CI55" s="1306"/>
      <c r="CJ55" s="1306"/>
      <c r="CK55" s="1306"/>
      <c r="CL55" s="1306"/>
      <c r="CM55" s="1306"/>
      <c r="CN55" s="1306">
        <v>53.2</v>
      </c>
      <c r="CO55" s="1306"/>
      <c r="CP55" s="1306"/>
      <c r="CQ55" s="1306"/>
      <c r="CR55" s="1306"/>
      <c r="CS55" s="1306"/>
      <c r="CT55" s="1306"/>
      <c r="CU55" s="1306"/>
      <c r="CV55" s="1306">
        <v>47.9</v>
      </c>
      <c r="CW55" s="1306"/>
      <c r="CX55" s="1306"/>
      <c r="CY55" s="1306"/>
      <c r="CZ55" s="1306"/>
      <c r="DA55" s="1306"/>
      <c r="DB55" s="1306"/>
      <c r="DC55" s="1306"/>
    </row>
    <row r="56" spans="1:109" ht="13.2" x14ac:dyDescent="0.2">
      <c r="A56" s="401"/>
      <c r="B56" s="386"/>
      <c r="G56" s="1310"/>
      <c r="H56" s="1310"/>
      <c r="I56" s="1310"/>
      <c r="J56" s="1310"/>
      <c r="K56" s="1311"/>
      <c r="L56" s="1311"/>
      <c r="M56" s="1311"/>
      <c r="N56" s="1311"/>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ht="13.2" x14ac:dyDescent="0.2">
      <c r="B57" s="407"/>
      <c r="G57" s="1310"/>
      <c r="H57" s="1310"/>
      <c r="I57" s="1312"/>
      <c r="J57" s="1312"/>
      <c r="K57" s="1311"/>
      <c r="L57" s="1311"/>
      <c r="M57" s="1311"/>
      <c r="N57" s="1311"/>
      <c r="AM57" s="385"/>
      <c r="AN57" s="1308"/>
      <c r="AO57" s="1308"/>
      <c r="AP57" s="1308"/>
      <c r="AQ57" s="1308"/>
      <c r="AR57" s="1308"/>
      <c r="AS57" s="1308"/>
      <c r="AT57" s="1308"/>
      <c r="AU57" s="1308"/>
      <c r="AV57" s="1308"/>
      <c r="AW57" s="1308"/>
      <c r="AX57" s="1308"/>
      <c r="AY57" s="1308"/>
      <c r="AZ57" s="1308"/>
      <c r="BA57" s="1308"/>
      <c r="BB57" s="1309" t="s">
        <v>609</v>
      </c>
      <c r="BC57" s="1309"/>
      <c r="BD57" s="1309"/>
      <c r="BE57" s="1309"/>
      <c r="BF57" s="1309"/>
      <c r="BG57" s="1309"/>
      <c r="BH57" s="1309"/>
      <c r="BI57" s="1309"/>
      <c r="BJ57" s="1309"/>
      <c r="BK57" s="1309"/>
      <c r="BL57" s="1309"/>
      <c r="BM57" s="1309"/>
      <c r="BN57" s="1309"/>
      <c r="BO57" s="1309"/>
      <c r="BP57" s="1328"/>
      <c r="BQ57" s="1306"/>
      <c r="BR57" s="1306"/>
      <c r="BS57" s="1306"/>
      <c r="BT57" s="1306"/>
      <c r="BU57" s="1306"/>
      <c r="BV57" s="1306"/>
      <c r="BW57" s="1306"/>
      <c r="BX57" s="1306">
        <v>58.6</v>
      </c>
      <c r="BY57" s="1306"/>
      <c r="BZ57" s="1306"/>
      <c r="CA57" s="1306"/>
      <c r="CB57" s="1306"/>
      <c r="CC57" s="1306"/>
      <c r="CD57" s="1306"/>
      <c r="CE57" s="1306"/>
      <c r="CF57" s="1306">
        <v>58.3</v>
      </c>
      <c r="CG57" s="1306"/>
      <c r="CH57" s="1306"/>
      <c r="CI57" s="1306"/>
      <c r="CJ57" s="1306"/>
      <c r="CK57" s="1306"/>
      <c r="CL57" s="1306"/>
      <c r="CM57" s="1306"/>
      <c r="CN57" s="1306">
        <v>59.6</v>
      </c>
      <c r="CO57" s="1306"/>
      <c r="CP57" s="1306"/>
      <c r="CQ57" s="1306"/>
      <c r="CR57" s="1306"/>
      <c r="CS57" s="1306"/>
      <c r="CT57" s="1306"/>
      <c r="CU57" s="1306"/>
      <c r="CV57" s="1306">
        <v>60.5</v>
      </c>
      <c r="CW57" s="1306"/>
      <c r="CX57" s="1306"/>
      <c r="CY57" s="1306"/>
      <c r="CZ57" s="1306"/>
      <c r="DA57" s="1306"/>
      <c r="DB57" s="1306"/>
      <c r="DC57" s="1306"/>
      <c r="DD57" s="412"/>
      <c r="DE57" s="407"/>
    </row>
    <row r="58" spans="1:109" s="401" customFormat="1" ht="13.2" x14ac:dyDescent="0.2">
      <c r="A58" s="385"/>
      <c r="B58" s="407"/>
      <c r="G58" s="1310"/>
      <c r="H58" s="1310"/>
      <c r="I58" s="1312"/>
      <c r="J58" s="1312"/>
      <c r="K58" s="1311"/>
      <c r="L58" s="1311"/>
      <c r="M58" s="1311"/>
      <c r="N58" s="1311"/>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607</v>
      </c>
    </row>
    <row r="64" spans="1:109" ht="13.2" x14ac:dyDescent="0.2">
      <c r="B64" s="386"/>
      <c r="G64" s="402"/>
      <c r="I64" s="404"/>
      <c r="J64" s="404"/>
      <c r="K64" s="404"/>
      <c r="L64" s="404"/>
      <c r="M64" s="404"/>
      <c r="N64" s="403"/>
      <c r="AM64" s="402"/>
      <c r="AN64" s="402" t="s">
        <v>606</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18" t="s">
        <v>615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605</v>
      </c>
    </row>
    <row r="72" spans="2:107" ht="13.2" x14ac:dyDescent="0.2">
      <c r="B72" s="386"/>
      <c r="G72" s="1310"/>
      <c r="H72" s="1310"/>
      <c r="I72" s="1310"/>
      <c r="J72" s="1310"/>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08" t="s">
        <v>546</v>
      </c>
      <c r="BQ72" s="1308"/>
      <c r="BR72" s="1308"/>
      <c r="BS72" s="1308"/>
      <c r="BT72" s="1308"/>
      <c r="BU72" s="1308"/>
      <c r="BV72" s="1308"/>
      <c r="BW72" s="1308"/>
      <c r="BX72" s="1308" t="s">
        <v>547</v>
      </c>
      <c r="BY72" s="1308"/>
      <c r="BZ72" s="1308"/>
      <c r="CA72" s="1308"/>
      <c r="CB72" s="1308"/>
      <c r="CC72" s="1308"/>
      <c r="CD72" s="1308"/>
      <c r="CE72" s="1308"/>
      <c r="CF72" s="1308" t="s">
        <v>548</v>
      </c>
      <c r="CG72" s="1308"/>
      <c r="CH72" s="1308"/>
      <c r="CI72" s="1308"/>
      <c r="CJ72" s="1308"/>
      <c r="CK72" s="1308"/>
      <c r="CL72" s="1308"/>
      <c r="CM72" s="1308"/>
      <c r="CN72" s="1308" t="s">
        <v>549</v>
      </c>
      <c r="CO72" s="1308"/>
      <c r="CP72" s="1308"/>
      <c r="CQ72" s="1308"/>
      <c r="CR72" s="1308"/>
      <c r="CS72" s="1308"/>
      <c r="CT72" s="1308"/>
      <c r="CU72" s="1308"/>
      <c r="CV72" s="1308" t="s">
        <v>550</v>
      </c>
      <c r="CW72" s="1308"/>
      <c r="CX72" s="1308"/>
      <c r="CY72" s="1308"/>
      <c r="CZ72" s="1308"/>
      <c r="DA72" s="1308"/>
      <c r="DB72" s="1308"/>
      <c r="DC72" s="1308"/>
    </row>
    <row r="73" spans="2:107" ht="13.2" x14ac:dyDescent="0.2">
      <c r="B73" s="386"/>
      <c r="G73" s="1314"/>
      <c r="H73" s="1314"/>
      <c r="I73" s="1314"/>
      <c r="J73" s="1314"/>
      <c r="K73" s="1307"/>
      <c r="L73" s="1307"/>
      <c r="M73" s="1307"/>
      <c r="N73" s="1307"/>
      <c r="AM73" s="393"/>
      <c r="AN73" s="1309" t="s">
        <v>604</v>
      </c>
      <c r="AO73" s="1309"/>
      <c r="AP73" s="1309"/>
      <c r="AQ73" s="1309"/>
      <c r="AR73" s="1309"/>
      <c r="AS73" s="1309"/>
      <c r="AT73" s="1309"/>
      <c r="AU73" s="1309"/>
      <c r="AV73" s="1309"/>
      <c r="AW73" s="1309"/>
      <c r="AX73" s="1309"/>
      <c r="AY73" s="1309"/>
      <c r="AZ73" s="1309"/>
      <c r="BA73" s="1309"/>
      <c r="BB73" s="1309" t="s">
        <v>603</v>
      </c>
      <c r="BC73" s="1309"/>
      <c r="BD73" s="1309"/>
      <c r="BE73" s="1309"/>
      <c r="BF73" s="1309"/>
      <c r="BG73" s="1309"/>
      <c r="BH73" s="1309"/>
      <c r="BI73" s="1309"/>
      <c r="BJ73" s="1309"/>
      <c r="BK73" s="1309"/>
      <c r="BL73" s="1309"/>
      <c r="BM73" s="1309"/>
      <c r="BN73" s="1309"/>
      <c r="BO73" s="1309"/>
      <c r="BP73" s="1306">
        <v>29.1</v>
      </c>
      <c r="BQ73" s="1306"/>
      <c r="BR73" s="1306"/>
      <c r="BS73" s="1306"/>
      <c r="BT73" s="1306"/>
      <c r="BU73" s="1306"/>
      <c r="BV73" s="1306"/>
      <c r="BW73" s="1306"/>
      <c r="BX73" s="1306">
        <v>24.3</v>
      </c>
      <c r="BY73" s="1306"/>
      <c r="BZ73" s="1306"/>
      <c r="CA73" s="1306"/>
      <c r="CB73" s="1306"/>
      <c r="CC73" s="1306"/>
      <c r="CD73" s="1306"/>
      <c r="CE73" s="1306"/>
      <c r="CF73" s="1306">
        <v>35.200000000000003</v>
      </c>
      <c r="CG73" s="1306"/>
      <c r="CH73" s="1306"/>
      <c r="CI73" s="1306"/>
      <c r="CJ73" s="1306"/>
      <c r="CK73" s="1306"/>
      <c r="CL73" s="1306"/>
      <c r="CM73" s="1306"/>
      <c r="CN73" s="1306">
        <v>42.6</v>
      </c>
      <c r="CO73" s="1306"/>
      <c r="CP73" s="1306"/>
      <c r="CQ73" s="1306"/>
      <c r="CR73" s="1306"/>
      <c r="CS73" s="1306"/>
      <c r="CT73" s="1306"/>
      <c r="CU73" s="1306"/>
      <c r="CV73" s="1306">
        <v>31.7</v>
      </c>
      <c r="CW73" s="1306"/>
      <c r="CX73" s="1306"/>
      <c r="CY73" s="1306"/>
      <c r="CZ73" s="1306"/>
      <c r="DA73" s="1306"/>
      <c r="DB73" s="1306"/>
      <c r="DC73" s="1306"/>
    </row>
    <row r="74" spans="2:107" ht="13.2" x14ac:dyDescent="0.2">
      <c r="B74" s="386"/>
      <c r="G74" s="1314"/>
      <c r="H74" s="1314"/>
      <c r="I74" s="1314"/>
      <c r="J74" s="1314"/>
      <c r="K74" s="1307"/>
      <c r="L74" s="1307"/>
      <c r="M74" s="1307"/>
      <c r="N74" s="1307"/>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386"/>
      <c r="G75" s="1314"/>
      <c r="H75" s="1314"/>
      <c r="I75" s="1310"/>
      <c r="J75" s="1310"/>
      <c r="K75" s="1311"/>
      <c r="L75" s="1311"/>
      <c r="M75" s="1311"/>
      <c r="N75" s="1311"/>
      <c r="AM75" s="393"/>
      <c r="AN75" s="1309"/>
      <c r="AO75" s="1309"/>
      <c r="AP75" s="1309"/>
      <c r="AQ75" s="1309"/>
      <c r="AR75" s="1309"/>
      <c r="AS75" s="1309"/>
      <c r="AT75" s="1309"/>
      <c r="AU75" s="1309"/>
      <c r="AV75" s="1309"/>
      <c r="AW75" s="1309"/>
      <c r="AX75" s="1309"/>
      <c r="AY75" s="1309"/>
      <c r="AZ75" s="1309"/>
      <c r="BA75" s="1309"/>
      <c r="BB75" s="1309" t="s">
        <v>602</v>
      </c>
      <c r="BC75" s="1309"/>
      <c r="BD75" s="1309"/>
      <c r="BE75" s="1309"/>
      <c r="BF75" s="1309"/>
      <c r="BG75" s="1309"/>
      <c r="BH75" s="1309"/>
      <c r="BI75" s="1309"/>
      <c r="BJ75" s="1309"/>
      <c r="BK75" s="1309"/>
      <c r="BL75" s="1309"/>
      <c r="BM75" s="1309"/>
      <c r="BN75" s="1309"/>
      <c r="BO75" s="1309"/>
      <c r="BP75" s="1306">
        <v>6.7</v>
      </c>
      <c r="BQ75" s="1306"/>
      <c r="BR75" s="1306"/>
      <c r="BS75" s="1306"/>
      <c r="BT75" s="1306"/>
      <c r="BU75" s="1306"/>
      <c r="BV75" s="1306"/>
      <c r="BW75" s="1306"/>
      <c r="BX75" s="1306">
        <v>5.4</v>
      </c>
      <c r="BY75" s="1306"/>
      <c r="BZ75" s="1306"/>
      <c r="CA75" s="1306"/>
      <c r="CB75" s="1306"/>
      <c r="CC75" s="1306"/>
      <c r="CD75" s="1306"/>
      <c r="CE75" s="1306"/>
      <c r="CF75" s="1306">
        <v>4.9000000000000004</v>
      </c>
      <c r="CG75" s="1306"/>
      <c r="CH75" s="1306"/>
      <c r="CI75" s="1306"/>
      <c r="CJ75" s="1306"/>
      <c r="CK75" s="1306"/>
      <c r="CL75" s="1306"/>
      <c r="CM75" s="1306"/>
      <c r="CN75" s="1306">
        <v>4.5999999999999996</v>
      </c>
      <c r="CO75" s="1306"/>
      <c r="CP75" s="1306"/>
      <c r="CQ75" s="1306"/>
      <c r="CR75" s="1306"/>
      <c r="CS75" s="1306"/>
      <c r="CT75" s="1306"/>
      <c r="CU75" s="1306"/>
      <c r="CV75" s="1306">
        <v>5.3</v>
      </c>
      <c r="CW75" s="1306"/>
      <c r="CX75" s="1306"/>
      <c r="CY75" s="1306"/>
      <c r="CZ75" s="1306"/>
      <c r="DA75" s="1306"/>
      <c r="DB75" s="1306"/>
      <c r="DC75" s="1306"/>
    </row>
    <row r="76" spans="2:107" ht="13.2" x14ac:dyDescent="0.2">
      <c r="B76" s="386"/>
      <c r="G76" s="1314"/>
      <c r="H76" s="1314"/>
      <c r="I76" s="1310"/>
      <c r="J76" s="1310"/>
      <c r="K76" s="1311"/>
      <c r="L76" s="1311"/>
      <c r="M76" s="1311"/>
      <c r="N76" s="1311"/>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386"/>
      <c r="G77" s="1310"/>
      <c r="H77" s="1310"/>
      <c r="I77" s="1310"/>
      <c r="J77" s="1310"/>
      <c r="K77" s="1307"/>
      <c r="L77" s="1307"/>
      <c r="M77" s="1307"/>
      <c r="N77" s="1307"/>
      <c r="AN77" s="1308" t="s">
        <v>601</v>
      </c>
      <c r="AO77" s="1308"/>
      <c r="AP77" s="1308"/>
      <c r="AQ77" s="1308"/>
      <c r="AR77" s="1308"/>
      <c r="AS77" s="1308"/>
      <c r="AT77" s="1308"/>
      <c r="AU77" s="1308"/>
      <c r="AV77" s="1308"/>
      <c r="AW77" s="1308"/>
      <c r="AX77" s="1308"/>
      <c r="AY77" s="1308"/>
      <c r="AZ77" s="1308"/>
      <c r="BA77" s="1308"/>
      <c r="BB77" s="1309" t="s">
        <v>600</v>
      </c>
      <c r="BC77" s="1309"/>
      <c r="BD77" s="1309"/>
      <c r="BE77" s="1309"/>
      <c r="BF77" s="1309"/>
      <c r="BG77" s="1309"/>
      <c r="BH77" s="1309"/>
      <c r="BI77" s="1309"/>
      <c r="BJ77" s="1309"/>
      <c r="BK77" s="1309"/>
      <c r="BL77" s="1309"/>
      <c r="BM77" s="1309"/>
      <c r="BN77" s="1309"/>
      <c r="BO77" s="1309"/>
      <c r="BP77" s="1306">
        <v>48.6</v>
      </c>
      <c r="BQ77" s="1306"/>
      <c r="BR77" s="1306"/>
      <c r="BS77" s="1306"/>
      <c r="BT77" s="1306"/>
      <c r="BU77" s="1306"/>
      <c r="BV77" s="1306"/>
      <c r="BW77" s="1306"/>
      <c r="BX77" s="1306">
        <v>32.799999999999997</v>
      </c>
      <c r="BY77" s="1306"/>
      <c r="BZ77" s="1306"/>
      <c r="CA77" s="1306"/>
      <c r="CB77" s="1306"/>
      <c r="CC77" s="1306"/>
      <c r="CD77" s="1306"/>
      <c r="CE77" s="1306"/>
      <c r="CF77" s="1306">
        <v>54.6</v>
      </c>
      <c r="CG77" s="1306"/>
      <c r="CH77" s="1306"/>
      <c r="CI77" s="1306"/>
      <c r="CJ77" s="1306"/>
      <c r="CK77" s="1306"/>
      <c r="CL77" s="1306"/>
      <c r="CM77" s="1306"/>
      <c r="CN77" s="1306">
        <v>53.2</v>
      </c>
      <c r="CO77" s="1306"/>
      <c r="CP77" s="1306"/>
      <c r="CQ77" s="1306"/>
      <c r="CR77" s="1306"/>
      <c r="CS77" s="1306"/>
      <c r="CT77" s="1306"/>
      <c r="CU77" s="1306"/>
      <c r="CV77" s="1306">
        <v>47.9</v>
      </c>
      <c r="CW77" s="1306"/>
      <c r="CX77" s="1306"/>
      <c r="CY77" s="1306"/>
      <c r="CZ77" s="1306"/>
      <c r="DA77" s="1306"/>
      <c r="DB77" s="1306"/>
      <c r="DC77" s="1306"/>
    </row>
    <row r="78" spans="2:107" ht="13.2" x14ac:dyDescent="0.2">
      <c r="B78" s="386"/>
      <c r="G78" s="1310"/>
      <c r="H78" s="1310"/>
      <c r="I78" s="1310"/>
      <c r="J78" s="1310"/>
      <c r="K78" s="1307"/>
      <c r="L78" s="1307"/>
      <c r="M78" s="1307"/>
      <c r="N78" s="1307"/>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386"/>
      <c r="G79" s="1310"/>
      <c r="H79" s="1310"/>
      <c r="I79" s="1312"/>
      <c r="J79" s="1312"/>
      <c r="K79" s="1313"/>
      <c r="L79" s="1313"/>
      <c r="M79" s="1313"/>
      <c r="N79" s="1313"/>
      <c r="AN79" s="1308"/>
      <c r="AO79" s="1308"/>
      <c r="AP79" s="1308"/>
      <c r="AQ79" s="1308"/>
      <c r="AR79" s="1308"/>
      <c r="AS79" s="1308"/>
      <c r="AT79" s="1308"/>
      <c r="AU79" s="1308"/>
      <c r="AV79" s="1308"/>
      <c r="AW79" s="1308"/>
      <c r="AX79" s="1308"/>
      <c r="AY79" s="1308"/>
      <c r="AZ79" s="1308"/>
      <c r="BA79" s="1308"/>
      <c r="BB79" s="1309" t="s">
        <v>598</v>
      </c>
      <c r="BC79" s="1309"/>
      <c r="BD79" s="1309"/>
      <c r="BE79" s="1309"/>
      <c r="BF79" s="1309"/>
      <c r="BG79" s="1309"/>
      <c r="BH79" s="1309"/>
      <c r="BI79" s="1309"/>
      <c r="BJ79" s="1309"/>
      <c r="BK79" s="1309"/>
      <c r="BL79" s="1309"/>
      <c r="BM79" s="1309"/>
      <c r="BN79" s="1309"/>
      <c r="BO79" s="1309"/>
      <c r="BP79" s="1306">
        <v>10.4</v>
      </c>
      <c r="BQ79" s="1306"/>
      <c r="BR79" s="1306"/>
      <c r="BS79" s="1306"/>
      <c r="BT79" s="1306"/>
      <c r="BU79" s="1306"/>
      <c r="BV79" s="1306"/>
      <c r="BW79" s="1306"/>
      <c r="BX79" s="1306">
        <v>9.5</v>
      </c>
      <c r="BY79" s="1306"/>
      <c r="BZ79" s="1306"/>
      <c r="CA79" s="1306"/>
      <c r="CB79" s="1306"/>
      <c r="CC79" s="1306"/>
      <c r="CD79" s="1306"/>
      <c r="CE79" s="1306"/>
      <c r="CF79" s="1306">
        <v>10</v>
      </c>
      <c r="CG79" s="1306"/>
      <c r="CH79" s="1306"/>
      <c r="CI79" s="1306"/>
      <c r="CJ79" s="1306"/>
      <c r="CK79" s="1306"/>
      <c r="CL79" s="1306"/>
      <c r="CM79" s="1306"/>
      <c r="CN79" s="1306">
        <v>9.8000000000000007</v>
      </c>
      <c r="CO79" s="1306"/>
      <c r="CP79" s="1306"/>
      <c r="CQ79" s="1306"/>
      <c r="CR79" s="1306"/>
      <c r="CS79" s="1306"/>
      <c r="CT79" s="1306"/>
      <c r="CU79" s="1306"/>
      <c r="CV79" s="1306">
        <v>9.6</v>
      </c>
      <c r="CW79" s="1306"/>
      <c r="CX79" s="1306"/>
      <c r="CY79" s="1306"/>
      <c r="CZ79" s="1306"/>
      <c r="DA79" s="1306"/>
      <c r="DB79" s="1306"/>
      <c r="DC79" s="1306"/>
    </row>
    <row r="80" spans="2:107" ht="13.2" x14ac:dyDescent="0.2">
      <c r="B80" s="386"/>
      <c r="G80" s="1310"/>
      <c r="H80" s="1310"/>
      <c r="I80" s="1312"/>
      <c r="J80" s="1312"/>
      <c r="K80" s="1313"/>
      <c r="L80" s="1313"/>
      <c r="M80" s="1313"/>
      <c r="N80" s="1313"/>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dd9qXQ9F73JRm79egAd9Y/edTizjJaBd7JRiuuUAdGJLwwvaKc1+uZW6XcgScm+jrqNj3Rq5jTuE5fONrOx8Kg==" saltValue="YgBT3TVcZlUgGLN706sw+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CV72:DC72"/>
    <mergeCell ref="BX72:CE72"/>
    <mergeCell ref="CF72:CM72"/>
    <mergeCell ref="CN72:CU72"/>
    <mergeCell ref="CN57:CU58"/>
    <mergeCell ref="CV57:DC58"/>
    <mergeCell ref="G72:J72"/>
    <mergeCell ref="AN72:BO72"/>
    <mergeCell ref="BP72:BW72"/>
    <mergeCell ref="I57:J58"/>
    <mergeCell ref="K57:K58"/>
    <mergeCell ref="G55:H58"/>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CV79:DC80"/>
    <mergeCell ref="CN77:CU78"/>
    <mergeCell ref="CV77:DC78"/>
    <mergeCell ref="BP79:BW80"/>
    <mergeCell ref="BX75:CE76"/>
    <mergeCell ref="CF75:CM76"/>
    <mergeCell ref="CF77:CM78"/>
    <mergeCell ref="CF79:CM80"/>
    <mergeCell ref="BX79:CE80"/>
    <mergeCell ref="CN79:CU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80" zoomScale="70" zoomScaleNormal="70" zoomScaleSheetLayoutView="70" workbookViewId="0">
      <selection activeCell="DE19" sqref="DE1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6PJs/Z9/Z2yI8KuFrXOc8ZvlAYQKL112oYk7Va48na2LHV+1U4lCQMNWmqchltfF3CA9A2WvM/gltaV+2bJzA==" saltValue="QJ9JIhP839GGH2QoRYJg3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94" zoomScale="85" zoomScaleNormal="85" zoomScaleSheetLayoutView="55" workbookViewId="0">
      <selection activeCell="DE19" sqref="DE1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WbWjunu8qwlT+baTELutZglfgRr3Vu/CrbK0qmWpVD4/rgBWxioSiKE1gAbCZMff909sG5rrb/7zbmmXsSHdw==" saltValue="lAF+DbIgQY6TvAlcq+3I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441406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543</v>
      </c>
      <c r="G2" s="156"/>
      <c r="H2" s="157"/>
    </row>
    <row r="3" spans="1:8" x14ac:dyDescent="0.2">
      <c r="A3" s="153" t="s">
        <v>536</v>
      </c>
      <c r="B3" s="158"/>
      <c r="C3" s="159"/>
      <c r="D3" s="160">
        <v>70766</v>
      </c>
      <c r="E3" s="161"/>
      <c r="F3" s="162">
        <v>83623</v>
      </c>
      <c r="G3" s="163"/>
      <c r="H3" s="164"/>
    </row>
    <row r="4" spans="1:8" x14ac:dyDescent="0.2">
      <c r="A4" s="165"/>
      <c r="B4" s="166"/>
      <c r="C4" s="167"/>
      <c r="D4" s="168">
        <v>27516</v>
      </c>
      <c r="E4" s="169"/>
      <c r="F4" s="170">
        <v>48787</v>
      </c>
      <c r="G4" s="171"/>
      <c r="H4" s="172"/>
    </row>
    <row r="5" spans="1:8" x14ac:dyDescent="0.2">
      <c r="A5" s="153" t="s">
        <v>538</v>
      </c>
      <c r="B5" s="158"/>
      <c r="C5" s="159"/>
      <c r="D5" s="160">
        <v>89729</v>
      </c>
      <c r="E5" s="161"/>
      <c r="F5" s="162">
        <v>87974</v>
      </c>
      <c r="G5" s="163"/>
      <c r="H5" s="164"/>
    </row>
    <row r="6" spans="1:8" x14ac:dyDescent="0.2">
      <c r="A6" s="165"/>
      <c r="B6" s="166"/>
      <c r="C6" s="167"/>
      <c r="D6" s="168">
        <v>30576</v>
      </c>
      <c r="E6" s="169"/>
      <c r="F6" s="170">
        <v>48183</v>
      </c>
      <c r="G6" s="171"/>
      <c r="H6" s="172"/>
    </row>
    <row r="7" spans="1:8" x14ac:dyDescent="0.2">
      <c r="A7" s="153" t="s">
        <v>539</v>
      </c>
      <c r="B7" s="158"/>
      <c r="C7" s="159"/>
      <c r="D7" s="160">
        <v>81004</v>
      </c>
      <c r="E7" s="161"/>
      <c r="F7" s="162">
        <v>83280</v>
      </c>
      <c r="G7" s="163"/>
      <c r="H7" s="164"/>
    </row>
    <row r="8" spans="1:8" x14ac:dyDescent="0.2">
      <c r="A8" s="165"/>
      <c r="B8" s="166"/>
      <c r="C8" s="167"/>
      <c r="D8" s="168">
        <v>19426</v>
      </c>
      <c r="E8" s="169"/>
      <c r="F8" s="170">
        <v>43123</v>
      </c>
      <c r="G8" s="171"/>
      <c r="H8" s="172"/>
    </row>
    <row r="9" spans="1:8" x14ac:dyDescent="0.2">
      <c r="A9" s="153" t="s">
        <v>540</v>
      </c>
      <c r="B9" s="158"/>
      <c r="C9" s="159"/>
      <c r="D9" s="160">
        <v>69966</v>
      </c>
      <c r="E9" s="161"/>
      <c r="F9" s="162">
        <v>88968</v>
      </c>
      <c r="G9" s="163"/>
      <c r="H9" s="164"/>
    </row>
    <row r="10" spans="1:8" x14ac:dyDescent="0.2">
      <c r="A10" s="165"/>
      <c r="B10" s="166"/>
      <c r="C10" s="167"/>
      <c r="D10" s="168">
        <v>35769</v>
      </c>
      <c r="E10" s="169"/>
      <c r="F10" s="170">
        <v>45482</v>
      </c>
      <c r="G10" s="171"/>
      <c r="H10" s="172"/>
    </row>
    <row r="11" spans="1:8" x14ac:dyDescent="0.2">
      <c r="A11" s="153" t="s">
        <v>541</v>
      </c>
      <c r="B11" s="158"/>
      <c r="C11" s="159"/>
      <c r="D11" s="160">
        <v>109913</v>
      </c>
      <c r="E11" s="161"/>
      <c r="F11" s="162">
        <v>85173</v>
      </c>
      <c r="G11" s="163"/>
      <c r="H11" s="164"/>
    </row>
    <row r="12" spans="1:8" x14ac:dyDescent="0.2">
      <c r="A12" s="165"/>
      <c r="B12" s="166"/>
      <c r="C12" s="173"/>
      <c r="D12" s="168">
        <v>27845</v>
      </c>
      <c r="E12" s="169"/>
      <c r="F12" s="170">
        <v>43913</v>
      </c>
      <c r="G12" s="171"/>
      <c r="H12" s="172"/>
    </row>
    <row r="13" spans="1:8" x14ac:dyDescent="0.2">
      <c r="A13" s="153"/>
      <c r="B13" s="158"/>
      <c r="C13" s="174"/>
      <c r="D13" s="175">
        <v>84276</v>
      </c>
      <c r="E13" s="176"/>
      <c r="F13" s="177">
        <v>85804</v>
      </c>
      <c r="G13" s="178"/>
      <c r="H13" s="164"/>
    </row>
    <row r="14" spans="1:8" x14ac:dyDescent="0.2">
      <c r="A14" s="165"/>
      <c r="B14" s="166"/>
      <c r="C14" s="167"/>
      <c r="D14" s="168">
        <v>28226</v>
      </c>
      <c r="E14" s="169"/>
      <c r="F14" s="170">
        <v>45898</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4.6900000000000004</v>
      </c>
      <c r="C19" s="179">
        <f>ROUND(VALUE(SUBSTITUTE(実質収支比率等に係る経年分析!G$48,"▲","-")),2)</f>
        <v>4.6399999999999997</v>
      </c>
      <c r="D19" s="179">
        <f>ROUND(VALUE(SUBSTITUTE(実質収支比率等に係る経年分析!H$48,"▲","-")),2)</f>
        <v>4.97</v>
      </c>
      <c r="E19" s="179">
        <f>ROUND(VALUE(SUBSTITUTE(実質収支比率等に係る経年分析!I$48,"▲","-")),2)</f>
        <v>4.5</v>
      </c>
      <c r="F19" s="179">
        <f>ROUND(VALUE(SUBSTITUTE(実質収支比率等に係る経年分析!J$48,"▲","-")),2)</f>
        <v>4.5</v>
      </c>
    </row>
    <row r="20" spans="1:11" x14ac:dyDescent="0.2">
      <c r="A20" s="179" t="s">
        <v>54</v>
      </c>
      <c r="B20" s="179">
        <f>ROUND(VALUE(SUBSTITUTE(実質収支比率等に係る経年分析!F$47,"▲","-")),2)</f>
        <v>20.8</v>
      </c>
      <c r="C20" s="179">
        <f>ROUND(VALUE(SUBSTITUTE(実質収支比率等に係る経年分析!G$47,"▲","-")),2)</f>
        <v>23.73</v>
      </c>
      <c r="D20" s="179">
        <f>ROUND(VALUE(SUBSTITUTE(実質収支比率等に係る経年分析!H$47,"▲","-")),2)</f>
        <v>24.48</v>
      </c>
      <c r="E20" s="179">
        <f>ROUND(VALUE(SUBSTITUTE(実質収支比率等に係る経年分析!I$47,"▲","-")),2)</f>
        <v>25.01</v>
      </c>
      <c r="F20" s="179">
        <f>ROUND(VALUE(SUBSTITUTE(実質収支比率等に係る経年分析!J$47,"▲","-")),2)</f>
        <v>24.52</v>
      </c>
    </row>
    <row r="21" spans="1:11" x14ac:dyDescent="0.2">
      <c r="A21" s="179" t="s">
        <v>55</v>
      </c>
      <c r="B21" s="179">
        <f>IF(ISNUMBER(VALUE(SUBSTITUTE(実質収支比率等に係る経年分析!F$49,"▲","-"))),ROUND(VALUE(SUBSTITUTE(実質収支比率等に係る経年分析!F$49,"▲","-")),2),NA())</f>
        <v>0.76</v>
      </c>
      <c r="C21" s="179">
        <f>IF(ISNUMBER(VALUE(SUBSTITUTE(実質収支比率等に係る経年分析!G$49,"▲","-"))),ROUND(VALUE(SUBSTITUTE(実質収支比率等に係る経年分析!G$49,"▲","-")),2),NA())</f>
        <v>3.31</v>
      </c>
      <c r="D21" s="179">
        <f>IF(ISNUMBER(VALUE(SUBSTITUTE(実質収支比率等に係る経年分析!H$49,"▲","-"))),ROUND(VALUE(SUBSTITUTE(実質収支比率等に係る経年分析!H$49,"▲","-")),2),NA())</f>
        <v>0.54</v>
      </c>
      <c r="E21" s="179">
        <f>IF(ISNUMBER(VALUE(SUBSTITUTE(実質収支比率等に係る経年分析!I$49,"▲","-"))),ROUND(VALUE(SUBSTITUTE(実質収支比率等に係る経年分析!I$49,"▲","-")),2),NA())</f>
        <v>-0.1</v>
      </c>
      <c r="F21" s="179">
        <f>IF(ISNUMBER(VALUE(SUBSTITUTE(実質収支比率等に係る経年分析!J$49,"▲","-"))),ROUND(VALUE(SUBSTITUTE(実質収支比率等に係る経年分析!J$49,"▲","-")),2),NA())</f>
        <v>-0.96</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2.29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市木診療所特別会計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1.86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v>
      </c>
    </row>
    <row r="33" spans="1:16" x14ac:dyDescent="0.2">
      <c r="A33" s="180" t="str">
        <f>IF(連結実質赤字比率に係る赤字・黒字の構成分析!C$37="",NA(),連結実質赤字比率に係る赤字・黒字の構成分析!C$37)</f>
        <v>介護保険特別会計（事業勘定）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2.14</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4.6500000000000004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4.6399999999999997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4.92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4.4800000000000004</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7.26</v>
      </c>
    </row>
    <row r="36" spans="1:16" x14ac:dyDescent="0.2">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2.5299999999999998</v>
      </c>
      <c r="F36" s="180">
        <f>IF(ROUND(VALUE(SUBSTITUTE(連結実質赤字比率に係る赤字・黒字の構成分析!H$34,"▲", "-")), 2) &lt; 0, ABS(ROUND(VALUE(SUBSTITUTE(連結実質赤字比率に係る赤字・黒字の構成分析!H$34,"▲", "-")), 2)), NA())</f>
        <v>1.97</v>
      </c>
      <c r="G36" s="180" t="e">
        <f>IF(ROUND(VALUE(SUBSTITUTE(連結実質赤字比率に係る赤字・黒字の構成分析!H$34,"▲", "-")), 2) &gt;= 0, ABS(ROUND(VALUE(SUBSTITUTE(連結実質赤字比率に係る赤字・黒字の構成分析!H$34,"▲", "-")), 2)), NA())</f>
        <v>#N/A</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2.34</v>
      </c>
      <c r="J36" s="180">
        <f>IF(ROUND(VALUE(SUBSTITUTE(連結実質赤字比率に係る赤字・黒字の構成分析!J$34,"▲", "-")), 2) &lt; 0, ABS(ROUND(VALUE(SUBSTITUTE(連結実質赤字比率に係る赤字・黒字の構成分析!J$34,"▲", "-")), 2)), NA())</f>
        <v>0.98</v>
      </c>
      <c r="K36" s="180" t="e">
        <f>IF(ROUND(VALUE(SUBSTITUTE(連結実質赤字比率に係る赤字・黒字の構成分析!J$34,"▲", "-")), 2) &gt;= 0, ABS(ROUND(VALUE(SUBSTITUTE(連結実質赤字比率に係る赤字・黒字の構成分析!J$34,"▲", "-")), 2)), NA())</f>
        <v>#N/A</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1083</v>
      </c>
      <c r="E42" s="181"/>
      <c r="F42" s="181"/>
      <c r="G42" s="181">
        <f>'実質公債費比率（分子）の構造'!L$52</f>
        <v>1031</v>
      </c>
      <c r="H42" s="181"/>
      <c r="I42" s="181"/>
      <c r="J42" s="181">
        <f>'実質公債費比率（分子）の構造'!M$52</f>
        <v>978</v>
      </c>
      <c r="K42" s="181"/>
      <c r="L42" s="181"/>
      <c r="M42" s="181">
        <f>'実質公債費比率（分子）の構造'!N$52</f>
        <v>937</v>
      </c>
      <c r="N42" s="181"/>
      <c r="O42" s="181"/>
      <c r="P42" s="181">
        <f>'実質公債費比率（分子）の構造'!O$52</f>
        <v>877</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2</v>
      </c>
      <c r="C44" s="181"/>
      <c r="D44" s="181"/>
      <c r="E44" s="181">
        <f>'実質公債費比率（分子）の構造'!L$50</f>
        <v>1</v>
      </c>
      <c r="F44" s="181"/>
      <c r="G44" s="181"/>
      <c r="H44" s="181">
        <f>'実質公債費比率（分子）の構造'!M$50</f>
        <v>1</v>
      </c>
      <c r="I44" s="181"/>
      <c r="J44" s="181"/>
      <c r="K44" s="181">
        <f>'実質公債費比率（分子）の構造'!N$50</f>
        <v>0</v>
      </c>
      <c r="L44" s="181"/>
      <c r="M44" s="181"/>
      <c r="N44" s="181" t="str">
        <f>'実質公債費比率（分子）の構造'!O$50</f>
        <v>-</v>
      </c>
      <c r="O44" s="181"/>
      <c r="P44" s="181"/>
    </row>
    <row r="45" spans="1:16" x14ac:dyDescent="0.2">
      <c r="A45" s="181" t="s">
        <v>65</v>
      </c>
      <c r="B45" s="181">
        <f>'実質公債費比率（分子）の構造'!K$49</f>
        <v>20</v>
      </c>
      <c r="C45" s="181"/>
      <c r="D45" s="181"/>
      <c r="E45" s="181">
        <f>'実質公債費比率（分子）の構造'!L$49</f>
        <v>20</v>
      </c>
      <c r="F45" s="181"/>
      <c r="G45" s="181"/>
      <c r="H45" s="181">
        <f>'実質公債費比率（分子）の構造'!M$49</f>
        <v>18</v>
      </c>
      <c r="I45" s="181"/>
      <c r="J45" s="181"/>
      <c r="K45" s="181">
        <f>'実質公債費比率（分子）の構造'!N$49</f>
        <v>14</v>
      </c>
      <c r="L45" s="181"/>
      <c r="M45" s="181"/>
      <c r="N45" s="181" t="str">
        <f>'実質公債費比率（分子）の構造'!O$49</f>
        <v>-</v>
      </c>
      <c r="O45" s="181"/>
      <c r="P45" s="181"/>
    </row>
    <row r="46" spans="1:16" x14ac:dyDescent="0.2">
      <c r="A46" s="181" t="s">
        <v>66</v>
      </c>
      <c r="B46" s="181">
        <f>'実質公債費比率（分子）の構造'!K$48</f>
        <v>241</v>
      </c>
      <c r="C46" s="181"/>
      <c r="D46" s="181"/>
      <c r="E46" s="181">
        <f>'実質公債費比率（分子）の構造'!L$48</f>
        <v>220</v>
      </c>
      <c r="F46" s="181"/>
      <c r="G46" s="181"/>
      <c r="H46" s="181">
        <f>'実質公債費比率（分子）の構造'!M$48</f>
        <v>258</v>
      </c>
      <c r="I46" s="181"/>
      <c r="J46" s="181"/>
      <c r="K46" s="181">
        <f>'実質公債費比率（分子）の構造'!N$48</f>
        <v>257</v>
      </c>
      <c r="L46" s="181"/>
      <c r="M46" s="181"/>
      <c r="N46" s="181">
        <f>'実質公債費比率（分子）の構造'!O$48</f>
        <v>289</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1153</v>
      </c>
      <c r="C49" s="181"/>
      <c r="D49" s="181"/>
      <c r="E49" s="181">
        <f>'実質公債費比率（分子）の構造'!L$45</f>
        <v>1025</v>
      </c>
      <c r="F49" s="181"/>
      <c r="G49" s="181"/>
      <c r="H49" s="181">
        <f>'実質公債費比率（分子）の構造'!M$45</f>
        <v>987</v>
      </c>
      <c r="I49" s="181"/>
      <c r="J49" s="181"/>
      <c r="K49" s="181">
        <f>'実質公債費比率（分子）の構造'!N$45</f>
        <v>969</v>
      </c>
      <c r="L49" s="181"/>
      <c r="M49" s="181"/>
      <c r="N49" s="181">
        <f>'実質公債費比率（分子）の構造'!O$45</f>
        <v>925</v>
      </c>
      <c r="O49" s="181"/>
      <c r="P49" s="181"/>
    </row>
    <row r="50" spans="1:16" x14ac:dyDescent="0.2">
      <c r="A50" s="181" t="s">
        <v>70</v>
      </c>
      <c r="B50" s="181" t="e">
        <f>NA()</f>
        <v>#N/A</v>
      </c>
      <c r="C50" s="181">
        <f>IF(ISNUMBER('実質公債費比率（分子）の構造'!K$53),'実質公債費比率（分子）の構造'!K$53,NA())</f>
        <v>333</v>
      </c>
      <c r="D50" s="181" t="e">
        <f>NA()</f>
        <v>#N/A</v>
      </c>
      <c r="E50" s="181" t="e">
        <f>NA()</f>
        <v>#N/A</v>
      </c>
      <c r="F50" s="181">
        <f>IF(ISNUMBER('実質公債費比率（分子）の構造'!L$53),'実質公債費比率（分子）の構造'!L$53,NA())</f>
        <v>235</v>
      </c>
      <c r="G50" s="181" t="e">
        <f>NA()</f>
        <v>#N/A</v>
      </c>
      <c r="H50" s="181" t="e">
        <f>NA()</f>
        <v>#N/A</v>
      </c>
      <c r="I50" s="181">
        <f>IF(ISNUMBER('実質公債費比率（分子）の構造'!M$53),'実質公債費比率（分子）の構造'!M$53,NA())</f>
        <v>286</v>
      </c>
      <c r="J50" s="181" t="e">
        <f>NA()</f>
        <v>#N/A</v>
      </c>
      <c r="K50" s="181" t="e">
        <f>NA()</f>
        <v>#N/A</v>
      </c>
      <c r="L50" s="181">
        <f>IF(ISNUMBER('実質公債費比率（分子）の構造'!N$53),'実質公債費比率（分子）の構造'!N$53,NA())</f>
        <v>303</v>
      </c>
      <c r="M50" s="181" t="e">
        <f>NA()</f>
        <v>#N/A</v>
      </c>
      <c r="N50" s="181" t="e">
        <f>NA()</f>
        <v>#N/A</v>
      </c>
      <c r="O50" s="181">
        <f>IF(ISNUMBER('実質公債費比率（分子）の構造'!O$53),'実質公債費比率（分子）の構造'!O$53,NA())</f>
        <v>337</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8797</v>
      </c>
      <c r="E56" s="180"/>
      <c r="F56" s="180"/>
      <c r="G56" s="180">
        <f>'将来負担比率（分子）の構造'!J$52</f>
        <v>8747</v>
      </c>
      <c r="H56" s="180"/>
      <c r="I56" s="180"/>
      <c r="J56" s="180">
        <f>'将来負担比率（分子）の構造'!K$52</f>
        <v>8201</v>
      </c>
      <c r="K56" s="180"/>
      <c r="L56" s="180"/>
      <c r="M56" s="180">
        <f>'将来負担比率（分子）の構造'!L$52</f>
        <v>7674</v>
      </c>
      <c r="N56" s="180"/>
      <c r="O56" s="180"/>
      <c r="P56" s="180">
        <f>'将来負担比率（分子）の構造'!M$52</f>
        <v>8198</v>
      </c>
    </row>
    <row r="57" spans="1:16" x14ac:dyDescent="0.2">
      <c r="A57" s="180" t="s">
        <v>41</v>
      </c>
      <c r="B57" s="180"/>
      <c r="C57" s="180"/>
      <c r="D57" s="180">
        <f>'将来負担比率（分子）の構造'!I$51</f>
        <v>477</v>
      </c>
      <c r="E57" s="180"/>
      <c r="F57" s="180"/>
      <c r="G57" s="180">
        <f>'将来負担比率（分子）の構造'!J$51</f>
        <v>609</v>
      </c>
      <c r="H57" s="180"/>
      <c r="I57" s="180"/>
      <c r="J57" s="180">
        <f>'将来負担比率（分子）の構造'!K$51</f>
        <v>571</v>
      </c>
      <c r="K57" s="180"/>
      <c r="L57" s="180"/>
      <c r="M57" s="180">
        <f>'将来負担比率（分子）の構造'!L$51</f>
        <v>551</v>
      </c>
      <c r="N57" s="180"/>
      <c r="O57" s="180"/>
      <c r="P57" s="180">
        <f>'将来負担比率（分子）の構造'!M$51</f>
        <v>528</v>
      </c>
    </row>
    <row r="58" spans="1:16" x14ac:dyDescent="0.2">
      <c r="A58" s="180" t="s">
        <v>40</v>
      </c>
      <c r="B58" s="180"/>
      <c r="C58" s="180"/>
      <c r="D58" s="180">
        <f>'将来負担比率（分子）の構造'!I$50</f>
        <v>3575</v>
      </c>
      <c r="E58" s="180"/>
      <c r="F58" s="180"/>
      <c r="G58" s="180">
        <f>'将来負担比率（分子）の構造'!J$50</f>
        <v>3792</v>
      </c>
      <c r="H58" s="180"/>
      <c r="I58" s="180"/>
      <c r="J58" s="180">
        <f>'将来負担比率（分子）の構造'!K$50</f>
        <v>3838</v>
      </c>
      <c r="K58" s="180"/>
      <c r="L58" s="180"/>
      <c r="M58" s="180">
        <f>'将来負担比率（分子）の構造'!L$50</f>
        <v>3838</v>
      </c>
      <c r="N58" s="180"/>
      <c r="O58" s="180"/>
      <c r="P58" s="180">
        <f>'将来負担比率（分子）の構造'!M$50</f>
        <v>3694</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f>'将来負担比率（分子）の構造'!K$46</f>
        <v>3</v>
      </c>
      <c r="I61" s="180"/>
      <c r="J61" s="180"/>
      <c r="K61" s="180">
        <f>'将来負担比率（分子）の構造'!L$46</f>
        <v>3</v>
      </c>
      <c r="L61" s="180"/>
      <c r="M61" s="180"/>
      <c r="N61" s="180">
        <f>'将来負担比率（分子）の構造'!M$46</f>
        <v>3</v>
      </c>
      <c r="O61" s="180"/>
      <c r="P61" s="180"/>
    </row>
    <row r="62" spans="1:16" x14ac:dyDescent="0.2">
      <c r="A62" s="180" t="s">
        <v>34</v>
      </c>
      <c r="B62" s="180">
        <f>'将来負担比率（分子）の構造'!I$45</f>
        <v>1809</v>
      </c>
      <c r="C62" s="180"/>
      <c r="D62" s="180"/>
      <c r="E62" s="180">
        <f>'将来負担比率（分子）の構造'!J$45</f>
        <v>1763</v>
      </c>
      <c r="F62" s="180"/>
      <c r="G62" s="180"/>
      <c r="H62" s="180">
        <f>'将来負担比率（分子）の構造'!K$45</f>
        <v>1757</v>
      </c>
      <c r="I62" s="180"/>
      <c r="J62" s="180"/>
      <c r="K62" s="180">
        <f>'将来負担比率（分子）の構造'!L$45</f>
        <v>1681</v>
      </c>
      <c r="L62" s="180"/>
      <c r="M62" s="180"/>
      <c r="N62" s="180">
        <f>'将来負担比率（分子）の構造'!M$45</f>
        <v>1594</v>
      </c>
      <c r="O62" s="180"/>
      <c r="P62" s="180"/>
    </row>
    <row r="63" spans="1:16" x14ac:dyDescent="0.2">
      <c r="A63" s="180" t="s">
        <v>33</v>
      </c>
      <c r="B63" s="180">
        <f>'将来負担比率（分子）の構造'!I$44</f>
        <v>51</v>
      </c>
      <c r="C63" s="180"/>
      <c r="D63" s="180"/>
      <c r="E63" s="180">
        <f>'将来負担比率（分子）の構造'!J$44</f>
        <v>32</v>
      </c>
      <c r="F63" s="180"/>
      <c r="G63" s="180"/>
      <c r="H63" s="180">
        <f>'将来負担比率（分子）の構造'!K$44</f>
        <v>14</v>
      </c>
      <c r="I63" s="180"/>
      <c r="J63" s="180"/>
      <c r="K63" s="180" t="str">
        <f>'将来負担比率（分子）の構造'!L$44</f>
        <v>-</v>
      </c>
      <c r="L63" s="180"/>
      <c r="M63" s="180"/>
      <c r="N63" s="180" t="str">
        <f>'将来負担比率（分子）の構造'!M$44</f>
        <v>-</v>
      </c>
      <c r="O63" s="180"/>
      <c r="P63" s="180"/>
    </row>
    <row r="64" spans="1:16" x14ac:dyDescent="0.2">
      <c r="A64" s="180" t="s">
        <v>32</v>
      </c>
      <c r="B64" s="180">
        <f>'将来負担比率（分子）の構造'!I$43</f>
        <v>3368</v>
      </c>
      <c r="C64" s="180"/>
      <c r="D64" s="180"/>
      <c r="E64" s="180">
        <f>'将来負担比率（分子）の構造'!J$43</f>
        <v>3298</v>
      </c>
      <c r="F64" s="180"/>
      <c r="G64" s="180"/>
      <c r="H64" s="180">
        <f>'将来負担比率（分子）の構造'!K$43</f>
        <v>3302</v>
      </c>
      <c r="I64" s="180"/>
      <c r="J64" s="180"/>
      <c r="K64" s="180">
        <f>'将来負担比率（分子）の構造'!L$43</f>
        <v>3258</v>
      </c>
      <c r="L64" s="180"/>
      <c r="M64" s="180"/>
      <c r="N64" s="180">
        <f>'将来負担比率（分子）の構造'!M$43</f>
        <v>2690</v>
      </c>
      <c r="O64" s="180"/>
      <c r="P64" s="180"/>
    </row>
    <row r="65" spans="1:16" x14ac:dyDescent="0.2">
      <c r="A65" s="180" t="s">
        <v>31</v>
      </c>
      <c r="B65" s="180">
        <f>'将来負担比率（分子）の構造'!I$42</f>
        <v>2</v>
      </c>
      <c r="C65" s="180"/>
      <c r="D65" s="180"/>
      <c r="E65" s="180">
        <f>'将来負担比率（分子）の構造'!J$42</f>
        <v>1</v>
      </c>
      <c r="F65" s="180"/>
      <c r="G65" s="180"/>
      <c r="H65" s="180">
        <f>'将来負担比率（分子）の構造'!K$42</f>
        <v>0</v>
      </c>
      <c r="I65" s="180"/>
      <c r="J65" s="180"/>
      <c r="K65" s="180">
        <f>'将来負担比率（分子）の構造'!L$42</f>
        <v>0</v>
      </c>
      <c r="L65" s="180"/>
      <c r="M65" s="180"/>
      <c r="N65" s="180" t="str">
        <f>'将来負担比率（分子）の構造'!M$42</f>
        <v>-</v>
      </c>
      <c r="O65" s="180"/>
      <c r="P65" s="180"/>
    </row>
    <row r="66" spans="1:16" x14ac:dyDescent="0.2">
      <c r="A66" s="180" t="s">
        <v>30</v>
      </c>
      <c r="B66" s="180">
        <f>'将来負担比率（分子）の構造'!I$41</f>
        <v>9284</v>
      </c>
      <c r="C66" s="180"/>
      <c r="D66" s="180"/>
      <c r="E66" s="180">
        <f>'将来負担比率（分子）の構造'!J$41</f>
        <v>9491</v>
      </c>
      <c r="F66" s="180"/>
      <c r="G66" s="180"/>
      <c r="H66" s="180">
        <f>'将来負担比率（分子）の構造'!K$41</f>
        <v>9584</v>
      </c>
      <c r="I66" s="180"/>
      <c r="J66" s="180"/>
      <c r="K66" s="180">
        <f>'将来負担比率（分子）の構造'!L$41</f>
        <v>9598</v>
      </c>
      <c r="L66" s="180"/>
      <c r="M66" s="180"/>
      <c r="N66" s="180">
        <f>'将来負担比率（分子）の構造'!M$41</f>
        <v>9964</v>
      </c>
      <c r="O66" s="180"/>
      <c r="P66" s="180"/>
    </row>
    <row r="67" spans="1:16" x14ac:dyDescent="0.2">
      <c r="A67" s="180" t="s">
        <v>74</v>
      </c>
      <c r="B67" s="180" t="e">
        <f>NA()</f>
        <v>#N/A</v>
      </c>
      <c r="C67" s="180">
        <f>IF(ISNUMBER('将来負担比率（分子）の構造'!I$53), IF('将来負担比率（分子）の構造'!I$53 &lt; 0, 0, '将来負担比率（分子）の構造'!I$53), NA())</f>
        <v>1666</v>
      </c>
      <c r="D67" s="180" t="e">
        <f>NA()</f>
        <v>#N/A</v>
      </c>
      <c r="E67" s="180" t="e">
        <f>NA()</f>
        <v>#N/A</v>
      </c>
      <c r="F67" s="180">
        <f>IF(ISNUMBER('将来負担比率（分子）の構造'!J$53), IF('将来負担比率（分子）の構造'!J$53 &lt; 0, 0, '将来負担比率（分子）の構造'!J$53), NA())</f>
        <v>1438</v>
      </c>
      <c r="G67" s="180" t="e">
        <f>NA()</f>
        <v>#N/A</v>
      </c>
      <c r="H67" s="180" t="e">
        <f>NA()</f>
        <v>#N/A</v>
      </c>
      <c r="I67" s="180">
        <f>IF(ISNUMBER('将来負担比率（分子）の構造'!K$53), IF('将来負担比率（分子）の構造'!K$53 &lt; 0, 0, '将来負担比率（分子）の構造'!K$53), NA())</f>
        <v>2050</v>
      </c>
      <c r="J67" s="180" t="e">
        <f>NA()</f>
        <v>#N/A</v>
      </c>
      <c r="K67" s="180" t="e">
        <f>NA()</f>
        <v>#N/A</v>
      </c>
      <c r="L67" s="180">
        <f>IF(ISNUMBER('将来負担比率（分子）の構造'!L$53), IF('将来負担比率（分子）の構造'!L$53 &lt; 0, 0, '将来負担比率（分子）の構造'!L$53), NA())</f>
        <v>2478</v>
      </c>
      <c r="M67" s="180" t="e">
        <f>NA()</f>
        <v>#N/A</v>
      </c>
      <c r="N67" s="180" t="e">
        <f>NA()</f>
        <v>#N/A</v>
      </c>
      <c r="O67" s="180">
        <f>IF(ISNUMBER('将来負担比率（分子）の構造'!M$53), IF('将来負担比率（分子）の構造'!M$53 &lt; 0, 0, '将来負担比率（分子）の構造'!M$53), NA())</f>
        <v>1830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1655</v>
      </c>
      <c r="C72" s="184">
        <f>基金残高に係る経年分析!G55</f>
        <v>1682</v>
      </c>
      <c r="D72" s="184">
        <f>基金残高に係る経年分析!H55</f>
        <v>1623</v>
      </c>
    </row>
    <row r="73" spans="1:16" x14ac:dyDescent="0.2">
      <c r="A73" s="183" t="s">
        <v>77</v>
      </c>
      <c r="B73" s="184">
        <f>基金残高に係る経年分析!F56</f>
        <v>159</v>
      </c>
      <c r="C73" s="184">
        <f>基金残高に係る経年分析!G56</f>
        <v>159</v>
      </c>
      <c r="D73" s="184">
        <f>基金残高に係る経年分析!H56</f>
        <v>159</v>
      </c>
    </row>
    <row r="74" spans="1:16" x14ac:dyDescent="0.2">
      <c r="A74" s="183" t="s">
        <v>78</v>
      </c>
      <c r="B74" s="184">
        <f>基金残高に係る経年分析!F57</f>
        <v>1887</v>
      </c>
      <c r="C74" s="184">
        <f>基金残高に係る経年分析!G57</f>
        <v>1874</v>
      </c>
      <c r="D74" s="184">
        <f>基金残高に係る経年分析!H57</f>
        <v>1704</v>
      </c>
    </row>
  </sheetData>
  <sheetProtection algorithmName="SHA-512" hashValue="z2C23JAQCJ5xa/7mHSSrO7W6dHuKMm02wZ39N0t+O/1FZxvqGrgSAC6y+MbhC/9ZQ18WwmqQopluEVC8/k/tOA==" saltValue="kHE1lHLHvUluXtWYkD1J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5546875" style="225" customWidth="1"/>
    <col min="96" max="133" width="1.5546875" style="241" customWidth="1"/>
    <col min="134" max="143" width="1.554687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6" t="s">
        <v>212</v>
      </c>
      <c r="DI1" s="657"/>
      <c r="DJ1" s="657"/>
      <c r="DK1" s="657"/>
      <c r="DL1" s="657"/>
      <c r="DM1" s="657"/>
      <c r="DN1" s="658"/>
      <c r="DO1" s="225"/>
      <c r="DP1" s="656" t="s">
        <v>213</v>
      </c>
      <c r="DQ1" s="657"/>
      <c r="DR1" s="657"/>
      <c r="DS1" s="657"/>
      <c r="DT1" s="657"/>
      <c r="DU1" s="657"/>
      <c r="DV1" s="657"/>
      <c r="DW1" s="657"/>
      <c r="DX1" s="657"/>
      <c r="DY1" s="657"/>
      <c r="DZ1" s="657"/>
      <c r="EA1" s="657"/>
      <c r="EB1" s="657"/>
      <c r="EC1" s="658"/>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9" t="s">
        <v>215</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216</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217</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59" t="s">
        <v>1</v>
      </c>
      <c r="C4" s="660"/>
      <c r="D4" s="660"/>
      <c r="E4" s="660"/>
      <c r="F4" s="660"/>
      <c r="G4" s="660"/>
      <c r="H4" s="660"/>
      <c r="I4" s="660"/>
      <c r="J4" s="660"/>
      <c r="K4" s="660"/>
      <c r="L4" s="660"/>
      <c r="M4" s="660"/>
      <c r="N4" s="660"/>
      <c r="O4" s="660"/>
      <c r="P4" s="660"/>
      <c r="Q4" s="661"/>
      <c r="R4" s="659" t="s">
        <v>218</v>
      </c>
      <c r="S4" s="660"/>
      <c r="T4" s="660"/>
      <c r="U4" s="660"/>
      <c r="V4" s="660"/>
      <c r="W4" s="660"/>
      <c r="X4" s="660"/>
      <c r="Y4" s="661"/>
      <c r="Z4" s="659" t="s">
        <v>219</v>
      </c>
      <c r="AA4" s="660"/>
      <c r="AB4" s="660"/>
      <c r="AC4" s="661"/>
      <c r="AD4" s="659" t="s">
        <v>220</v>
      </c>
      <c r="AE4" s="660"/>
      <c r="AF4" s="660"/>
      <c r="AG4" s="660"/>
      <c r="AH4" s="660"/>
      <c r="AI4" s="660"/>
      <c r="AJ4" s="660"/>
      <c r="AK4" s="661"/>
      <c r="AL4" s="659" t="s">
        <v>219</v>
      </c>
      <c r="AM4" s="660"/>
      <c r="AN4" s="660"/>
      <c r="AO4" s="661"/>
      <c r="AP4" s="665" t="s">
        <v>221</v>
      </c>
      <c r="AQ4" s="665"/>
      <c r="AR4" s="665"/>
      <c r="AS4" s="665"/>
      <c r="AT4" s="665"/>
      <c r="AU4" s="665"/>
      <c r="AV4" s="665"/>
      <c r="AW4" s="665"/>
      <c r="AX4" s="665"/>
      <c r="AY4" s="665"/>
      <c r="AZ4" s="665"/>
      <c r="BA4" s="665"/>
      <c r="BB4" s="665"/>
      <c r="BC4" s="665"/>
      <c r="BD4" s="665"/>
      <c r="BE4" s="665"/>
      <c r="BF4" s="665"/>
      <c r="BG4" s="665" t="s">
        <v>222</v>
      </c>
      <c r="BH4" s="665"/>
      <c r="BI4" s="665"/>
      <c r="BJ4" s="665"/>
      <c r="BK4" s="665"/>
      <c r="BL4" s="665"/>
      <c r="BM4" s="665"/>
      <c r="BN4" s="665"/>
      <c r="BO4" s="665" t="s">
        <v>219</v>
      </c>
      <c r="BP4" s="665"/>
      <c r="BQ4" s="665"/>
      <c r="BR4" s="665"/>
      <c r="BS4" s="665" t="s">
        <v>223</v>
      </c>
      <c r="BT4" s="665"/>
      <c r="BU4" s="665"/>
      <c r="BV4" s="665"/>
      <c r="BW4" s="665"/>
      <c r="BX4" s="665"/>
      <c r="BY4" s="665"/>
      <c r="BZ4" s="665"/>
      <c r="CA4" s="665"/>
      <c r="CB4" s="665"/>
      <c r="CD4" s="662" t="s">
        <v>224</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9" customFormat="1" ht="11.25" customHeight="1" x14ac:dyDescent="0.2">
      <c r="B5" s="666" t="s">
        <v>225</v>
      </c>
      <c r="C5" s="667"/>
      <c r="D5" s="667"/>
      <c r="E5" s="667"/>
      <c r="F5" s="667"/>
      <c r="G5" s="667"/>
      <c r="H5" s="667"/>
      <c r="I5" s="667"/>
      <c r="J5" s="667"/>
      <c r="K5" s="667"/>
      <c r="L5" s="667"/>
      <c r="M5" s="667"/>
      <c r="N5" s="667"/>
      <c r="O5" s="667"/>
      <c r="P5" s="667"/>
      <c r="Q5" s="668"/>
      <c r="R5" s="669">
        <v>1689428</v>
      </c>
      <c r="S5" s="670"/>
      <c r="T5" s="670"/>
      <c r="U5" s="670"/>
      <c r="V5" s="670"/>
      <c r="W5" s="670"/>
      <c r="X5" s="670"/>
      <c r="Y5" s="671"/>
      <c r="Z5" s="672">
        <v>12.9</v>
      </c>
      <c r="AA5" s="672"/>
      <c r="AB5" s="672"/>
      <c r="AC5" s="672"/>
      <c r="AD5" s="673">
        <v>1689428</v>
      </c>
      <c r="AE5" s="673"/>
      <c r="AF5" s="673"/>
      <c r="AG5" s="673"/>
      <c r="AH5" s="673"/>
      <c r="AI5" s="673"/>
      <c r="AJ5" s="673"/>
      <c r="AK5" s="673"/>
      <c r="AL5" s="674">
        <v>26.1</v>
      </c>
      <c r="AM5" s="675"/>
      <c r="AN5" s="675"/>
      <c r="AO5" s="676"/>
      <c r="AP5" s="666" t="s">
        <v>226</v>
      </c>
      <c r="AQ5" s="667"/>
      <c r="AR5" s="667"/>
      <c r="AS5" s="667"/>
      <c r="AT5" s="667"/>
      <c r="AU5" s="667"/>
      <c r="AV5" s="667"/>
      <c r="AW5" s="667"/>
      <c r="AX5" s="667"/>
      <c r="AY5" s="667"/>
      <c r="AZ5" s="667"/>
      <c r="BA5" s="667"/>
      <c r="BB5" s="667"/>
      <c r="BC5" s="667"/>
      <c r="BD5" s="667"/>
      <c r="BE5" s="667"/>
      <c r="BF5" s="668"/>
      <c r="BG5" s="680">
        <v>1689428</v>
      </c>
      <c r="BH5" s="681"/>
      <c r="BI5" s="681"/>
      <c r="BJ5" s="681"/>
      <c r="BK5" s="681"/>
      <c r="BL5" s="681"/>
      <c r="BM5" s="681"/>
      <c r="BN5" s="682"/>
      <c r="BO5" s="683">
        <v>100</v>
      </c>
      <c r="BP5" s="683"/>
      <c r="BQ5" s="683"/>
      <c r="BR5" s="683"/>
      <c r="BS5" s="684">
        <v>100908</v>
      </c>
      <c r="BT5" s="684"/>
      <c r="BU5" s="684"/>
      <c r="BV5" s="684"/>
      <c r="BW5" s="684"/>
      <c r="BX5" s="684"/>
      <c r="BY5" s="684"/>
      <c r="BZ5" s="684"/>
      <c r="CA5" s="684"/>
      <c r="CB5" s="688"/>
      <c r="CD5" s="662" t="s">
        <v>221</v>
      </c>
      <c r="CE5" s="663"/>
      <c r="CF5" s="663"/>
      <c r="CG5" s="663"/>
      <c r="CH5" s="663"/>
      <c r="CI5" s="663"/>
      <c r="CJ5" s="663"/>
      <c r="CK5" s="663"/>
      <c r="CL5" s="663"/>
      <c r="CM5" s="663"/>
      <c r="CN5" s="663"/>
      <c r="CO5" s="663"/>
      <c r="CP5" s="663"/>
      <c r="CQ5" s="664"/>
      <c r="CR5" s="662" t="s">
        <v>227</v>
      </c>
      <c r="CS5" s="663"/>
      <c r="CT5" s="663"/>
      <c r="CU5" s="663"/>
      <c r="CV5" s="663"/>
      <c r="CW5" s="663"/>
      <c r="CX5" s="663"/>
      <c r="CY5" s="664"/>
      <c r="CZ5" s="662" t="s">
        <v>219</v>
      </c>
      <c r="DA5" s="663"/>
      <c r="DB5" s="663"/>
      <c r="DC5" s="664"/>
      <c r="DD5" s="662" t="s">
        <v>228</v>
      </c>
      <c r="DE5" s="663"/>
      <c r="DF5" s="663"/>
      <c r="DG5" s="663"/>
      <c r="DH5" s="663"/>
      <c r="DI5" s="663"/>
      <c r="DJ5" s="663"/>
      <c r="DK5" s="663"/>
      <c r="DL5" s="663"/>
      <c r="DM5" s="663"/>
      <c r="DN5" s="663"/>
      <c r="DO5" s="663"/>
      <c r="DP5" s="664"/>
      <c r="DQ5" s="662" t="s">
        <v>229</v>
      </c>
      <c r="DR5" s="663"/>
      <c r="DS5" s="663"/>
      <c r="DT5" s="663"/>
      <c r="DU5" s="663"/>
      <c r="DV5" s="663"/>
      <c r="DW5" s="663"/>
      <c r="DX5" s="663"/>
      <c r="DY5" s="663"/>
      <c r="DZ5" s="663"/>
      <c r="EA5" s="663"/>
      <c r="EB5" s="663"/>
      <c r="EC5" s="664"/>
    </row>
    <row r="6" spans="2:143" ht="11.25" customHeight="1" x14ac:dyDescent="0.2">
      <c r="B6" s="677" t="s">
        <v>230</v>
      </c>
      <c r="C6" s="678"/>
      <c r="D6" s="678"/>
      <c r="E6" s="678"/>
      <c r="F6" s="678"/>
      <c r="G6" s="678"/>
      <c r="H6" s="678"/>
      <c r="I6" s="678"/>
      <c r="J6" s="678"/>
      <c r="K6" s="678"/>
      <c r="L6" s="678"/>
      <c r="M6" s="678"/>
      <c r="N6" s="678"/>
      <c r="O6" s="678"/>
      <c r="P6" s="678"/>
      <c r="Q6" s="679"/>
      <c r="R6" s="680">
        <v>115510</v>
      </c>
      <c r="S6" s="681"/>
      <c r="T6" s="681"/>
      <c r="U6" s="681"/>
      <c r="V6" s="681"/>
      <c r="W6" s="681"/>
      <c r="X6" s="681"/>
      <c r="Y6" s="682"/>
      <c r="Z6" s="683">
        <v>0.9</v>
      </c>
      <c r="AA6" s="683"/>
      <c r="AB6" s="683"/>
      <c r="AC6" s="683"/>
      <c r="AD6" s="684">
        <v>115510</v>
      </c>
      <c r="AE6" s="684"/>
      <c r="AF6" s="684"/>
      <c r="AG6" s="684"/>
      <c r="AH6" s="684"/>
      <c r="AI6" s="684"/>
      <c r="AJ6" s="684"/>
      <c r="AK6" s="684"/>
      <c r="AL6" s="685">
        <v>1.8</v>
      </c>
      <c r="AM6" s="686"/>
      <c r="AN6" s="686"/>
      <c r="AO6" s="687"/>
      <c r="AP6" s="677" t="s">
        <v>231</v>
      </c>
      <c r="AQ6" s="678"/>
      <c r="AR6" s="678"/>
      <c r="AS6" s="678"/>
      <c r="AT6" s="678"/>
      <c r="AU6" s="678"/>
      <c r="AV6" s="678"/>
      <c r="AW6" s="678"/>
      <c r="AX6" s="678"/>
      <c r="AY6" s="678"/>
      <c r="AZ6" s="678"/>
      <c r="BA6" s="678"/>
      <c r="BB6" s="678"/>
      <c r="BC6" s="678"/>
      <c r="BD6" s="678"/>
      <c r="BE6" s="678"/>
      <c r="BF6" s="679"/>
      <c r="BG6" s="680">
        <v>1689428</v>
      </c>
      <c r="BH6" s="681"/>
      <c r="BI6" s="681"/>
      <c r="BJ6" s="681"/>
      <c r="BK6" s="681"/>
      <c r="BL6" s="681"/>
      <c r="BM6" s="681"/>
      <c r="BN6" s="682"/>
      <c r="BO6" s="683">
        <v>100</v>
      </c>
      <c r="BP6" s="683"/>
      <c r="BQ6" s="683"/>
      <c r="BR6" s="683"/>
      <c r="BS6" s="684">
        <v>100908</v>
      </c>
      <c r="BT6" s="684"/>
      <c r="BU6" s="684"/>
      <c r="BV6" s="684"/>
      <c r="BW6" s="684"/>
      <c r="BX6" s="684"/>
      <c r="BY6" s="684"/>
      <c r="BZ6" s="684"/>
      <c r="CA6" s="684"/>
      <c r="CB6" s="688"/>
      <c r="CD6" s="691" t="s">
        <v>232</v>
      </c>
      <c r="CE6" s="692"/>
      <c r="CF6" s="692"/>
      <c r="CG6" s="692"/>
      <c r="CH6" s="692"/>
      <c r="CI6" s="692"/>
      <c r="CJ6" s="692"/>
      <c r="CK6" s="692"/>
      <c r="CL6" s="692"/>
      <c r="CM6" s="692"/>
      <c r="CN6" s="692"/>
      <c r="CO6" s="692"/>
      <c r="CP6" s="692"/>
      <c r="CQ6" s="693"/>
      <c r="CR6" s="680">
        <v>164861</v>
      </c>
      <c r="CS6" s="681"/>
      <c r="CT6" s="681"/>
      <c r="CU6" s="681"/>
      <c r="CV6" s="681"/>
      <c r="CW6" s="681"/>
      <c r="CX6" s="681"/>
      <c r="CY6" s="682"/>
      <c r="CZ6" s="674">
        <v>1.3</v>
      </c>
      <c r="DA6" s="675"/>
      <c r="DB6" s="675"/>
      <c r="DC6" s="694"/>
      <c r="DD6" s="689">
        <v>1606</v>
      </c>
      <c r="DE6" s="681"/>
      <c r="DF6" s="681"/>
      <c r="DG6" s="681"/>
      <c r="DH6" s="681"/>
      <c r="DI6" s="681"/>
      <c r="DJ6" s="681"/>
      <c r="DK6" s="681"/>
      <c r="DL6" s="681"/>
      <c r="DM6" s="681"/>
      <c r="DN6" s="681"/>
      <c r="DO6" s="681"/>
      <c r="DP6" s="682"/>
      <c r="DQ6" s="689">
        <v>164861</v>
      </c>
      <c r="DR6" s="681"/>
      <c r="DS6" s="681"/>
      <c r="DT6" s="681"/>
      <c r="DU6" s="681"/>
      <c r="DV6" s="681"/>
      <c r="DW6" s="681"/>
      <c r="DX6" s="681"/>
      <c r="DY6" s="681"/>
      <c r="DZ6" s="681"/>
      <c r="EA6" s="681"/>
      <c r="EB6" s="681"/>
      <c r="EC6" s="690"/>
    </row>
    <row r="7" spans="2:143" ht="11.25" customHeight="1" x14ac:dyDescent="0.2">
      <c r="B7" s="677" t="s">
        <v>233</v>
      </c>
      <c r="C7" s="678"/>
      <c r="D7" s="678"/>
      <c r="E7" s="678"/>
      <c r="F7" s="678"/>
      <c r="G7" s="678"/>
      <c r="H7" s="678"/>
      <c r="I7" s="678"/>
      <c r="J7" s="678"/>
      <c r="K7" s="678"/>
      <c r="L7" s="678"/>
      <c r="M7" s="678"/>
      <c r="N7" s="678"/>
      <c r="O7" s="678"/>
      <c r="P7" s="678"/>
      <c r="Q7" s="679"/>
      <c r="R7" s="680">
        <v>1883</v>
      </c>
      <c r="S7" s="681"/>
      <c r="T7" s="681"/>
      <c r="U7" s="681"/>
      <c r="V7" s="681"/>
      <c r="W7" s="681"/>
      <c r="X7" s="681"/>
      <c r="Y7" s="682"/>
      <c r="Z7" s="683">
        <v>0</v>
      </c>
      <c r="AA7" s="683"/>
      <c r="AB7" s="683"/>
      <c r="AC7" s="683"/>
      <c r="AD7" s="684">
        <v>1883</v>
      </c>
      <c r="AE7" s="684"/>
      <c r="AF7" s="684"/>
      <c r="AG7" s="684"/>
      <c r="AH7" s="684"/>
      <c r="AI7" s="684"/>
      <c r="AJ7" s="684"/>
      <c r="AK7" s="684"/>
      <c r="AL7" s="685">
        <v>0</v>
      </c>
      <c r="AM7" s="686"/>
      <c r="AN7" s="686"/>
      <c r="AO7" s="687"/>
      <c r="AP7" s="677" t="s">
        <v>234</v>
      </c>
      <c r="AQ7" s="678"/>
      <c r="AR7" s="678"/>
      <c r="AS7" s="678"/>
      <c r="AT7" s="678"/>
      <c r="AU7" s="678"/>
      <c r="AV7" s="678"/>
      <c r="AW7" s="678"/>
      <c r="AX7" s="678"/>
      <c r="AY7" s="678"/>
      <c r="AZ7" s="678"/>
      <c r="BA7" s="678"/>
      <c r="BB7" s="678"/>
      <c r="BC7" s="678"/>
      <c r="BD7" s="678"/>
      <c r="BE7" s="678"/>
      <c r="BF7" s="679"/>
      <c r="BG7" s="680">
        <v>643959</v>
      </c>
      <c r="BH7" s="681"/>
      <c r="BI7" s="681"/>
      <c r="BJ7" s="681"/>
      <c r="BK7" s="681"/>
      <c r="BL7" s="681"/>
      <c r="BM7" s="681"/>
      <c r="BN7" s="682"/>
      <c r="BO7" s="683">
        <v>38.1</v>
      </c>
      <c r="BP7" s="683"/>
      <c r="BQ7" s="683"/>
      <c r="BR7" s="683"/>
      <c r="BS7" s="684">
        <v>11696</v>
      </c>
      <c r="BT7" s="684"/>
      <c r="BU7" s="684"/>
      <c r="BV7" s="684"/>
      <c r="BW7" s="684"/>
      <c r="BX7" s="684"/>
      <c r="BY7" s="684"/>
      <c r="BZ7" s="684"/>
      <c r="CA7" s="684"/>
      <c r="CB7" s="688"/>
      <c r="CD7" s="695" t="s">
        <v>235</v>
      </c>
      <c r="CE7" s="696"/>
      <c r="CF7" s="696"/>
      <c r="CG7" s="696"/>
      <c r="CH7" s="696"/>
      <c r="CI7" s="696"/>
      <c r="CJ7" s="696"/>
      <c r="CK7" s="696"/>
      <c r="CL7" s="696"/>
      <c r="CM7" s="696"/>
      <c r="CN7" s="696"/>
      <c r="CO7" s="696"/>
      <c r="CP7" s="696"/>
      <c r="CQ7" s="697"/>
      <c r="CR7" s="680">
        <v>1743215</v>
      </c>
      <c r="CS7" s="681"/>
      <c r="CT7" s="681"/>
      <c r="CU7" s="681"/>
      <c r="CV7" s="681"/>
      <c r="CW7" s="681"/>
      <c r="CX7" s="681"/>
      <c r="CY7" s="682"/>
      <c r="CZ7" s="683">
        <v>13.7</v>
      </c>
      <c r="DA7" s="683"/>
      <c r="DB7" s="683"/>
      <c r="DC7" s="683"/>
      <c r="DD7" s="689">
        <v>275747</v>
      </c>
      <c r="DE7" s="681"/>
      <c r="DF7" s="681"/>
      <c r="DG7" s="681"/>
      <c r="DH7" s="681"/>
      <c r="DI7" s="681"/>
      <c r="DJ7" s="681"/>
      <c r="DK7" s="681"/>
      <c r="DL7" s="681"/>
      <c r="DM7" s="681"/>
      <c r="DN7" s="681"/>
      <c r="DO7" s="681"/>
      <c r="DP7" s="682"/>
      <c r="DQ7" s="689">
        <v>1217313</v>
      </c>
      <c r="DR7" s="681"/>
      <c r="DS7" s="681"/>
      <c r="DT7" s="681"/>
      <c r="DU7" s="681"/>
      <c r="DV7" s="681"/>
      <c r="DW7" s="681"/>
      <c r="DX7" s="681"/>
      <c r="DY7" s="681"/>
      <c r="DZ7" s="681"/>
      <c r="EA7" s="681"/>
      <c r="EB7" s="681"/>
      <c r="EC7" s="690"/>
    </row>
    <row r="8" spans="2:143" ht="11.25" customHeight="1" x14ac:dyDescent="0.2">
      <c r="B8" s="677" t="s">
        <v>236</v>
      </c>
      <c r="C8" s="678"/>
      <c r="D8" s="678"/>
      <c r="E8" s="678"/>
      <c r="F8" s="678"/>
      <c r="G8" s="678"/>
      <c r="H8" s="678"/>
      <c r="I8" s="678"/>
      <c r="J8" s="678"/>
      <c r="K8" s="678"/>
      <c r="L8" s="678"/>
      <c r="M8" s="678"/>
      <c r="N8" s="678"/>
      <c r="O8" s="678"/>
      <c r="P8" s="678"/>
      <c r="Q8" s="679"/>
      <c r="R8" s="680">
        <v>3154</v>
      </c>
      <c r="S8" s="681"/>
      <c r="T8" s="681"/>
      <c r="U8" s="681"/>
      <c r="V8" s="681"/>
      <c r="W8" s="681"/>
      <c r="X8" s="681"/>
      <c r="Y8" s="682"/>
      <c r="Z8" s="683">
        <v>0</v>
      </c>
      <c r="AA8" s="683"/>
      <c r="AB8" s="683"/>
      <c r="AC8" s="683"/>
      <c r="AD8" s="684">
        <v>3154</v>
      </c>
      <c r="AE8" s="684"/>
      <c r="AF8" s="684"/>
      <c r="AG8" s="684"/>
      <c r="AH8" s="684"/>
      <c r="AI8" s="684"/>
      <c r="AJ8" s="684"/>
      <c r="AK8" s="684"/>
      <c r="AL8" s="685">
        <v>0</v>
      </c>
      <c r="AM8" s="686"/>
      <c r="AN8" s="686"/>
      <c r="AO8" s="687"/>
      <c r="AP8" s="677" t="s">
        <v>237</v>
      </c>
      <c r="AQ8" s="678"/>
      <c r="AR8" s="678"/>
      <c r="AS8" s="678"/>
      <c r="AT8" s="678"/>
      <c r="AU8" s="678"/>
      <c r="AV8" s="678"/>
      <c r="AW8" s="678"/>
      <c r="AX8" s="678"/>
      <c r="AY8" s="678"/>
      <c r="AZ8" s="678"/>
      <c r="BA8" s="678"/>
      <c r="BB8" s="678"/>
      <c r="BC8" s="678"/>
      <c r="BD8" s="678"/>
      <c r="BE8" s="678"/>
      <c r="BF8" s="679"/>
      <c r="BG8" s="680">
        <v>27544</v>
      </c>
      <c r="BH8" s="681"/>
      <c r="BI8" s="681"/>
      <c r="BJ8" s="681"/>
      <c r="BK8" s="681"/>
      <c r="BL8" s="681"/>
      <c r="BM8" s="681"/>
      <c r="BN8" s="682"/>
      <c r="BO8" s="683">
        <v>1.6</v>
      </c>
      <c r="BP8" s="683"/>
      <c r="BQ8" s="683"/>
      <c r="BR8" s="683"/>
      <c r="BS8" s="689" t="s">
        <v>177</v>
      </c>
      <c r="BT8" s="681"/>
      <c r="BU8" s="681"/>
      <c r="BV8" s="681"/>
      <c r="BW8" s="681"/>
      <c r="BX8" s="681"/>
      <c r="BY8" s="681"/>
      <c r="BZ8" s="681"/>
      <c r="CA8" s="681"/>
      <c r="CB8" s="690"/>
      <c r="CD8" s="695" t="s">
        <v>238</v>
      </c>
      <c r="CE8" s="696"/>
      <c r="CF8" s="696"/>
      <c r="CG8" s="696"/>
      <c r="CH8" s="696"/>
      <c r="CI8" s="696"/>
      <c r="CJ8" s="696"/>
      <c r="CK8" s="696"/>
      <c r="CL8" s="696"/>
      <c r="CM8" s="696"/>
      <c r="CN8" s="696"/>
      <c r="CO8" s="696"/>
      <c r="CP8" s="696"/>
      <c r="CQ8" s="697"/>
      <c r="CR8" s="680">
        <v>4481032</v>
      </c>
      <c r="CS8" s="681"/>
      <c r="CT8" s="681"/>
      <c r="CU8" s="681"/>
      <c r="CV8" s="681"/>
      <c r="CW8" s="681"/>
      <c r="CX8" s="681"/>
      <c r="CY8" s="682"/>
      <c r="CZ8" s="683">
        <v>35.1</v>
      </c>
      <c r="DA8" s="683"/>
      <c r="DB8" s="683"/>
      <c r="DC8" s="683"/>
      <c r="DD8" s="689">
        <v>3075</v>
      </c>
      <c r="DE8" s="681"/>
      <c r="DF8" s="681"/>
      <c r="DG8" s="681"/>
      <c r="DH8" s="681"/>
      <c r="DI8" s="681"/>
      <c r="DJ8" s="681"/>
      <c r="DK8" s="681"/>
      <c r="DL8" s="681"/>
      <c r="DM8" s="681"/>
      <c r="DN8" s="681"/>
      <c r="DO8" s="681"/>
      <c r="DP8" s="682"/>
      <c r="DQ8" s="689">
        <v>2379539</v>
      </c>
      <c r="DR8" s="681"/>
      <c r="DS8" s="681"/>
      <c r="DT8" s="681"/>
      <c r="DU8" s="681"/>
      <c r="DV8" s="681"/>
      <c r="DW8" s="681"/>
      <c r="DX8" s="681"/>
      <c r="DY8" s="681"/>
      <c r="DZ8" s="681"/>
      <c r="EA8" s="681"/>
      <c r="EB8" s="681"/>
      <c r="EC8" s="690"/>
    </row>
    <row r="9" spans="2:143" ht="11.25" customHeight="1" x14ac:dyDescent="0.2">
      <c r="B9" s="677" t="s">
        <v>239</v>
      </c>
      <c r="C9" s="678"/>
      <c r="D9" s="678"/>
      <c r="E9" s="678"/>
      <c r="F9" s="678"/>
      <c r="G9" s="678"/>
      <c r="H9" s="678"/>
      <c r="I9" s="678"/>
      <c r="J9" s="678"/>
      <c r="K9" s="678"/>
      <c r="L9" s="678"/>
      <c r="M9" s="678"/>
      <c r="N9" s="678"/>
      <c r="O9" s="678"/>
      <c r="P9" s="678"/>
      <c r="Q9" s="679"/>
      <c r="R9" s="680">
        <v>3598</v>
      </c>
      <c r="S9" s="681"/>
      <c r="T9" s="681"/>
      <c r="U9" s="681"/>
      <c r="V9" s="681"/>
      <c r="W9" s="681"/>
      <c r="X9" s="681"/>
      <c r="Y9" s="682"/>
      <c r="Z9" s="683">
        <v>0</v>
      </c>
      <c r="AA9" s="683"/>
      <c r="AB9" s="683"/>
      <c r="AC9" s="683"/>
      <c r="AD9" s="684">
        <v>3598</v>
      </c>
      <c r="AE9" s="684"/>
      <c r="AF9" s="684"/>
      <c r="AG9" s="684"/>
      <c r="AH9" s="684"/>
      <c r="AI9" s="684"/>
      <c r="AJ9" s="684"/>
      <c r="AK9" s="684"/>
      <c r="AL9" s="685">
        <v>0.1</v>
      </c>
      <c r="AM9" s="686"/>
      <c r="AN9" s="686"/>
      <c r="AO9" s="687"/>
      <c r="AP9" s="677" t="s">
        <v>240</v>
      </c>
      <c r="AQ9" s="678"/>
      <c r="AR9" s="678"/>
      <c r="AS9" s="678"/>
      <c r="AT9" s="678"/>
      <c r="AU9" s="678"/>
      <c r="AV9" s="678"/>
      <c r="AW9" s="678"/>
      <c r="AX9" s="678"/>
      <c r="AY9" s="678"/>
      <c r="AZ9" s="678"/>
      <c r="BA9" s="678"/>
      <c r="BB9" s="678"/>
      <c r="BC9" s="678"/>
      <c r="BD9" s="678"/>
      <c r="BE9" s="678"/>
      <c r="BF9" s="679"/>
      <c r="BG9" s="680">
        <v>520057</v>
      </c>
      <c r="BH9" s="681"/>
      <c r="BI9" s="681"/>
      <c r="BJ9" s="681"/>
      <c r="BK9" s="681"/>
      <c r="BL9" s="681"/>
      <c r="BM9" s="681"/>
      <c r="BN9" s="682"/>
      <c r="BO9" s="683">
        <v>30.8</v>
      </c>
      <c r="BP9" s="683"/>
      <c r="BQ9" s="683"/>
      <c r="BR9" s="683"/>
      <c r="BS9" s="689" t="s">
        <v>177</v>
      </c>
      <c r="BT9" s="681"/>
      <c r="BU9" s="681"/>
      <c r="BV9" s="681"/>
      <c r="BW9" s="681"/>
      <c r="BX9" s="681"/>
      <c r="BY9" s="681"/>
      <c r="BZ9" s="681"/>
      <c r="CA9" s="681"/>
      <c r="CB9" s="690"/>
      <c r="CD9" s="695" t="s">
        <v>241</v>
      </c>
      <c r="CE9" s="696"/>
      <c r="CF9" s="696"/>
      <c r="CG9" s="696"/>
      <c r="CH9" s="696"/>
      <c r="CI9" s="696"/>
      <c r="CJ9" s="696"/>
      <c r="CK9" s="696"/>
      <c r="CL9" s="696"/>
      <c r="CM9" s="696"/>
      <c r="CN9" s="696"/>
      <c r="CO9" s="696"/>
      <c r="CP9" s="696"/>
      <c r="CQ9" s="697"/>
      <c r="CR9" s="680">
        <v>1189588</v>
      </c>
      <c r="CS9" s="681"/>
      <c r="CT9" s="681"/>
      <c r="CU9" s="681"/>
      <c r="CV9" s="681"/>
      <c r="CW9" s="681"/>
      <c r="CX9" s="681"/>
      <c r="CY9" s="682"/>
      <c r="CZ9" s="683">
        <v>9.3000000000000007</v>
      </c>
      <c r="DA9" s="683"/>
      <c r="DB9" s="683"/>
      <c r="DC9" s="683"/>
      <c r="DD9" s="689">
        <v>246994</v>
      </c>
      <c r="DE9" s="681"/>
      <c r="DF9" s="681"/>
      <c r="DG9" s="681"/>
      <c r="DH9" s="681"/>
      <c r="DI9" s="681"/>
      <c r="DJ9" s="681"/>
      <c r="DK9" s="681"/>
      <c r="DL9" s="681"/>
      <c r="DM9" s="681"/>
      <c r="DN9" s="681"/>
      <c r="DO9" s="681"/>
      <c r="DP9" s="682"/>
      <c r="DQ9" s="689">
        <v>885695</v>
      </c>
      <c r="DR9" s="681"/>
      <c r="DS9" s="681"/>
      <c r="DT9" s="681"/>
      <c r="DU9" s="681"/>
      <c r="DV9" s="681"/>
      <c r="DW9" s="681"/>
      <c r="DX9" s="681"/>
      <c r="DY9" s="681"/>
      <c r="DZ9" s="681"/>
      <c r="EA9" s="681"/>
      <c r="EB9" s="681"/>
      <c r="EC9" s="690"/>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683" t="s">
        <v>177</v>
      </c>
      <c r="AA10" s="683"/>
      <c r="AB10" s="683"/>
      <c r="AC10" s="683"/>
      <c r="AD10" s="684" t="s">
        <v>177</v>
      </c>
      <c r="AE10" s="684"/>
      <c r="AF10" s="684"/>
      <c r="AG10" s="684"/>
      <c r="AH10" s="684"/>
      <c r="AI10" s="684"/>
      <c r="AJ10" s="684"/>
      <c r="AK10" s="684"/>
      <c r="AL10" s="685" t="s">
        <v>243</v>
      </c>
      <c r="AM10" s="686"/>
      <c r="AN10" s="686"/>
      <c r="AO10" s="687"/>
      <c r="AP10" s="677" t="s">
        <v>244</v>
      </c>
      <c r="AQ10" s="678"/>
      <c r="AR10" s="678"/>
      <c r="AS10" s="678"/>
      <c r="AT10" s="678"/>
      <c r="AU10" s="678"/>
      <c r="AV10" s="678"/>
      <c r="AW10" s="678"/>
      <c r="AX10" s="678"/>
      <c r="AY10" s="678"/>
      <c r="AZ10" s="678"/>
      <c r="BA10" s="678"/>
      <c r="BB10" s="678"/>
      <c r="BC10" s="678"/>
      <c r="BD10" s="678"/>
      <c r="BE10" s="678"/>
      <c r="BF10" s="679"/>
      <c r="BG10" s="680">
        <v>37390</v>
      </c>
      <c r="BH10" s="681"/>
      <c r="BI10" s="681"/>
      <c r="BJ10" s="681"/>
      <c r="BK10" s="681"/>
      <c r="BL10" s="681"/>
      <c r="BM10" s="681"/>
      <c r="BN10" s="682"/>
      <c r="BO10" s="683">
        <v>2.2000000000000002</v>
      </c>
      <c r="BP10" s="683"/>
      <c r="BQ10" s="683"/>
      <c r="BR10" s="683"/>
      <c r="BS10" s="689" t="s">
        <v>243</v>
      </c>
      <c r="BT10" s="681"/>
      <c r="BU10" s="681"/>
      <c r="BV10" s="681"/>
      <c r="BW10" s="681"/>
      <c r="BX10" s="681"/>
      <c r="BY10" s="681"/>
      <c r="BZ10" s="681"/>
      <c r="CA10" s="681"/>
      <c r="CB10" s="690"/>
      <c r="CD10" s="695" t="s">
        <v>245</v>
      </c>
      <c r="CE10" s="696"/>
      <c r="CF10" s="696"/>
      <c r="CG10" s="696"/>
      <c r="CH10" s="696"/>
      <c r="CI10" s="696"/>
      <c r="CJ10" s="696"/>
      <c r="CK10" s="696"/>
      <c r="CL10" s="696"/>
      <c r="CM10" s="696"/>
      <c r="CN10" s="696"/>
      <c r="CO10" s="696"/>
      <c r="CP10" s="696"/>
      <c r="CQ10" s="697"/>
      <c r="CR10" s="680" t="s">
        <v>177</v>
      </c>
      <c r="CS10" s="681"/>
      <c r="CT10" s="681"/>
      <c r="CU10" s="681"/>
      <c r="CV10" s="681"/>
      <c r="CW10" s="681"/>
      <c r="CX10" s="681"/>
      <c r="CY10" s="682"/>
      <c r="CZ10" s="683" t="s">
        <v>243</v>
      </c>
      <c r="DA10" s="683"/>
      <c r="DB10" s="683"/>
      <c r="DC10" s="683"/>
      <c r="DD10" s="689" t="s">
        <v>177</v>
      </c>
      <c r="DE10" s="681"/>
      <c r="DF10" s="681"/>
      <c r="DG10" s="681"/>
      <c r="DH10" s="681"/>
      <c r="DI10" s="681"/>
      <c r="DJ10" s="681"/>
      <c r="DK10" s="681"/>
      <c r="DL10" s="681"/>
      <c r="DM10" s="681"/>
      <c r="DN10" s="681"/>
      <c r="DO10" s="681"/>
      <c r="DP10" s="682"/>
      <c r="DQ10" s="689" t="s">
        <v>177</v>
      </c>
      <c r="DR10" s="681"/>
      <c r="DS10" s="681"/>
      <c r="DT10" s="681"/>
      <c r="DU10" s="681"/>
      <c r="DV10" s="681"/>
      <c r="DW10" s="681"/>
      <c r="DX10" s="681"/>
      <c r="DY10" s="681"/>
      <c r="DZ10" s="681"/>
      <c r="EA10" s="681"/>
      <c r="EB10" s="681"/>
      <c r="EC10" s="690"/>
    </row>
    <row r="11" spans="2:143" ht="11.25" customHeight="1" x14ac:dyDescent="0.2">
      <c r="B11" s="677" t="s">
        <v>246</v>
      </c>
      <c r="C11" s="678"/>
      <c r="D11" s="678"/>
      <c r="E11" s="678"/>
      <c r="F11" s="678"/>
      <c r="G11" s="678"/>
      <c r="H11" s="678"/>
      <c r="I11" s="678"/>
      <c r="J11" s="678"/>
      <c r="K11" s="678"/>
      <c r="L11" s="678"/>
      <c r="M11" s="678"/>
      <c r="N11" s="678"/>
      <c r="O11" s="678"/>
      <c r="P11" s="678"/>
      <c r="Q11" s="679"/>
      <c r="R11" s="680" t="s">
        <v>177</v>
      </c>
      <c r="S11" s="681"/>
      <c r="T11" s="681"/>
      <c r="U11" s="681"/>
      <c r="V11" s="681"/>
      <c r="W11" s="681"/>
      <c r="X11" s="681"/>
      <c r="Y11" s="682"/>
      <c r="Z11" s="683" t="s">
        <v>177</v>
      </c>
      <c r="AA11" s="683"/>
      <c r="AB11" s="683"/>
      <c r="AC11" s="683"/>
      <c r="AD11" s="684" t="s">
        <v>243</v>
      </c>
      <c r="AE11" s="684"/>
      <c r="AF11" s="684"/>
      <c r="AG11" s="684"/>
      <c r="AH11" s="684"/>
      <c r="AI11" s="684"/>
      <c r="AJ11" s="684"/>
      <c r="AK11" s="684"/>
      <c r="AL11" s="685" t="s">
        <v>243</v>
      </c>
      <c r="AM11" s="686"/>
      <c r="AN11" s="686"/>
      <c r="AO11" s="687"/>
      <c r="AP11" s="677" t="s">
        <v>247</v>
      </c>
      <c r="AQ11" s="678"/>
      <c r="AR11" s="678"/>
      <c r="AS11" s="678"/>
      <c r="AT11" s="678"/>
      <c r="AU11" s="678"/>
      <c r="AV11" s="678"/>
      <c r="AW11" s="678"/>
      <c r="AX11" s="678"/>
      <c r="AY11" s="678"/>
      <c r="AZ11" s="678"/>
      <c r="BA11" s="678"/>
      <c r="BB11" s="678"/>
      <c r="BC11" s="678"/>
      <c r="BD11" s="678"/>
      <c r="BE11" s="678"/>
      <c r="BF11" s="679"/>
      <c r="BG11" s="680">
        <v>58968</v>
      </c>
      <c r="BH11" s="681"/>
      <c r="BI11" s="681"/>
      <c r="BJ11" s="681"/>
      <c r="BK11" s="681"/>
      <c r="BL11" s="681"/>
      <c r="BM11" s="681"/>
      <c r="BN11" s="682"/>
      <c r="BO11" s="683">
        <v>3.5</v>
      </c>
      <c r="BP11" s="683"/>
      <c r="BQ11" s="683"/>
      <c r="BR11" s="683"/>
      <c r="BS11" s="689">
        <v>11696</v>
      </c>
      <c r="BT11" s="681"/>
      <c r="BU11" s="681"/>
      <c r="BV11" s="681"/>
      <c r="BW11" s="681"/>
      <c r="BX11" s="681"/>
      <c r="BY11" s="681"/>
      <c r="BZ11" s="681"/>
      <c r="CA11" s="681"/>
      <c r="CB11" s="690"/>
      <c r="CD11" s="695" t="s">
        <v>248</v>
      </c>
      <c r="CE11" s="696"/>
      <c r="CF11" s="696"/>
      <c r="CG11" s="696"/>
      <c r="CH11" s="696"/>
      <c r="CI11" s="696"/>
      <c r="CJ11" s="696"/>
      <c r="CK11" s="696"/>
      <c r="CL11" s="696"/>
      <c r="CM11" s="696"/>
      <c r="CN11" s="696"/>
      <c r="CO11" s="696"/>
      <c r="CP11" s="696"/>
      <c r="CQ11" s="697"/>
      <c r="CR11" s="680">
        <v>1232529</v>
      </c>
      <c r="CS11" s="681"/>
      <c r="CT11" s="681"/>
      <c r="CU11" s="681"/>
      <c r="CV11" s="681"/>
      <c r="CW11" s="681"/>
      <c r="CX11" s="681"/>
      <c r="CY11" s="682"/>
      <c r="CZ11" s="683">
        <v>9.6999999999999993</v>
      </c>
      <c r="DA11" s="683"/>
      <c r="DB11" s="683"/>
      <c r="DC11" s="683"/>
      <c r="DD11" s="689">
        <v>475806</v>
      </c>
      <c r="DE11" s="681"/>
      <c r="DF11" s="681"/>
      <c r="DG11" s="681"/>
      <c r="DH11" s="681"/>
      <c r="DI11" s="681"/>
      <c r="DJ11" s="681"/>
      <c r="DK11" s="681"/>
      <c r="DL11" s="681"/>
      <c r="DM11" s="681"/>
      <c r="DN11" s="681"/>
      <c r="DO11" s="681"/>
      <c r="DP11" s="682"/>
      <c r="DQ11" s="689">
        <v>499313</v>
      </c>
      <c r="DR11" s="681"/>
      <c r="DS11" s="681"/>
      <c r="DT11" s="681"/>
      <c r="DU11" s="681"/>
      <c r="DV11" s="681"/>
      <c r="DW11" s="681"/>
      <c r="DX11" s="681"/>
      <c r="DY11" s="681"/>
      <c r="DZ11" s="681"/>
      <c r="EA11" s="681"/>
      <c r="EB11" s="681"/>
      <c r="EC11" s="690"/>
    </row>
    <row r="12" spans="2:143" ht="11.25" customHeight="1" x14ac:dyDescent="0.2">
      <c r="B12" s="677" t="s">
        <v>249</v>
      </c>
      <c r="C12" s="678"/>
      <c r="D12" s="678"/>
      <c r="E12" s="678"/>
      <c r="F12" s="678"/>
      <c r="G12" s="678"/>
      <c r="H12" s="678"/>
      <c r="I12" s="678"/>
      <c r="J12" s="678"/>
      <c r="K12" s="678"/>
      <c r="L12" s="678"/>
      <c r="M12" s="678"/>
      <c r="N12" s="678"/>
      <c r="O12" s="678"/>
      <c r="P12" s="678"/>
      <c r="Q12" s="679"/>
      <c r="R12" s="680">
        <v>346492</v>
      </c>
      <c r="S12" s="681"/>
      <c r="T12" s="681"/>
      <c r="U12" s="681"/>
      <c r="V12" s="681"/>
      <c r="W12" s="681"/>
      <c r="X12" s="681"/>
      <c r="Y12" s="682"/>
      <c r="Z12" s="683">
        <v>2.6</v>
      </c>
      <c r="AA12" s="683"/>
      <c r="AB12" s="683"/>
      <c r="AC12" s="683"/>
      <c r="AD12" s="684">
        <v>346492</v>
      </c>
      <c r="AE12" s="684"/>
      <c r="AF12" s="684"/>
      <c r="AG12" s="684"/>
      <c r="AH12" s="684"/>
      <c r="AI12" s="684"/>
      <c r="AJ12" s="684"/>
      <c r="AK12" s="684"/>
      <c r="AL12" s="685">
        <v>5.4</v>
      </c>
      <c r="AM12" s="686"/>
      <c r="AN12" s="686"/>
      <c r="AO12" s="687"/>
      <c r="AP12" s="677" t="s">
        <v>250</v>
      </c>
      <c r="AQ12" s="678"/>
      <c r="AR12" s="678"/>
      <c r="AS12" s="678"/>
      <c r="AT12" s="678"/>
      <c r="AU12" s="678"/>
      <c r="AV12" s="678"/>
      <c r="AW12" s="678"/>
      <c r="AX12" s="678"/>
      <c r="AY12" s="678"/>
      <c r="AZ12" s="678"/>
      <c r="BA12" s="678"/>
      <c r="BB12" s="678"/>
      <c r="BC12" s="678"/>
      <c r="BD12" s="678"/>
      <c r="BE12" s="678"/>
      <c r="BF12" s="679"/>
      <c r="BG12" s="680">
        <v>862874</v>
      </c>
      <c r="BH12" s="681"/>
      <c r="BI12" s="681"/>
      <c r="BJ12" s="681"/>
      <c r="BK12" s="681"/>
      <c r="BL12" s="681"/>
      <c r="BM12" s="681"/>
      <c r="BN12" s="682"/>
      <c r="BO12" s="683">
        <v>51.1</v>
      </c>
      <c r="BP12" s="683"/>
      <c r="BQ12" s="683"/>
      <c r="BR12" s="683"/>
      <c r="BS12" s="689">
        <v>89212</v>
      </c>
      <c r="BT12" s="681"/>
      <c r="BU12" s="681"/>
      <c r="BV12" s="681"/>
      <c r="BW12" s="681"/>
      <c r="BX12" s="681"/>
      <c r="BY12" s="681"/>
      <c r="BZ12" s="681"/>
      <c r="CA12" s="681"/>
      <c r="CB12" s="690"/>
      <c r="CD12" s="695" t="s">
        <v>251</v>
      </c>
      <c r="CE12" s="696"/>
      <c r="CF12" s="696"/>
      <c r="CG12" s="696"/>
      <c r="CH12" s="696"/>
      <c r="CI12" s="696"/>
      <c r="CJ12" s="696"/>
      <c r="CK12" s="696"/>
      <c r="CL12" s="696"/>
      <c r="CM12" s="696"/>
      <c r="CN12" s="696"/>
      <c r="CO12" s="696"/>
      <c r="CP12" s="696"/>
      <c r="CQ12" s="697"/>
      <c r="CR12" s="680">
        <v>363675</v>
      </c>
      <c r="CS12" s="681"/>
      <c r="CT12" s="681"/>
      <c r="CU12" s="681"/>
      <c r="CV12" s="681"/>
      <c r="CW12" s="681"/>
      <c r="CX12" s="681"/>
      <c r="CY12" s="682"/>
      <c r="CZ12" s="683">
        <v>2.9</v>
      </c>
      <c r="DA12" s="683"/>
      <c r="DB12" s="683"/>
      <c r="DC12" s="683"/>
      <c r="DD12" s="689">
        <v>49248</v>
      </c>
      <c r="DE12" s="681"/>
      <c r="DF12" s="681"/>
      <c r="DG12" s="681"/>
      <c r="DH12" s="681"/>
      <c r="DI12" s="681"/>
      <c r="DJ12" s="681"/>
      <c r="DK12" s="681"/>
      <c r="DL12" s="681"/>
      <c r="DM12" s="681"/>
      <c r="DN12" s="681"/>
      <c r="DO12" s="681"/>
      <c r="DP12" s="682"/>
      <c r="DQ12" s="689">
        <v>185065</v>
      </c>
      <c r="DR12" s="681"/>
      <c r="DS12" s="681"/>
      <c r="DT12" s="681"/>
      <c r="DU12" s="681"/>
      <c r="DV12" s="681"/>
      <c r="DW12" s="681"/>
      <c r="DX12" s="681"/>
      <c r="DY12" s="681"/>
      <c r="DZ12" s="681"/>
      <c r="EA12" s="681"/>
      <c r="EB12" s="681"/>
      <c r="EC12" s="690"/>
    </row>
    <row r="13" spans="2:143" ht="11.25" customHeight="1" x14ac:dyDescent="0.2">
      <c r="B13" s="677" t="s">
        <v>252</v>
      </c>
      <c r="C13" s="678"/>
      <c r="D13" s="678"/>
      <c r="E13" s="678"/>
      <c r="F13" s="678"/>
      <c r="G13" s="678"/>
      <c r="H13" s="678"/>
      <c r="I13" s="678"/>
      <c r="J13" s="678"/>
      <c r="K13" s="678"/>
      <c r="L13" s="678"/>
      <c r="M13" s="678"/>
      <c r="N13" s="678"/>
      <c r="O13" s="678"/>
      <c r="P13" s="678"/>
      <c r="Q13" s="679"/>
      <c r="R13" s="680">
        <v>5691</v>
      </c>
      <c r="S13" s="681"/>
      <c r="T13" s="681"/>
      <c r="U13" s="681"/>
      <c r="V13" s="681"/>
      <c r="W13" s="681"/>
      <c r="X13" s="681"/>
      <c r="Y13" s="682"/>
      <c r="Z13" s="683">
        <v>0</v>
      </c>
      <c r="AA13" s="683"/>
      <c r="AB13" s="683"/>
      <c r="AC13" s="683"/>
      <c r="AD13" s="684">
        <v>5691</v>
      </c>
      <c r="AE13" s="684"/>
      <c r="AF13" s="684"/>
      <c r="AG13" s="684"/>
      <c r="AH13" s="684"/>
      <c r="AI13" s="684"/>
      <c r="AJ13" s="684"/>
      <c r="AK13" s="684"/>
      <c r="AL13" s="685">
        <v>0.1</v>
      </c>
      <c r="AM13" s="686"/>
      <c r="AN13" s="686"/>
      <c r="AO13" s="687"/>
      <c r="AP13" s="677" t="s">
        <v>253</v>
      </c>
      <c r="AQ13" s="678"/>
      <c r="AR13" s="678"/>
      <c r="AS13" s="678"/>
      <c r="AT13" s="678"/>
      <c r="AU13" s="678"/>
      <c r="AV13" s="678"/>
      <c r="AW13" s="678"/>
      <c r="AX13" s="678"/>
      <c r="AY13" s="678"/>
      <c r="AZ13" s="678"/>
      <c r="BA13" s="678"/>
      <c r="BB13" s="678"/>
      <c r="BC13" s="678"/>
      <c r="BD13" s="678"/>
      <c r="BE13" s="678"/>
      <c r="BF13" s="679"/>
      <c r="BG13" s="680">
        <v>836416</v>
      </c>
      <c r="BH13" s="681"/>
      <c r="BI13" s="681"/>
      <c r="BJ13" s="681"/>
      <c r="BK13" s="681"/>
      <c r="BL13" s="681"/>
      <c r="BM13" s="681"/>
      <c r="BN13" s="682"/>
      <c r="BO13" s="683">
        <v>49.5</v>
      </c>
      <c r="BP13" s="683"/>
      <c r="BQ13" s="683"/>
      <c r="BR13" s="683"/>
      <c r="BS13" s="689">
        <v>89212</v>
      </c>
      <c r="BT13" s="681"/>
      <c r="BU13" s="681"/>
      <c r="BV13" s="681"/>
      <c r="BW13" s="681"/>
      <c r="BX13" s="681"/>
      <c r="BY13" s="681"/>
      <c r="BZ13" s="681"/>
      <c r="CA13" s="681"/>
      <c r="CB13" s="690"/>
      <c r="CD13" s="695" t="s">
        <v>254</v>
      </c>
      <c r="CE13" s="696"/>
      <c r="CF13" s="696"/>
      <c r="CG13" s="696"/>
      <c r="CH13" s="696"/>
      <c r="CI13" s="696"/>
      <c r="CJ13" s="696"/>
      <c r="CK13" s="696"/>
      <c r="CL13" s="696"/>
      <c r="CM13" s="696"/>
      <c r="CN13" s="696"/>
      <c r="CO13" s="696"/>
      <c r="CP13" s="696"/>
      <c r="CQ13" s="697"/>
      <c r="CR13" s="680">
        <v>1129555</v>
      </c>
      <c r="CS13" s="681"/>
      <c r="CT13" s="681"/>
      <c r="CU13" s="681"/>
      <c r="CV13" s="681"/>
      <c r="CW13" s="681"/>
      <c r="CX13" s="681"/>
      <c r="CY13" s="682"/>
      <c r="CZ13" s="683">
        <v>8.9</v>
      </c>
      <c r="DA13" s="683"/>
      <c r="DB13" s="683"/>
      <c r="DC13" s="683"/>
      <c r="DD13" s="689">
        <v>816738</v>
      </c>
      <c r="DE13" s="681"/>
      <c r="DF13" s="681"/>
      <c r="DG13" s="681"/>
      <c r="DH13" s="681"/>
      <c r="DI13" s="681"/>
      <c r="DJ13" s="681"/>
      <c r="DK13" s="681"/>
      <c r="DL13" s="681"/>
      <c r="DM13" s="681"/>
      <c r="DN13" s="681"/>
      <c r="DO13" s="681"/>
      <c r="DP13" s="682"/>
      <c r="DQ13" s="689">
        <v>343280</v>
      </c>
      <c r="DR13" s="681"/>
      <c r="DS13" s="681"/>
      <c r="DT13" s="681"/>
      <c r="DU13" s="681"/>
      <c r="DV13" s="681"/>
      <c r="DW13" s="681"/>
      <c r="DX13" s="681"/>
      <c r="DY13" s="681"/>
      <c r="DZ13" s="681"/>
      <c r="EA13" s="681"/>
      <c r="EB13" s="681"/>
      <c r="EC13" s="690"/>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177</v>
      </c>
      <c r="S14" s="681"/>
      <c r="T14" s="681"/>
      <c r="U14" s="681"/>
      <c r="V14" s="681"/>
      <c r="W14" s="681"/>
      <c r="X14" s="681"/>
      <c r="Y14" s="682"/>
      <c r="Z14" s="683" t="s">
        <v>177</v>
      </c>
      <c r="AA14" s="683"/>
      <c r="AB14" s="683"/>
      <c r="AC14" s="683"/>
      <c r="AD14" s="684" t="s">
        <v>177</v>
      </c>
      <c r="AE14" s="684"/>
      <c r="AF14" s="684"/>
      <c r="AG14" s="684"/>
      <c r="AH14" s="684"/>
      <c r="AI14" s="684"/>
      <c r="AJ14" s="684"/>
      <c r="AK14" s="684"/>
      <c r="AL14" s="685" t="s">
        <v>243</v>
      </c>
      <c r="AM14" s="686"/>
      <c r="AN14" s="686"/>
      <c r="AO14" s="687"/>
      <c r="AP14" s="677" t="s">
        <v>256</v>
      </c>
      <c r="AQ14" s="678"/>
      <c r="AR14" s="678"/>
      <c r="AS14" s="678"/>
      <c r="AT14" s="678"/>
      <c r="AU14" s="678"/>
      <c r="AV14" s="678"/>
      <c r="AW14" s="678"/>
      <c r="AX14" s="678"/>
      <c r="AY14" s="678"/>
      <c r="AZ14" s="678"/>
      <c r="BA14" s="678"/>
      <c r="BB14" s="678"/>
      <c r="BC14" s="678"/>
      <c r="BD14" s="678"/>
      <c r="BE14" s="678"/>
      <c r="BF14" s="679"/>
      <c r="BG14" s="680">
        <v>72801</v>
      </c>
      <c r="BH14" s="681"/>
      <c r="BI14" s="681"/>
      <c r="BJ14" s="681"/>
      <c r="BK14" s="681"/>
      <c r="BL14" s="681"/>
      <c r="BM14" s="681"/>
      <c r="BN14" s="682"/>
      <c r="BO14" s="683">
        <v>4.3</v>
      </c>
      <c r="BP14" s="683"/>
      <c r="BQ14" s="683"/>
      <c r="BR14" s="683"/>
      <c r="BS14" s="689" t="s">
        <v>177</v>
      </c>
      <c r="BT14" s="681"/>
      <c r="BU14" s="681"/>
      <c r="BV14" s="681"/>
      <c r="BW14" s="681"/>
      <c r="BX14" s="681"/>
      <c r="BY14" s="681"/>
      <c r="BZ14" s="681"/>
      <c r="CA14" s="681"/>
      <c r="CB14" s="690"/>
      <c r="CD14" s="695" t="s">
        <v>257</v>
      </c>
      <c r="CE14" s="696"/>
      <c r="CF14" s="696"/>
      <c r="CG14" s="696"/>
      <c r="CH14" s="696"/>
      <c r="CI14" s="696"/>
      <c r="CJ14" s="696"/>
      <c r="CK14" s="696"/>
      <c r="CL14" s="696"/>
      <c r="CM14" s="696"/>
      <c r="CN14" s="696"/>
      <c r="CO14" s="696"/>
      <c r="CP14" s="696"/>
      <c r="CQ14" s="697"/>
      <c r="CR14" s="680">
        <v>382578</v>
      </c>
      <c r="CS14" s="681"/>
      <c r="CT14" s="681"/>
      <c r="CU14" s="681"/>
      <c r="CV14" s="681"/>
      <c r="CW14" s="681"/>
      <c r="CX14" s="681"/>
      <c r="CY14" s="682"/>
      <c r="CZ14" s="683">
        <v>3</v>
      </c>
      <c r="DA14" s="683"/>
      <c r="DB14" s="683"/>
      <c r="DC14" s="683"/>
      <c r="DD14" s="689">
        <v>28040</v>
      </c>
      <c r="DE14" s="681"/>
      <c r="DF14" s="681"/>
      <c r="DG14" s="681"/>
      <c r="DH14" s="681"/>
      <c r="DI14" s="681"/>
      <c r="DJ14" s="681"/>
      <c r="DK14" s="681"/>
      <c r="DL14" s="681"/>
      <c r="DM14" s="681"/>
      <c r="DN14" s="681"/>
      <c r="DO14" s="681"/>
      <c r="DP14" s="682"/>
      <c r="DQ14" s="689">
        <v>348911</v>
      </c>
      <c r="DR14" s="681"/>
      <c r="DS14" s="681"/>
      <c r="DT14" s="681"/>
      <c r="DU14" s="681"/>
      <c r="DV14" s="681"/>
      <c r="DW14" s="681"/>
      <c r="DX14" s="681"/>
      <c r="DY14" s="681"/>
      <c r="DZ14" s="681"/>
      <c r="EA14" s="681"/>
      <c r="EB14" s="681"/>
      <c r="EC14" s="690"/>
    </row>
    <row r="15" spans="2:143" ht="11.25" customHeight="1" x14ac:dyDescent="0.2">
      <c r="B15" s="677" t="s">
        <v>258</v>
      </c>
      <c r="C15" s="678"/>
      <c r="D15" s="678"/>
      <c r="E15" s="678"/>
      <c r="F15" s="678"/>
      <c r="G15" s="678"/>
      <c r="H15" s="678"/>
      <c r="I15" s="678"/>
      <c r="J15" s="678"/>
      <c r="K15" s="678"/>
      <c r="L15" s="678"/>
      <c r="M15" s="678"/>
      <c r="N15" s="678"/>
      <c r="O15" s="678"/>
      <c r="P15" s="678"/>
      <c r="Q15" s="679"/>
      <c r="R15" s="680">
        <v>19989</v>
      </c>
      <c r="S15" s="681"/>
      <c r="T15" s="681"/>
      <c r="U15" s="681"/>
      <c r="V15" s="681"/>
      <c r="W15" s="681"/>
      <c r="X15" s="681"/>
      <c r="Y15" s="682"/>
      <c r="Z15" s="683">
        <v>0.2</v>
      </c>
      <c r="AA15" s="683"/>
      <c r="AB15" s="683"/>
      <c r="AC15" s="683"/>
      <c r="AD15" s="684">
        <v>19989</v>
      </c>
      <c r="AE15" s="684"/>
      <c r="AF15" s="684"/>
      <c r="AG15" s="684"/>
      <c r="AH15" s="684"/>
      <c r="AI15" s="684"/>
      <c r="AJ15" s="684"/>
      <c r="AK15" s="684"/>
      <c r="AL15" s="685">
        <v>0.3</v>
      </c>
      <c r="AM15" s="686"/>
      <c r="AN15" s="686"/>
      <c r="AO15" s="687"/>
      <c r="AP15" s="677" t="s">
        <v>259</v>
      </c>
      <c r="AQ15" s="678"/>
      <c r="AR15" s="678"/>
      <c r="AS15" s="678"/>
      <c r="AT15" s="678"/>
      <c r="AU15" s="678"/>
      <c r="AV15" s="678"/>
      <c r="AW15" s="678"/>
      <c r="AX15" s="678"/>
      <c r="AY15" s="678"/>
      <c r="AZ15" s="678"/>
      <c r="BA15" s="678"/>
      <c r="BB15" s="678"/>
      <c r="BC15" s="678"/>
      <c r="BD15" s="678"/>
      <c r="BE15" s="678"/>
      <c r="BF15" s="679"/>
      <c r="BG15" s="680">
        <v>109794</v>
      </c>
      <c r="BH15" s="681"/>
      <c r="BI15" s="681"/>
      <c r="BJ15" s="681"/>
      <c r="BK15" s="681"/>
      <c r="BL15" s="681"/>
      <c r="BM15" s="681"/>
      <c r="BN15" s="682"/>
      <c r="BO15" s="683">
        <v>6.5</v>
      </c>
      <c r="BP15" s="683"/>
      <c r="BQ15" s="683"/>
      <c r="BR15" s="683"/>
      <c r="BS15" s="689" t="s">
        <v>243</v>
      </c>
      <c r="BT15" s="681"/>
      <c r="BU15" s="681"/>
      <c r="BV15" s="681"/>
      <c r="BW15" s="681"/>
      <c r="BX15" s="681"/>
      <c r="BY15" s="681"/>
      <c r="BZ15" s="681"/>
      <c r="CA15" s="681"/>
      <c r="CB15" s="690"/>
      <c r="CD15" s="695" t="s">
        <v>260</v>
      </c>
      <c r="CE15" s="696"/>
      <c r="CF15" s="696"/>
      <c r="CG15" s="696"/>
      <c r="CH15" s="696"/>
      <c r="CI15" s="696"/>
      <c r="CJ15" s="696"/>
      <c r="CK15" s="696"/>
      <c r="CL15" s="696"/>
      <c r="CM15" s="696"/>
      <c r="CN15" s="696"/>
      <c r="CO15" s="696"/>
      <c r="CP15" s="696"/>
      <c r="CQ15" s="697"/>
      <c r="CR15" s="680">
        <v>866896</v>
      </c>
      <c r="CS15" s="681"/>
      <c r="CT15" s="681"/>
      <c r="CU15" s="681"/>
      <c r="CV15" s="681"/>
      <c r="CW15" s="681"/>
      <c r="CX15" s="681"/>
      <c r="CY15" s="682"/>
      <c r="CZ15" s="683">
        <v>6.8</v>
      </c>
      <c r="DA15" s="683"/>
      <c r="DB15" s="683"/>
      <c r="DC15" s="683"/>
      <c r="DD15" s="689">
        <v>150540</v>
      </c>
      <c r="DE15" s="681"/>
      <c r="DF15" s="681"/>
      <c r="DG15" s="681"/>
      <c r="DH15" s="681"/>
      <c r="DI15" s="681"/>
      <c r="DJ15" s="681"/>
      <c r="DK15" s="681"/>
      <c r="DL15" s="681"/>
      <c r="DM15" s="681"/>
      <c r="DN15" s="681"/>
      <c r="DO15" s="681"/>
      <c r="DP15" s="682"/>
      <c r="DQ15" s="689">
        <v>709692</v>
      </c>
      <c r="DR15" s="681"/>
      <c r="DS15" s="681"/>
      <c r="DT15" s="681"/>
      <c r="DU15" s="681"/>
      <c r="DV15" s="681"/>
      <c r="DW15" s="681"/>
      <c r="DX15" s="681"/>
      <c r="DY15" s="681"/>
      <c r="DZ15" s="681"/>
      <c r="EA15" s="681"/>
      <c r="EB15" s="681"/>
      <c r="EC15" s="690"/>
    </row>
    <row r="16" spans="2:143" ht="11.25" customHeight="1" x14ac:dyDescent="0.2">
      <c r="B16" s="677" t="s">
        <v>261</v>
      </c>
      <c r="C16" s="678"/>
      <c r="D16" s="678"/>
      <c r="E16" s="678"/>
      <c r="F16" s="678"/>
      <c r="G16" s="678"/>
      <c r="H16" s="678"/>
      <c r="I16" s="678"/>
      <c r="J16" s="678"/>
      <c r="K16" s="678"/>
      <c r="L16" s="678"/>
      <c r="M16" s="678"/>
      <c r="N16" s="678"/>
      <c r="O16" s="678"/>
      <c r="P16" s="678"/>
      <c r="Q16" s="679"/>
      <c r="R16" s="680" t="s">
        <v>177</v>
      </c>
      <c r="S16" s="681"/>
      <c r="T16" s="681"/>
      <c r="U16" s="681"/>
      <c r="V16" s="681"/>
      <c r="W16" s="681"/>
      <c r="X16" s="681"/>
      <c r="Y16" s="682"/>
      <c r="Z16" s="683" t="s">
        <v>243</v>
      </c>
      <c r="AA16" s="683"/>
      <c r="AB16" s="683"/>
      <c r="AC16" s="683"/>
      <c r="AD16" s="684" t="s">
        <v>177</v>
      </c>
      <c r="AE16" s="684"/>
      <c r="AF16" s="684"/>
      <c r="AG16" s="684"/>
      <c r="AH16" s="684"/>
      <c r="AI16" s="684"/>
      <c r="AJ16" s="684"/>
      <c r="AK16" s="684"/>
      <c r="AL16" s="685" t="s">
        <v>177</v>
      </c>
      <c r="AM16" s="686"/>
      <c r="AN16" s="686"/>
      <c r="AO16" s="687"/>
      <c r="AP16" s="677" t="s">
        <v>262</v>
      </c>
      <c r="AQ16" s="678"/>
      <c r="AR16" s="678"/>
      <c r="AS16" s="678"/>
      <c r="AT16" s="678"/>
      <c r="AU16" s="678"/>
      <c r="AV16" s="678"/>
      <c r="AW16" s="678"/>
      <c r="AX16" s="678"/>
      <c r="AY16" s="678"/>
      <c r="AZ16" s="678"/>
      <c r="BA16" s="678"/>
      <c r="BB16" s="678"/>
      <c r="BC16" s="678"/>
      <c r="BD16" s="678"/>
      <c r="BE16" s="678"/>
      <c r="BF16" s="679"/>
      <c r="BG16" s="680" t="s">
        <v>177</v>
      </c>
      <c r="BH16" s="681"/>
      <c r="BI16" s="681"/>
      <c r="BJ16" s="681"/>
      <c r="BK16" s="681"/>
      <c r="BL16" s="681"/>
      <c r="BM16" s="681"/>
      <c r="BN16" s="682"/>
      <c r="BO16" s="683" t="s">
        <v>177</v>
      </c>
      <c r="BP16" s="683"/>
      <c r="BQ16" s="683"/>
      <c r="BR16" s="683"/>
      <c r="BS16" s="689" t="s">
        <v>177</v>
      </c>
      <c r="BT16" s="681"/>
      <c r="BU16" s="681"/>
      <c r="BV16" s="681"/>
      <c r="BW16" s="681"/>
      <c r="BX16" s="681"/>
      <c r="BY16" s="681"/>
      <c r="BZ16" s="681"/>
      <c r="CA16" s="681"/>
      <c r="CB16" s="690"/>
      <c r="CD16" s="695" t="s">
        <v>263</v>
      </c>
      <c r="CE16" s="696"/>
      <c r="CF16" s="696"/>
      <c r="CG16" s="696"/>
      <c r="CH16" s="696"/>
      <c r="CI16" s="696"/>
      <c r="CJ16" s="696"/>
      <c r="CK16" s="696"/>
      <c r="CL16" s="696"/>
      <c r="CM16" s="696"/>
      <c r="CN16" s="696"/>
      <c r="CO16" s="696"/>
      <c r="CP16" s="696"/>
      <c r="CQ16" s="697"/>
      <c r="CR16" s="680">
        <v>271717</v>
      </c>
      <c r="CS16" s="681"/>
      <c r="CT16" s="681"/>
      <c r="CU16" s="681"/>
      <c r="CV16" s="681"/>
      <c r="CW16" s="681"/>
      <c r="CX16" s="681"/>
      <c r="CY16" s="682"/>
      <c r="CZ16" s="683">
        <v>2.1</v>
      </c>
      <c r="DA16" s="683"/>
      <c r="DB16" s="683"/>
      <c r="DC16" s="683"/>
      <c r="DD16" s="689" t="s">
        <v>177</v>
      </c>
      <c r="DE16" s="681"/>
      <c r="DF16" s="681"/>
      <c r="DG16" s="681"/>
      <c r="DH16" s="681"/>
      <c r="DI16" s="681"/>
      <c r="DJ16" s="681"/>
      <c r="DK16" s="681"/>
      <c r="DL16" s="681"/>
      <c r="DM16" s="681"/>
      <c r="DN16" s="681"/>
      <c r="DO16" s="681"/>
      <c r="DP16" s="682"/>
      <c r="DQ16" s="689">
        <v>127629</v>
      </c>
      <c r="DR16" s="681"/>
      <c r="DS16" s="681"/>
      <c r="DT16" s="681"/>
      <c r="DU16" s="681"/>
      <c r="DV16" s="681"/>
      <c r="DW16" s="681"/>
      <c r="DX16" s="681"/>
      <c r="DY16" s="681"/>
      <c r="DZ16" s="681"/>
      <c r="EA16" s="681"/>
      <c r="EB16" s="681"/>
      <c r="EC16" s="690"/>
    </row>
    <row r="17" spans="2:133" ht="11.25" customHeight="1" x14ac:dyDescent="0.2">
      <c r="B17" s="677" t="s">
        <v>264</v>
      </c>
      <c r="C17" s="678"/>
      <c r="D17" s="678"/>
      <c r="E17" s="678"/>
      <c r="F17" s="678"/>
      <c r="G17" s="678"/>
      <c r="H17" s="678"/>
      <c r="I17" s="678"/>
      <c r="J17" s="678"/>
      <c r="K17" s="678"/>
      <c r="L17" s="678"/>
      <c r="M17" s="678"/>
      <c r="N17" s="678"/>
      <c r="O17" s="678"/>
      <c r="P17" s="678"/>
      <c r="Q17" s="679"/>
      <c r="R17" s="680">
        <v>6029</v>
      </c>
      <c r="S17" s="681"/>
      <c r="T17" s="681"/>
      <c r="U17" s="681"/>
      <c r="V17" s="681"/>
      <c r="W17" s="681"/>
      <c r="X17" s="681"/>
      <c r="Y17" s="682"/>
      <c r="Z17" s="683">
        <v>0</v>
      </c>
      <c r="AA17" s="683"/>
      <c r="AB17" s="683"/>
      <c r="AC17" s="683"/>
      <c r="AD17" s="684">
        <v>6029</v>
      </c>
      <c r="AE17" s="684"/>
      <c r="AF17" s="684"/>
      <c r="AG17" s="684"/>
      <c r="AH17" s="684"/>
      <c r="AI17" s="684"/>
      <c r="AJ17" s="684"/>
      <c r="AK17" s="684"/>
      <c r="AL17" s="685">
        <v>0.1</v>
      </c>
      <c r="AM17" s="686"/>
      <c r="AN17" s="686"/>
      <c r="AO17" s="687"/>
      <c r="AP17" s="677" t="s">
        <v>265</v>
      </c>
      <c r="AQ17" s="678"/>
      <c r="AR17" s="678"/>
      <c r="AS17" s="678"/>
      <c r="AT17" s="678"/>
      <c r="AU17" s="678"/>
      <c r="AV17" s="678"/>
      <c r="AW17" s="678"/>
      <c r="AX17" s="678"/>
      <c r="AY17" s="678"/>
      <c r="AZ17" s="678"/>
      <c r="BA17" s="678"/>
      <c r="BB17" s="678"/>
      <c r="BC17" s="678"/>
      <c r="BD17" s="678"/>
      <c r="BE17" s="678"/>
      <c r="BF17" s="679"/>
      <c r="BG17" s="680" t="s">
        <v>177</v>
      </c>
      <c r="BH17" s="681"/>
      <c r="BI17" s="681"/>
      <c r="BJ17" s="681"/>
      <c r="BK17" s="681"/>
      <c r="BL17" s="681"/>
      <c r="BM17" s="681"/>
      <c r="BN17" s="682"/>
      <c r="BO17" s="683" t="s">
        <v>243</v>
      </c>
      <c r="BP17" s="683"/>
      <c r="BQ17" s="683"/>
      <c r="BR17" s="683"/>
      <c r="BS17" s="689" t="s">
        <v>266</v>
      </c>
      <c r="BT17" s="681"/>
      <c r="BU17" s="681"/>
      <c r="BV17" s="681"/>
      <c r="BW17" s="681"/>
      <c r="BX17" s="681"/>
      <c r="BY17" s="681"/>
      <c r="BZ17" s="681"/>
      <c r="CA17" s="681"/>
      <c r="CB17" s="690"/>
      <c r="CD17" s="695" t="s">
        <v>267</v>
      </c>
      <c r="CE17" s="696"/>
      <c r="CF17" s="696"/>
      <c r="CG17" s="696"/>
      <c r="CH17" s="696"/>
      <c r="CI17" s="696"/>
      <c r="CJ17" s="696"/>
      <c r="CK17" s="696"/>
      <c r="CL17" s="696"/>
      <c r="CM17" s="696"/>
      <c r="CN17" s="696"/>
      <c r="CO17" s="696"/>
      <c r="CP17" s="696"/>
      <c r="CQ17" s="697"/>
      <c r="CR17" s="680">
        <v>924987</v>
      </c>
      <c r="CS17" s="681"/>
      <c r="CT17" s="681"/>
      <c r="CU17" s="681"/>
      <c r="CV17" s="681"/>
      <c r="CW17" s="681"/>
      <c r="CX17" s="681"/>
      <c r="CY17" s="682"/>
      <c r="CZ17" s="683">
        <v>7.3</v>
      </c>
      <c r="DA17" s="683"/>
      <c r="DB17" s="683"/>
      <c r="DC17" s="683"/>
      <c r="DD17" s="689" t="s">
        <v>243</v>
      </c>
      <c r="DE17" s="681"/>
      <c r="DF17" s="681"/>
      <c r="DG17" s="681"/>
      <c r="DH17" s="681"/>
      <c r="DI17" s="681"/>
      <c r="DJ17" s="681"/>
      <c r="DK17" s="681"/>
      <c r="DL17" s="681"/>
      <c r="DM17" s="681"/>
      <c r="DN17" s="681"/>
      <c r="DO17" s="681"/>
      <c r="DP17" s="682"/>
      <c r="DQ17" s="689">
        <v>896072</v>
      </c>
      <c r="DR17" s="681"/>
      <c r="DS17" s="681"/>
      <c r="DT17" s="681"/>
      <c r="DU17" s="681"/>
      <c r="DV17" s="681"/>
      <c r="DW17" s="681"/>
      <c r="DX17" s="681"/>
      <c r="DY17" s="681"/>
      <c r="DZ17" s="681"/>
      <c r="EA17" s="681"/>
      <c r="EB17" s="681"/>
      <c r="EC17" s="690"/>
    </row>
    <row r="18" spans="2:133" ht="11.25" customHeight="1" x14ac:dyDescent="0.2">
      <c r="B18" s="677" t="s">
        <v>268</v>
      </c>
      <c r="C18" s="678"/>
      <c r="D18" s="678"/>
      <c r="E18" s="678"/>
      <c r="F18" s="678"/>
      <c r="G18" s="678"/>
      <c r="H18" s="678"/>
      <c r="I18" s="678"/>
      <c r="J18" s="678"/>
      <c r="K18" s="678"/>
      <c r="L18" s="678"/>
      <c r="M18" s="678"/>
      <c r="N18" s="678"/>
      <c r="O18" s="678"/>
      <c r="P18" s="678"/>
      <c r="Q18" s="679"/>
      <c r="R18" s="680">
        <v>4880864</v>
      </c>
      <c r="S18" s="681"/>
      <c r="T18" s="681"/>
      <c r="U18" s="681"/>
      <c r="V18" s="681"/>
      <c r="W18" s="681"/>
      <c r="X18" s="681"/>
      <c r="Y18" s="682"/>
      <c r="Z18" s="683">
        <v>37.200000000000003</v>
      </c>
      <c r="AA18" s="683"/>
      <c r="AB18" s="683"/>
      <c r="AC18" s="683"/>
      <c r="AD18" s="684">
        <v>4234826</v>
      </c>
      <c r="AE18" s="684"/>
      <c r="AF18" s="684"/>
      <c r="AG18" s="684"/>
      <c r="AH18" s="684"/>
      <c r="AI18" s="684"/>
      <c r="AJ18" s="684"/>
      <c r="AK18" s="684"/>
      <c r="AL18" s="685">
        <v>65.5</v>
      </c>
      <c r="AM18" s="686"/>
      <c r="AN18" s="686"/>
      <c r="AO18" s="687"/>
      <c r="AP18" s="677" t="s">
        <v>269</v>
      </c>
      <c r="AQ18" s="678"/>
      <c r="AR18" s="678"/>
      <c r="AS18" s="678"/>
      <c r="AT18" s="678"/>
      <c r="AU18" s="678"/>
      <c r="AV18" s="678"/>
      <c r="AW18" s="678"/>
      <c r="AX18" s="678"/>
      <c r="AY18" s="678"/>
      <c r="AZ18" s="678"/>
      <c r="BA18" s="678"/>
      <c r="BB18" s="678"/>
      <c r="BC18" s="678"/>
      <c r="BD18" s="678"/>
      <c r="BE18" s="678"/>
      <c r="BF18" s="679"/>
      <c r="BG18" s="680" t="s">
        <v>177</v>
      </c>
      <c r="BH18" s="681"/>
      <c r="BI18" s="681"/>
      <c r="BJ18" s="681"/>
      <c r="BK18" s="681"/>
      <c r="BL18" s="681"/>
      <c r="BM18" s="681"/>
      <c r="BN18" s="682"/>
      <c r="BO18" s="683" t="s">
        <v>243</v>
      </c>
      <c r="BP18" s="683"/>
      <c r="BQ18" s="683"/>
      <c r="BR18" s="683"/>
      <c r="BS18" s="689" t="s">
        <v>243</v>
      </c>
      <c r="BT18" s="681"/>
      <c r="BU18" s="681"/>
      <c r="BV18" s="681"/>
      <c r="BW18" s="681"/>
      <c r="BX18" s="681"/>
      <c r="BY18" s="681"/>
      <c r="BZ18" s="681"/>
      <c r="CA18" s="681"/>
      <c r="CB18" s="690"/>
      <c r="CD18" s="695" t="s">
        <v>270</v>
      </c>
      <c r="CE18" s="696"/>
      <c r="CF18" s="696"/>
      <c r="CG18" s="696"/>
      <c r="CH18" s="696"/>
      <c r="CI18" s="696"/>
      <c r="CJ18" s="696"/>
      <c r="CK18" s="696"/>
      <c r="CL18" s="696"/>
      <c r="CM18" s="696"/>
      <c r="CN18" s="696"/>
      <c r="CO18" s="696"/>
      <c r="CP18" s="696"/>
      <c r="CQ18" s="697"/>
      <c r="CR18" s="680" t="s">
        <v>243</v>
      </c>
      <c r="CS18" s="681"/>
      <c r="CT18" s="681"/>
      <c r="CU18" s="681"/>
      <c r="CV18" s="681"/>
      <c r="CW18" s="681"/>
      <c r="CX18" s="681"/>
      <c r="CY18" s="682"/>
      <c r="CZ18" s="683" t="s">
        <v>243</v>
      </c>
      <c r="DA18" s="683"/>
      <c r="DB18" s="683"/>
      <c r="DC18" s="683"/>
      <c r="DD18" s="689" t="s">
        <v>243</v>
      </c>
      <c r="DE18" s="681"/>
      <c r="DF18" s="681"/>
      <c r="DG18" s="681"/>
      <c r="DH18" s="681"/>
      <c r="DI18" s="681"/>
      <c r="DJ18" s="681"/>
      <c r="DK18" s="681"/>
      <c r="DL18" s="681"/>
      <c r="DM18" s="681"/>
      <c r="DN18" s="681"/>
      <c r="DO18" s="681"/>
      <c r="DP18" s="682"/>
      <c r="DQ18" s="689" t="s">
        <v>177</v>
      </c>
      <c r="DR18" s="681"/>
      <c r="DS18" s="681"/>
      <c r="DT18" s="681"/>
      <c r="DU18" s="681"/>
      <c r="DV18" s="681"/>
      <c r="DW18" s="681"/>
      <c r="DX18" s="681"/>
      <c r="DY18" s="681"/>
      <c r="DZ18" s="681"/>
      <c r="EA18" s="681"/>
      <c r="EB18" s="681"/>
      <c r="EC18" s="690"/>
    </row>
    <row r="19" spans="2:133" ht="11.25" customHeight="1" x14ac:dyDescent="0.2">
      <c r="B19" s="677" t="s">
        <v>271</v>
      </c>
      <c r="C19" s="678"/>
      <c r="D19" s="678"/>
      <c r="E19" s="678"/>
      <c r="F19" s="678"/>
      <c r="G19" s="678"/>
      <c r="H19" s="678"/>
      <c r="I19" s="678"/>
      <c r="J19" s="678"/>
      <c r="K19" s="678"/>
      <c r="L19" s="678"/>
      <c r="M19" s="678"/>
      <c r="N19" s="678"/>
      <c r="O19" s="678"/>
      <c r="P19" s="678"/>
      <c r="Q19" s="679"/>
      <c r="R19" s="680">
        <v>4234826</v>
      </c>
      <c r="S19" s="681"/>
      <c r="T19" s="681"/>
      <c r="U19" s="681"/>
      <c r="V19" s="681"/>
      <c r="W19" s="681"/>
      <c r="X19" s="681"/>
      <c r="Y19" s="682"/>
      <c r="Z19" s="683">
        <v>32.200000000000003</v>
      </c>
      <c r="AA19" s="683"/>
      <c r="AB19" s="683"/>
      <c r="AC19" s="683"/>
      <c r="AD19" s="684">
        <v>4234826</v>
      </c>
      <c r="AE19" s="684"/>
      <c r="AF19" s="684"/>
      <c r="AG19" s="684"/>
      <c r="AH19" s="684"/>
      <c r="AI19" s="684"/>
      <c r="AJ19" s="684"/>
      <c r="AK19" s="684"/>
      <c r="AL19" s="685">
        <v>65.5</v>
      </c>
      <c r="AM19" s="686"/>
      <c r="AN19" s="686"/>
      <c r="AO19" s="687"/>
      <c r="AP19" s="677" t="s">
        <v>272</v>
      </c>
      <c r="AQ19" s="678"/>
      <c r="AR19" s="678"/>
      <c r="AS19" s="678"/>
      <c r="AT19" s="678"/>
      <c r="AU19" s="678"/>
      <c r="AV19" s="678"/>
      <c r="AW19" s="678"/>
      <c r="AX19" s="678"/>
      <c r="AY19" s="678"/>
      <c r="AZ19" s="678"/>
      <c r="BA19" s="678"/>
      <c r="BB19" s="678"/>
      <c r="BC19" s="678"/>
      <c r="BD19" s="678"/>
      <c r="BE19" s="678"/>
      <c r="BF19" s="679"/>
      <c r="BG19" s="680" t="s">
        <v>243</v>
      </c>
      <c r="BH19" s="681"/>
      <c r="BI19" s="681"/>
      <c r="BJ19" s="681"/>
      <c r="BK19" s="681"/>
      <c r="BL19" s="681"/>
      <c r="BM19" s="681"/>
      <c r="BN19" s="682"/>
      <c r="BO19" s="683" t="s">
        <v>177</v>
      </c>
      <c r="BP19" s="683"/>
      <c r="BQ19" s="683"/>
      <c r="BR19" s="683"/>
      <c r="BS19" s="689" t="s">
        <v>243</v>
      </c>
      <c r="BT19" s="681"/>
      <c r="BU19" s="681"/>
      <c r="BV19" s="681"/>
      <c r="BW19" s="681"/>
      <c r="BX19" s="681"/>
      <c r="BY19" s="681"/>
      <c r="BZ19" s="681"/>
      <c r="CA19" s="681"/>
      <c r="CB19" s="690"/>
      <c r="CD19" s="695" t="s">
        <v>273</v>
      </c>
      <c r="CE19" s="696"/>
      <c r="CF19" s="696"/>
      <c r="CG19" s="696"/>
      <c r="CH19" s="696"/>
      <c r="CI19" s="696"/>
      <c r="CJ19" s="696"/>
      <c r="CK19" s="696"/>
      <c r="CL19" s="696"/>
      <c r="CM19" s="696"/>
      <c r="CN19" s="696"/>
      <c r="CO19" s="696"/>
      <c r="CP19" s="696"/>
      <c r="CQ19" s="697"/>
      <c r="CR19" s="680" t="s">
        <v>243</v>
      </c>
      <c r="CS19" s="681"/>
      <c r="CT19" s="681"/>
      <c r="CU19" s="681"/>
      <c r="CV19" s="681"/>
      <c r="CW19" s="681"/>
      <c r="CX19" s="681"/>
      <c r="CY19" s="682"/>
      <c r="CZ19" s="683" t="s">
        <v>243</v>
      </c>
      <c r="DA19" s="683"/>
      <c r="DB19" s="683"/>
      <c r="DC19" s="683"/>
      <c r="DD19" s="689" t="s">
        <v>177</v>
      </c>
      <c r="DE19" s="681"/>
      <c r="DF19" s="681"/>
      <c r="DG19" s="681"/>
      <c r="DH19" s="681"/>
      <c r="DI19" s="681"/>
      <c r="DJ19" s="681"/>
      <c r="DK19" s="681"/>
      <c r="DL19" s="681"/>
      <c r="DM19" s="681"/>
      <c r="DN19" s="681"/>
      <c r="DO19" s="681"/>
      <c r="DP19" s="682"/>
      <c r="DQ19" s="689" t="s">
        <v>177</v>
      </c>
      <c r="DR19" s="681"/>
      <c r="DS19" s="681"/>
      <c r="DT19" s="681"/>
      <c r="DU19" s="681"/>
      <c r="DV19" s="681"/>
      <c r="DW19" s="681"/>
      <c r="DX19" s="681"/>
      <c r="DY19" s="681"/>
      <c r="DZ19" s="681"/>
      <c r="EA19" s="681"/>
      <c r="EB19" s="681"/>
      <c r="EC19" s="690"/>
    </row>
    <row r="20" spans="2:133" ht="11.25" customHeight="1" x14ac:dyDescent="0.2">
      <c r="B20" s="677" t="s">
        <v>274</v>
      </c>
      <c r="C20" s="678"/>
      <c r="D20" s="678"/>
      <c r="E20" s="678"/>
      <c r="F20" s="678"/>
      <c r="G20" s="678"/>
      <c r="H20" s="678"/>
      <c r="I20" s="678"/>
      <c r="J20" s="678"/>
      <c r="K20" s="678"/>
      <c r="L20" s="678"/>
      <c r="M20" s="678"/>
      <c r="N20" s="678"/>
      <c r="O20" s="678"/>
      <c r="P20" s="678"/>
      <c r="Q20" s="679"/>
      <c r="R20" s="680">
        <v>646038</v>
      </c>
      <c r="S20" s="681"/>
      <c r="T20" s="681"/>
      <c r="U20" s="681"/>
      <c r="V20" s="681"/>
      <c r="W20" s="681"/>
      <c r="X20" s="681"/>
      <c r="Y20" s="682"/>
      <c r="Z20" s="683">
        <v>4.9000000000000004</v>
      </c>
      <c r="AA20" s="683"/>
      <c r="AB20" s="683"/>
      <c r="AC20" s="683"/>
      <c r="AD20" s="684" t="s">
        <v>177</v>
      </c>
      <c r="AE20" s="684"/>
      <c r="AF20" s="684"/>
      <c r="AG20" s="684"/>
      <c r="AH20" s="684"/>
      <c r="AI20" s="684"/>
      <c r="AJ20" s="684"/>
      <c r="AK20" s="684"/>
      <c r="AL20" s="685" t="s">
        <v>243</v>
      </c>
      <c r="AM20" s="686"/>
      <c r="AN20" s="686"/>
      <c r="AO20" s="687"/>
      <c r="AP20" s="677" t="s">
        <v>275</v>
      </c>
      <c r="AQ20" s="678"/>
      <c r="AR20" s="678"/>
      <c r="AS20" s="678"/>
      <c r="AT20" s="678"/>
      <c r="AU20" s="678"/>
      <c r="AV20" s="678"/>
      <c r="AW20" s="678"/>
      <c r="AX20" s="678"/>
      <c r="AY20" s="678"/>
      <c r="AZ20" s="678"/>
      <c r="BA20" s="678"/>
      <c r="BB20" s="678"/>
      <c r="BC20" s="678"/>
      <c r="BD20" s="678"/>
      <c r="BE20" s="678"/>
      <c r="BF20" s="679"/>
      <c r="BG20" s="680" t="s">
        <v>177</v>
      </c>
      <c r="BH20" s="681"/>
      <c r="BI20" s="681"/>
      <c r="BJ20" s="681"/>
      <c r="BK20" s="681"/>
      <c r="BL20" s="681"/>
      <c r="BM20" s="681"/>
      <c r="BN20" s="682"/>
      <c r="BO20" s="683" t="s">
        <v>243</v>
      </c>
      <c r="BP20" s="683"/>
      <c r="BQ20" s="683"/>
      <c r="BR20" s="683"/>
      <c r="BS20" s="689" t="s">
        <v>177</v>
      </c>
      <c r="BT20" s="681"/>
      <c r="BU20" s="681"/>
      <c r="BV20" s="681"/>
      <c r="BW20" s="681"/>
      <c r="BX20" s="681"/>
      <c r="BY20" s="681"/>
      <c r="BZ20" s="681"/>
      <c r="CA20" s="681"/>
      <c r="CB20" s="690"/>
      <c r="CD20" s="695" t="s">
        <v>276</v>
      </c>
      <c r="CE20" s="696"/>
      <c r="CF20" s="696"/>
      <c r="CG20" s="696"/>
      <c r="CH20" s="696"/>
      <c r="CI20" s="696"/>
      <c r="CJ20" s="696"/>
      <c r="CK20" s="696"/>
      <c r="CL20" s="696"/>
      <c r="CM20" s="696"/>
      <c r="CN20" s="696"/>
      <c r="CO20" s="696"/>
      <c r="CP20" s="696"/>
      <c r="CQ20" s="697"/>
      <c r="CR20" s="680">
        <v>12750633</v>
      </c>
      <c r="CS20" s="681"/>
      <c r="CT20" s="681"/>
      <c r="CU20" s="681"/>
      <c r="CV20" s="681"/>
      <c r="CW20" s="681"/>
      <c r="CX20" s="681"/>
      <c r="CY20" s="682"/>
      <c r="CZ20" s="683">
        <v>100</v>
      </c>
      <c r="DA20" s="683"/>
      <c r="DB20" s="683"/>
      <c r="DC20" s="683"/>
      <c r="DD20" s="689">
        <v>2047794</v>
      </c>
      <c r="DE20" s="681"/>
      <c r="DF20" s="681"/>
      <c r="DG20" s="681"/>
      <c r="DH20" s="681"/>
      <c r="DI20" s="681"/>
      <c r="DJ20" s="681"/>
      <c r="DK20" s="681"/>
      <c r="DL20" s="681"/>
      <c r="DM20" s="681"/>
      <c r="DN20" s="681"/>
      <c r="DO20" s="681"/>
      <c r="DP20" s="682"/>
      <c r="DQ20" s="689">
        <v>7757370</v>
      </c>
      <c r="DR20" s="681"/>
      <c r="DS20" s="681"/>
      <c r="DT20" s="681"/>
      <c r="DU20" s="681"/>
      <c r="DV20" s="681"/>
      <c r="DW20" s="681"/>
      <c r="DX20" s="681"/>
      <c r="DY20" s="681"/>
      <c r="DZ20" s="681"/>
      <c r="EA20" s="681"/>
      <c r="EB20" s="681"/>
      <c r="EC20" s="690"/>
    </row>
    <row r="21" spans="2:133" ht="11.25" customHeight="1" x14ac:dyDescent="0.2">
      <c r="B21" s="677" t="s">
        <v>277</v>
      </c>
      <c r="C21" s="678"/>
      <c r="D21" s="678"/>
      <c r="E21" s="678"/>
      <c r="F21" s="678"/>
      <c r="G21" s="678"/>
      <c r="H21" s="678"/>
      <c r="I21" s="678"/>
      <c r="J21" s="678"/>
      <c r="K21" s="678"/>
      <c r="L21" s="678"/>
      <c r="M21" s="678"/>
      <c r="N21" s="678"/>
      <c r="O21" s="678"/>
      <c r="P21" s="678"/>
      <c r="Q21" s="679"/>
      <c r="R21" s="680" t="s">
        <v>177</v>
      </c>
      <c r="S21" s="681"/>
      <c r="T21" s="681"/>
      <c r="U21" s="681"/>
      <c r="V21" s="681"/>
      <c r="W21" s="681"/>
      <c r="X21" s="681"/>
      <c r="Y21" s="682"/>
      <c r="Z21" s="683" t="s">
        <v>177</v>
      </c>
      <c r="AA21" s="683"/>
      <c r="AB21" s="683"/>
      <c r="AC21" s="683"/>
      <c r="AD21" s="684" t="s">
        <v>243</v>
      </c>
      <c r="AE21" s="684"/>
      <c r="AF21" s="684"/>
      <c r="AG21" s="684"/>
      <c r="AH21" s="684"/>
      <c r="AI21" s="684"/>
      <c r="AJ21" s="684"/>
      <c r="AK21" s="684"/>
      <c r="AL21" s="685" t="s">
        <v>177</v>
      </c>
      <c r="AM21" s="686"/>
      <c r="AN21" s="686"/>
      <c r="AO21" s="687"/>
      <c r="AP21" s="698" t="s">
        <v>278</v>
      </c>
      <c r="AQ21" s="699"/>
      <c r="AR21" s="699"/>
      <c r="AS21" s="699"/>
      <c r="AT21" s="699"/>
      <c r="AU21" s="699"/>
      <c r="AV21" s="699"/>
      <c r="AW21" s="699"/>
      <c r="AX21" s="699"/>
      <c r="AY21" s="699"/>
      <c r="AZ21" s="699"/>
      <c r="BA21" s="699"/>
      <c r="BB21" s="699"/>
      <c r="BC21" s="699"/>
      <c r="BD21" s="699"/>
      <c r="BE21" s="699"/>
      <c r="BF21" s="700"/>
      <c r="BG21" s="680" t="s">
        <v>177</v>
      </c>
      <c r="BH21" s="681"/>
      <c r="BI21" s="681"/>
      <c r="BJ21" s="681"/>
      <c r="BK21" s="681"/>
      <c r="BL21" s="681"/>
      <c r="BM21" s="681"/>
      <c r="BN21" s="682"/>
      <c r="BO21" s="683" t="s">
        <v>266</v>
      </c>
      <c r="BP21" s="683"/>
      <c r="BQ21" s="683"/>
      <c r="BR21" s="683"/>
      <c r="BS21" s="689" t="s">
        <v>177</v>
      </c>
      <c r="BT21" s="681"/>
      <c r="BU21" s="681"/>
      <c r="BV21" s="681"/>
      <c r="BW21" s="681"/>
      <c r="BX21" s="681"/>
      <c r="BY21" s="681"/>
      <c r="BZ21" s="681"/>
      <c r="CA21" s="681"/>
      <c r="CB21" s="690"/>
      <c r="CD21" s="704"/>
      <c r="CE21" s="705"/>
      <c r="CF21" s="705"/>
      <c r="CG21" s="705"/>
      <c r="CH21" s="705"/>
      <c r="CI21" s="705"/>
      <c r="CJ21" s="705"/>
      <c r="CK21" s="705"/>
      <c r="CL21" s="705"/>
      <c r="CM21" s="705"/>
      <c r="CN21" s="705"/>
      <c r="CO21" s="705"/>
      <c r="CP21" s="705"/>
      <c r="CQ21" s="706"/>
      <c r="CR21" s="707"/>
      <c r="CS21" s="702"/>
      <c r="CT21" s="702"/>
      <c r="CU21" s="702"/>
      <c r="CV21" s="702"/>
      <c r="CW21" s="702"/>
      <c r="CX21" s="702"/>
      <c r="CY21" s="708"/>
      <c r="CZ21" s="709"/>
      <c r="DA21" s="709"/>
      <c r="DB21" s="709"/>
      <c r="DC21" s="709"/>
      <c r="DD21" s="701"/>
      <c r="DE21" s="702"/>
      <c r="DF21" s="702"/>
      <c r="DG21" s="702"/>
      <c r="DH21" s="702"/>
      <c r="DI21" s="702"/>
      <c r="DJ21" s="702"/>
      <c r="DK21" s="702"/>
      <c r="DL21" s="702"/>
      <c r="DM21" s="702"/>
      <c r="DN21" s="702"/>
      <c r="DO21" s="702"/>
      <c r="DP21" s="708"/>
      <c r="DQ21" s="701"/>
      <c r="DR21" s="702"/>
      <c r="DS21" s="702"/>
      <c r="DT21" s="702"/>
      <c r="DU21" s="702"/>
      <c r="DV21" s="702"/>
      <c r="DW21" s="702"/>
      <c r="DX21" s="702"/>
      <c r="DY21" s="702"/>
      <c r="DZ21" s="702"/>
      <c r="EA21" s="702"/>
      <c r="EB21" s="702"/>
      <c r="EC21" s="703"/>
    </row>
    <row r="22" spans="2:133" ht="11.25" customHeight="1" x14ac:dyDescent="0.2">
      <c r="B22" s="677" t="s">
        <v>279</v>
      </c>
      <c r="C22" s="678"/>
      <c r="D22" s="678"/>
      <c r="E22" s="678"/>
      <c r="F22" s="678"/>
      <c r="G22" s="678"/>
      <c r="H22" s="678"/>
      <c r="I22" s="678"/>
      <c r="J22" s="678"/>
      <c r="K22" s="678"/>
      <c r="L22" s="678"/>
      <c r="M22" s="678"/>
      <c r="N22" s="678"/>
      <c r="O22" s="678"/>
      <c r="P22" s="678"/>
      <c r="Q22" s="679"/>
      <c r="R22" s="680">
        <v>7072638</v>
      </c>
      <c r="S22" s="681"/>
      <c r="T22" s="681"/>
      <c r="U22" s="681"/>
      <c r="V22" s="681"/>
      <c r="W22" s="681"/>
      <c r="X22" s="681"/>
      <c r="Y22" s="682"/>
      <c r="Z22" s="683">
        <v>53.9</v>
      </c>
      <c r="AA22" s="683"/>
      <c r="AB22" s="683"/>
      <c r="AC22" s="683"/>
      <c r="AD22" s="684">
        <v>6426600</v>
      </c>
      <c r="AE22" s="684"/>
      <c r="AF22" s="684"/>
      <c r="AG22" s="684"/>
      <c r="AH22" s="684"/>
      <c r="AI22" s="684"/>
      <c r="AJ22" s="684"/>
      <c r="AK22" s="684"/>
      <c r="AL22" s="685">
        <v>99.4</v>
      </c>
      <c r="AM22" s="686"/>
      <c r="AN22" s="686"/>
      <c r="AO22" s="687"/>
      <c r="AP22" s="698" t="s">
        <v>280</v>
      </c>
      <c r="AQ22" s="699"/>
      <c r="AR22" s="699"/>
      <c r="AS22" s="699"/>
      <c r="AT22" s="699"/>
      <c r="AU22" s="699"/>
      <c r="AV22" s="699"/>
      <c r="AW22" s="699"/>
      <c r="AX22" s="699"/>
      <c r="AY22" s="699"/>
      <c r="AZ22" s="699"/>
      <c r="BA22" s="699"/>
      <c r="BB22" s="699"/>
      <c r="BC22" s="699"/>
      <c r="BD22" s="699"/>
      <c r="BE22" s="699"/>
      <c r="BF22" s="700"/>
      <c r="BG22" s="680" t="s">
        <v>243</v>
      </c>
      <c r="BH22" s="681"/>
      <c r="BI22" s="681"/>
      <c r="BJ22" s="681"/>
      <c r="BK22" s="681"/>
      <c r="BL22" s="681"/>
      <c r="BM22" s="681"/>
      <c r="BN22" s="682"/>
      <c r="BO22" s="683" t="s">
        <v>177</v>
      </c>
      <c r="BP22" s="683"/>
      <c r="BQ22" s="683"/>
      <c r="BR22" s="683"/>
      <c r="BS22" s="689" t="s">
        <v>177</v>
      </c>
      <c r="BT22" s="681"/>
      <c r="BU22" s="681"/>
      <c r="BV22" s="681"/>
      <c r="BW22" s="681"/>
      <c r="BX22" s="681"/>
      <c r="BY22" s="681"/>
      <c r="BZ22" s="681"/>
      <c r="CA22" s="681"/>
      <c r="CB22" s="690"/>
      <c r="CD22" s="662" t="s">
        <v>281</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77" t="s">
        <v>282</v>
      </c>
      <c r="C23" s="678"/>
      <c r="D23" s="678"/>
      <c r="E23" s="678"/>
      <c r="F23" s="678"/>
      <c r="G23" s="678"/>
      <c r="H23" s="678"/>
      <c r="I23" s="678"/>
      <c r="J23" s="678"/>
      <c r="K23" s="678"/>
      <c r="L23" s="678"/>
      <c r="M23" s="678"/>
      <c r="N23" s="678"/>
      <c r="O23" s="678"/>
      <c r="P23" s="678"/>
      <c r="Q23" s="679"/>
      <c r="R23" s="680">
        <v>2264</v>
      </c>
      <c r="S23" s="681"/>
      <c r="T23" s="681"/>
      <c r="U23" s="681"/>
      <c r="V23" s="681"/>
      <c r="W23" s="681"/>
      <c r="X23" s="681"/>
      <c r="Y23" s="682"/>
      <c r="Z23" s="683">
        <v>0</v>
      </c>
      <c r="AA23" s="683"/>
      <c r="AB23" s="683"/>
      <c r="AC23" s="683"/>
      <c r="AD23" s="684">
        <v>2264</v>
      </c>
      <c r="AE23" s="684"/>
      <c r="AF23" s="684"/>
      <c r="AG23" s="684"/>
      <c r="AH23" s="684"/>
      <c r="AI23" s="684"/>
      <c r="AJ23" s="684"/>
      <c r="AK23" s="684"/>
      <c r="AL23" s="685">
        <v>0</v>
      </c>
      <c r="AM23" s="686"/>
      <c r="AN23" s="686"/>
      <c r="AO23" s="687"/>
      <c r="AP23" s="698" t="s">
        <v>283</v>
      </c>
      <c r="AQ23" s="699"/>
      <c r="AR23" s="699"/>
      <c r="AS23" s="699"/>
      <c r="AT23" s="699"/>
      <c r="AU23" s="699"/>
      <c r="AV23" s="699"/>
      <c r="AW23" s="699"/>
      <c r="AX23" s="699"/>
      <c r="AY23" s="699"/>
      <c r="AZ23" s="699"/>
      <c r="BA23" s="699"/>
      <c r="BB23" s="699"/>
      <c r="BC23" s="699"/>
      <c r="BD23" s="699"/>
      <c r="BE23" s="699"/>
      <c r="BF23" s="700"/>
      <c r="BG23" s="680" t="s">
        <v>177</v>
      </c>
      <c r="BH23" s="681"/>
      <c r="BI23" s="681"/>
      <c r="BJ23" s="681"/>
      <c r="BK23" s="681"/>
      <c r="BL23" s="681"/>
      <c r="BM23" s="681"/>
      <c r="BN23" s="682"/>
      <c r="BO23" s="683" t="s">
        <v>177</v>
      </c>
      <c r="BP23" s="683"/>
      <c r="BQ23" s="683"/>
      <c r="BR23" s="683"/>
      <c r="BS23" s="689" t="s">
        <v>177</v>
      </c>
      <c r="BT23" s="681"/>
      <c r="BU23" s="681"/>
      <c r="BV23" s="681"/>
      <c r="BW23" s="681"/>
      <c r="BX23" s="681"/>
      <c r="BY23" s="681"/>
      <c r="BZ23" s="681"/>
      <c r="CA23" s="681"/>
      <c r="CB23" s="690"/>
      <c r="CD23" s="662" t="s">
        <v>221</v>
      </c>
      <c r="CE23" s="663"/>
      <c r="CF23" s="663"/>
      <c r="CG23" s="663"/>
      <c r="CH23" s="663"/>
      <c r="CI23" s="663"/>
      <c r="CJ23" s="663"/>
      <c r="CK23" s="663"/>
      <c r="CL23" s="663"/>
      <c r="CM23" s="663"/>
      <c r="CN23" s="663"/>
      <c r="CO23" s="663"/>
      <c r="CP23" s="663"/>
      <c r="CQ23" s="664"/>
      <c r="CR23" s="662" t="s">
        <v>284</v>
      </c>
      <c r="CS23" s="663"/>
      <c r="CT23" s="663"/>
      <c r="CU23" s="663"/>
      <c r="CV23" s="663"/>
      <c r="CW23" s="663"/>
      <c r="CX23" s="663"/>
      <c r="CY23" s="664"/>
      <c r="CZ23" s="662" t="s">
        <v>285</v>
      </c>
      <c r="DA23" s="663"/>
      <c r="DB23" s="663"/>
      <c r="DC23" s="664"/>
      <c r="DD23" s="662" t="s">
        <v>286</v>
      </c>
      <c r="DE23" s="663"/>
      <c r="DF23" s="663"/>
      <c r="DG23" s="663"/>
      <c r="DH23" s="663"/>
      <c r="DI23" s="663"/>
      <c r="DJ23" s="663"/>
      <c r="DK23" s="664"/>
      <c r="DL23" s="710" t="s">
        <v>287</v>
      </c>
      <c r="DM23" s="711"/>
      <c r="DN23" s="711"/>
      <c r="DO23" s="711"/>
      <c r="DP23" s="711"/>
      <c r="DQ23" s="711"/>
      <c r="DR23" s="711"/>
      <c r="DS23" s="711"/>
      <c r="DT23" s="711"/>
      <c r="DU23" s="711"/>
      <c r="DV23" s="712"/>
      <c r="DW23" s="662" t="s">
        <v>288</v>
      </c>
      <c r="DX23" s="663"/>
      <c r="DY23" s="663"/>
      <c r="DZ23" s="663"/>
      <c r="EA23" s="663"/>
      <c r="EB23" s="663"/>
      <c r="EC23" s="664"/>
    </row>
    <row r="24" spans="2:133" ht="11.25" customHeight="1" x14ac:dyDescent="0.2">
      <c r="B24" s="677" t="s">
        <v>289</v>
      </c>
      <c r="C24" s="678"/>
      <c r="D24" s="678"/>
      <c r="E24" s="678"/>
      <c r="F24" s="678"/>
      <c r="G24" s="678"/>
      <c r="H24" s="678"/>
      <c r="I24" s="678"/>
      <c r="J24" s="678"/>
      <c r="K24" s="678"/>
      <c r="L24" s="678"/>
      <c r="M24" s="678"/>
      <c r="N24" s="678"/>
      <c r="O24" s="678"/>
      <c r="P24" s="678"/>
      <c r="Q24" s="679"/>
      <c r="R24" s="680">
        <v>113389</v>
      </c>
      <c r="S24" s="681"/>
      <c r="T24" s="681"/>
      <c r="U24" s="681"/>
      <c r="V24" s="681"/>
      <c r="W24" s="681"/>
      <c r="X24" s="681"/>
      <c r="Y24" s="682"/>
      <c r="Z24" s="683">
        <v>0.9</v>
      </c>
      <c r="AA24" s="683"/>
      <c r="AB24" s="683"/>
      <c r="AC24" s="683"/>
      <c r="AD24" s="684">
        <v>172</v>
      </c>
      <c r="AE24" s="684"/>
      <c r="AF24" s="684"/>
      <c r="AG24" s="684"/>
      <c r="AH24" s="684"/>
      <c r="AI24" s="684"/>
      <c r="AJ24" s="684"/>
      <c r="AK24" s="684"/>
      <c r="AL24" s="685">
        <v>0</v>
      </c>
      <c r="AM24" s="686"/>
      <c r="AN24" s="686"/>
      <c r="AO24" s="687"/>
      <c r="AP24" s="698" t="s">
        <v>290</v>
      </c>
      <c r="AQ24" s="699"/>
      <c r="AR24" s="699"/>
      <c r="AS24" s="699"/>
      <c r="AT24" s="699"/>
      <c r="AU24" s="699"/>
      <c r="AV24" s="699"/>
      <c r="AW24" s="699"/>
      <c r="AX24" s="699"/>
      <c r="AY24" s="699"/>
      <c r="AZ24" s="699"/>
      <c r="BA24" s="699"/>
      <c r="BB24" s="699"/>
      <c r="BC24" s="699"/>
      <c r="BD24" s="699"/>
      <c r="BE24" s="699"/>
      <c r="BF24" s="700"/>
      <c r="BG24" s="680" t="s">
        <v>177</v>
      </c>
      <c r="BH24" s="681"/>
      <c r="BI24" s="681"/>
      <c r="BJ24" s="681"/>
      <c r="BK24" s="681"/>
      <c r="BL24" s="681"/>
      <c r="BM24" s="681"/>
      <c r="BN24" s="682"/>
      <c r="BO24" s="683" t="s">
        <v>177</v>
      </c>
      <c r="BP24" s="683"/>
      <c r="BQ24" s="683"/>
      <c r="BR24" s="683"/>
      <c r="BS24" s="689" t="s">
        <v>243</v>
      </c>
      <c r="BT24" s="681"/>
      <c r="BU24" s="681"/>
      <c r="BV24" s="681"/>
      <c r="BW24" s="681"/>
      <c r="BX24" s="681"/>
      <c r="BY24" s="681"/>
      <c r="BZ24" s="681"/>
      <c r="CA24" s="681"/>
      <c r="CB24" s="690"/>
      <c r="CD24" s="691" t="s">
        <v>291</v>
      </c>
      <c r="CE24" s="692"/>
      <c r="CF24" s="692"/>
      <c r="CG24" s="692"/>
      <c r="CH24" s="692"/>
      <c r="CI24" s="692"/>
      <c r="CJ24" s="692"/>
      <c r="CK24" s="692"/>
      <c r="CL24" s="692"/>
      <c r="CM24" s="692"/>
      <c r="CN24" s="692"/>
      <c r="CO24" s="692"/>
      <c r="CP24" s="692"/>
      <c r="CQ24" s="693"/>
      <c r="CR24" s="669">
        <v>5718213</v>
      </c>
      <c r="CS24" s="670"/>
      <c r="CT24" s="670"/>
      <c r="CU24" s="670"/>
      <c r="CV24" s="670"/>
      <c r="CW24" s="670"/>
      <c r="CX24" s="670"/>
      <c r="CY24" s="671"/>
      <c r="CZ24" s="674">
        <v>44.8</v>
      </c>
      <c r="DA24" s="675"/>
      <c r="DB24" s="675"/>
      <c r="DC24" s="694"/>
      <c r="DD24" s="713">
        <v>3797451</v>
      </c>
      <c r="DE24" s="670"/>
      <c r="DF24" s="670"/>
      <c r="DG24" s="670"/>
      <c r="DH24" s="670"/>
      <c r="DI24" s="670"/>
      <c r="DJ24" s="670"/>
      <c r="DK24" s="671"/>
      <c r="DL24" s="713">
        <v>3724916</v>
      </c>
      <c r="DM24" s="670"/>
      <c r="DN24" s="670"/>
      <c r="DO24" s="670"/>
      <c r="DP24" s="670"/>
      <c r="DQ24" s="670"/>
      <c r="DR24" s="670"/>
      <c r="DS24" s="670"/>
      <c r="DT24" s="670"/>
      <c r="DU24" s="670"/>
      <c r="DV24" s="671"/>
      <c r="DW24" s="674">
        <v>55.2</v>
      </c>
      <c r="DX24" s="675"/>
      <c r="DY24" s="675"/>
      <c r="DZ24" s="675"/>
      <c r="EA24" s="675"/>
      <c r="EB24" s="675"/>
      <c r="EC24" s="676"/>
    </row>
    <row r="25" spans="2:133" ht="11.25" customHeight="1" x14ac:dyDescent="0.2">
      <c r="B25" s="677" t="s">
        <v>292</v>
      </c>
      <c r="C25" s="678"/>
      <c r="D25" s="678"/>
      <c r="E25" s="678"/>
      <c r="F25" s="678"/>
      <c r="G25" s="678"/>
      <c r="H25" s="678"/>
      <c r="I25" s="678"/>
      <c r="J25" s="678"/>
      <c r="K25" s="678"/>
      <c r="L25" s="678"/>
      <c r="M25" s="678"/>
      <c r="N25" s="678"/>
      <c r="O25" s="678"/>
      <c r="P25" s="678"/>
      <c r="Q25" s="679"/>
      <c r="R25" s="680">
        <v>155143</v>
      </c>
      <c r="S25" s="681"/>
      <c r="T25" s="681"/>
      <c r="U25" s="681"/>
      <c r="V25" s="681"/>
      <c r="W25" s="681"/>
      <c r="X25" s="681"/>
      <c r="Y25" s="682"/>
      <c r="Z25" s="683">
        <v>1.2</v>
      </c>
      <c r="AA25" s="683"/>
      <c r="AB25" s="683"/>
      <c r="AC25" s="683"/>
      <c r="AD25" s="684">
        <v>5200</v>
      </c>
      <c r="AE25" s="684"/>
      <c r="AF25" s="684"/>
      <c r="AG25" s="684"/>
      <c r="AH25" s="684"/>
      <c r="AI25" s="684"/>
      <c r="AJ25" s="684"/>
      <c r="AK25" s="684"/>
      <c r="AL25" s="685">
        <v>0.1</v>
      </c>
      <c r="AM25" s="686"/>
      <c r="AN25" s="686"/>
      <c r="AO25" s="687"/>
      <c r="AP25" s="698" t="s">
        <v>293</v>
      </c>
      <c r="AQ25" s="699"/>
      <c r="AR25" s="699"/>
      <c r="AS25" s="699"/>
      <c r="AT25" s="699"/>
      <c r="AU25" s="699"/>
      <c r="AV25" s="699"/>
      <c r="AW25" s="699"/>
      <c r="AX25" s="699"/>
      <c r="AY25" s="699"/>
      <c r="AZ25" s="699"/>
      <c r="BA25" s="699"/>
      <c r="BB25" s="699"/>
      <c r="BC25" s="699"/>
      <c r="BD25" s="699"/>
      <c r="BE25" s="699"/>
      <c r="BF25" s="700"/>
      <c r="BG25" s="680" t="s">
        <v>177</v>
      </c>
      <c r="BH25" s="681"/>
      <c r="BI25" s="681"/>
      <c r="BJ25" s="681"/>
      <c r="BK25" s="681"/>
      <c r="BL25" s="681"/>
      <c r="BM25" s="681"/>
      <c r="BN25" s="682"/>
      <c r="BO25" s="683" t="s">
        <v>177</v>
      </c>
      <c r="BP25" s="683"/>
      <c r="BQ25" s="683"/>
      <c r="BR25" s="683"/>
      <c r="BS25" s="689" t="s">
        <v>177</v>
      </c>
      <c r="BT25" s="681"/>
      <c r="BU25" s="681"/>
      <c r="BV25" s="681"/>
      <c r="BW25" s="681"/>
      <c r="BX25" s="681"/>
      <c r="BY25" s="681"/>
      <c r="BZ25" s="681"/>
      <c r="CA25" s="681"/>
      <c r="CB25" s="690"/>
      <c r="CD25" s="695" t="s">
        <v>294</v>
      </c>
      <c r="CE25" s="696"/>
      <c r="CF25" s="696"/>
      <c r="CG25" s="696"/>
      <c r="CH25" s="696"/>
      <c r="CI25" s="696"/>
      <c r="CJ25" s="696"/>
      <c r="CK25" s="696"/>
      <c r="CL25" s="696"/>
      <c r="CM25" s="696"/>
      <c r="CN25" s="696"/>
      <c r="CO25" s="696"/>
      <c r="CP25" s="696"/>
      <c r="CQ25" s="697"/>
      <c r="CR25" s="680">
        <v>1987317</v>
      </c>
      <c r="CS25" s="716"/>
      <c r="CT25" s="716"/>
      <c r="CU25" s="716"/>
      <c r="CV25" s="716"/>
      <c r="CW25" s="716"/>
      <c r="CX25" s="716"/>
      <c r="CY25" s="717"/>
      <c r="CZ25" s="685">
        <v>15.6</v>
      </c>
      <c r="DA25" s="714"/>
      <c r="DB25" s="714"/>
      <c r="DC25" s="718"/>
      <c r="DD25" s="689">
        <v>1877842</v>
      </c>
      <c r="DE25" s="716"/>
      <c r="DF25" s="716"/>
      <c r="DG25" s="716"/>
      <c r="DH25" s="716"/>
      <c r="DI25" s="716"/>
      <c r="DJ25" s="716"/>
      <c r="DK25" s="717"/>
      <c r="DL25" s="689">
        <v>1847726</v>
      </c>
      <c r="DM25" s="716"/>
      <c r="DN25" s="716"/>
      <c r="DO25" s="716"/>
      <c r="DP25" s="716"/>
      <c r="DQ25" s="716"/>
      <c r="DR25" s="716"/>
      <c r="DS25" s="716"/>
      <c r="DT25" s="716"/>
      <c r="DU25" s="716"/>
      <c r="DV25" s="717"/>
      <c r="DW25" s="685">
        <v>27.4</v>
      </c>
      <c r="DX25" s="714"/>
      <c r="DY25" s="714"/>
      <c r="DZ25" s="714"/>
      <c r="EA25" s="714"/>
      <c r="EB25" s="714"/>
      <c r="EC25" s="715"/>
    </row>
    <row r="26" spans="2:133" ht="11.25" customHeight="1" x14ac:dyDescent="0.2">
      <c r="B26" s="677" t="s">
        <v>295</v>
      </c>
      <c r="C26" s="678"/>
      <c r="D26" s="678"/>
      <c r="E26" s="678"/>
      <c r="F26" s="678"/>
      <c r="G26" s="678"/>
      <c r="H26" s="678"/>
      <c r="I26" s="678"/>
      <c r="J26" s="678"/>
      <c r="K26" s="678"/>
      <c r="L26" s="678"/>
      <c r="M26" s="678"/>
      <c r="N26" s="678"/>
      <c r="O26" s="678"/>
      <c r="P26" s="678"/>
      <c r="Q26" s="679"/>
      <c r="R26" s="680">
        <v>34493</v>
      </c>
      <c r="S26" s="681"/>
      <c r="T26" s="681"/>
      <c r="U26" s="681"/>
      <c r="V26" s="681"/>
      <c r="W26" s="681"/>
      <c r="X26" s="681"/>
      <c r="Y26" s="682"/>
      <c r="Z26" s="683">
        <v>0.3</v>
      </c>
      <c r="AA26" s="683"/>
      <c r="AB26" s="683"/>
      <c r="AC26" s="683"/>
      <c r="AD26" s="684" t="s">
        <v>243</v>
      </c>
      <c r="AE26" s="684"/>
      <c r="AF26" s="684"/>
      <c r="AG26" s="684"/>
      <c r="AH26" s="684"/>
      <c r="AI26" s="684"/>
      <c r="AJ26" s="684"/>
      <c r="AK26" s="684"/>
      <c r="AL26" s="685" t="s">
        <v>177</v>
      </c>
      <c r="AM26" s="686"/>
      <c r="AN26" s="686"/>
      <c r="AO26" s="687"/>
      <c r="AP26" s="698" t="s">
        <v>296</v>
      </c>
      <c r="AQ26" s="719"/>
      <c r="AR26" s="719"/>
      <c r="AS26" s="719"/>
      <c r="AT26" s="719"/>
      <c r="AU26" s="719"/>
      <c r="AV26" s="719"/>
      <c r="AW26" s="719"/>
      <c r="AX26" s="719"/>
      <c r="AY26" s="719"/>
      <c r="AZ26" s="719"/>
      <c r="BA26" s="719"/>
      <c r="BB26" s="719"/>
      <c r="BC26" s="719"/>
      <c r="BD26" s="719"/>
      <c r="BE26" s="719"/>
      <c r="BF26" s="700"/>
      <c r="BG26" s="680" t="s">
        <v>177</v>
      </c>
      <c r="BH26" s="681"/>
      <c r="BI26" s="681"/>
      <c r="BJ26" s="681"/>
      <c r="BK26" s="681"/>
      <c r="BL26" s="681"/>
      <c r="BM26" s="681"/>
      <c r="BN26" s="682"/>
      <c r="BO26" s="683" t="s">
        <v>177</v>
      </c>
      <c r="BP26" s="683"/>
      <c r="BQ26" s="683"/>
      <c r="BR26" s="683"/>
      <c r="BS26" s="689" t="s">
        <v>243</v>
      </c>
      <c r="BT26" s="681"/>
      <c r="BU26" s="681"/>
      <c r="BV26" s="681"/>
      <c r="BW26" s="681"/>
      <c r="BX26" s="681"/>
      <c r="BY26" s="681"/>
      <c r="BZ26" s="681"/>
      <c r="CA26" s="681"/>
      <c r="CB26" s="690"/>
      <c r="CD26" s="695" t="s">
        <v>297</v>
      </c>
      <c r="CE26" s="696"/>
      <c r="CF26" s="696"/>
      <c r="CG26" s="696"/>
      <c r="CH26" s="696"/>
      <c r="CI26" s="696"/>
      <c r="CJ26" s="696"/>
      <c r="CK26" s="696"/>
      <c r="CL26" s="696"/>
      <c r="CM26" s="696"/>
      <c r="CN26" s="696"/>
      <c r="CO26" s="696"/>
      <c r="CP26" s="696"/>
      <c r="CQ26" s="697"/>
      <c r="CR26" s="680">
        <v>1242836</v>
      </c>
      <c r="CS26" s="681"/>
      <c r="CT26" s="681"/>
      <c r="CU26" s="681"/>
      <c r="CV26" s="681"/>
      <c r="CW26" s="681"/>
      <c r="CX26" s="681"/>
      <c r="CY26" s="682"/>
      <c r="CZ26" s="685">
        <v>9.6999999999999993</v>
      </c>
      <c r="DA26" s="714"/>
      <c r="DB26" s="714"/>
      <c r="DC26" s="718"/>
      <c r="DD26" s="689">
        <v>1158349</v>
      </c>
      <c r="DE26" s="681"/>
      <c r="DF26" s="681"/>
      <c r="DG26" s="681"/>
      <c r="DH26" s="681"/>
      <c r="DI26" s="681"/>
      <c r="DJ26" s="681"/>
      <c r="DK26" s="682"/>
      <c r="DL26" s="689" t="s">
        <v>177</v>
      </c>
      <c r="DM26" s="681"/>
      <c r="DN26" s="681"/>
      <c r="DO26" s="681"/>
      <c r="DP26" s="681"/>
      <c r="DQ26" s="681"/>
      <c r="DR26" s="681"/>
      <c r="DS26" s="681"/>
      <c r="DT26" s="681"/>
      <c r="DU26" s="681"/>
      <c r="DV26" s="682"/>
      <c r="DW26" s="685" t="s">
        <v>177</v>
      </c>
      <c r="DX26" s="714"/>
      <c r="DY26" s="714"/>
      <c r="DZ26" s="714"/>
      <c r="EA26" s="714"/>
      <c r="EB26" s="714"/>
      <c r="EC26" s="715"/>
    </row>
    <row r="27" spans="2:133" ht="11.25" customHeight="1" x14ac:dyDescent="0.2">
      <c r="B27" s="677" t="s">
        <v>298</v>
      </c>
      <c r="C27" s="678"/>
      <c r="D27" s="678"/>
      <c r="E27" s="678"/>
      <c r="F27" s="678"/>
      <c r="G27" s="678"/>
      <c r="H27" s="678"/>
      <c r="I27" s="678"/>
      <c r="J27" s="678"/>
      <c r="K27" s="678"/>
      <c r="L27" s="678"/>
      <c r="M27" s="678"/>
      <c r="N27" s="678"/>
      <c r="O27" s="678"/>
      <c r="P27" s="678"/>
      <c r="Q27" s="679"/>
      <c r="R27" s="680">
        <v>1843265</v>
      </c>
      <c r="S27" s="681"/>
      <c r="T27" s="681"/>
      <c r="U27" s="681"/>
      <c r="V27" s="681"/>
      <c r="W27" s="681"/>
      <c r="X27" s="681"/>
      <c r="Y27" s="682"/>
      <c r="Z27" s="683">
        <v>14</v>
      </c>
      <c r="AA27" s="683"/>
      <c r="AB27" s="683"/>
      <c r="AC27" s="683"/>
      <c r="AD27" s="684" t="s">
        <v>266</v>
      </c>
      <c r="AE27" s="684"/>
      <c r="AF27" s="684"/>
      <c r="AG27" s="684"/>
      <c r="AH27" s="684"/>
      <c r="AI27" s="684"/>
      <c r="AJ27" s="684"/>
      <c r="AK27" s="684"/>
      <c r="AL27" s="685" t="s">
        <v>243</v>
      </c>
      <c r="AM27" s="686"/>
      <c r="AN27" s="686"/>
      <c r="AO27" s="687"/>
      <c r="AP27" s="677" t="s">
        <v>299</v>
      </c>
      <c r="AQ27" s="678"/>
      <c r="AR27" s="678"/>
      <c r="AS27" s="678"/>
      <c r="AT27" s="678"/>
      <c r="AU27" s="678"/>
      <c r="AV27" s="678"/>
      <c r="AW27" s="678"/>
      <c r="AX27" s="678"/>
      <c r="AY27" s="678"/>
      <c r="AZ27" s="678"/>
      <c r="BA27" s="678"/>
      <c r="BB27" s="678"/>
      <c r="BC27" s="678"/>
      <c r="BD27" s="678"/>
      <c r="BE27" s="678"/>
      <c r="BF27" s="679"/>
      <c r="BG27" s="680">
        <v>1689428</v>
      </c>
      <c r="BH27" s="681"/>
      <c r="BI27" s="681"/>
      <c r="BJ27" s="681"/>
      <c r="BK27" s="681"/>
      <c r="BL27" s="681"/>
      <c r="BM27" s="681"/>
      <c r="BN27" s="682"/>
      <c r="BO27" s="683">
        <v>100</v>
      </c>
      <c r="BP27" s="683"/>
      <c r="BQ27" s="683"/>
      <c r="BR27" s="683"/>
      <c r="BS27" s="689">
        <v>100908</v>
      </c>
      <c r="BT27" s="681"/>
      <c r="BU27" s="681"/>
      <c r="BV27" s="681"/>
      <c r="BW27" s="681"/>
      <c r="BX27" s="681"/>
      <c r="BY27" s="681"/>
      <c r="BZ27" s="681"/>
      <c r="CA27" s="681"/>
      <c r="CB27" s="690"/>
      <c r="CD27" s="695" t="s">
        <v>300</v>
      </c>
      <c r="CE27" s="696"/>
      <c r="CF27" s="696"/>
      <c r="CG27" s="696"/>
      <c r="CH27" s="696"/>
      <c r="CI27" s="696"/>
      <c r="CJ27" s="696"/>
      <c r="CK27" s="696"/>
      <c r="CL27" s="696"/>
      <c r="CM27" s="696"/>
      <c r="CN27" s="696"/>
      <c r="CO27" s="696"/>
      <c r="CP27" s="696"/>
      <c r="CQ27" s="697"/>
      <c r="CR27" s="680">
        <v>2805909</v>
      </c>
      <c r="CS27" s="716"/>
      <c r="CT27" s="716"/>
      <c r="CU27" s="716"/>
      <c r="CV27" s="716"/>
      <c r="CW27" s="716"/>
      <c r="CX27" s="716"/>
      <c r="CY27" s="717"/>
      <c r="CZ27" s="685">
        <v>22</v>
      </c>
      <c r="DA27" s="714"/>
      <c r="DB27" s="714"/>
      <c r="DC27" s="718"/>
      <c r="DD27" s="689">
        <v>1023537</v>
      </c>
      <c r="DE27" s="716"/>
      <c r="DF27" s="716"/>
      <c r="DG27" s="716"/>
      <c r="DH27" s="716"/>
      <c r="DI27" s="716"/>
      <c r="DJ27" s="716"/>
      <c r="DK27" s="717"/>
      <c r="DL27" s="689">
        <v>981118</v>
      </c>
      <c r="DM27" s="716"/>
      <c r="DN27" s="716"/>
      <c r="DO27" s="716"/>
      <c r="DP27" s="716"/>
      <c r="DQ27" s="716"/>
      <c r="DR27" s="716"/>
      <c r="DS27" s="716"/>
      <c r="DT27" s="716"/>
      <c r="DU27" s="716"/>
      <c r="DV27" s="717"/>
      <c r="DW27" s="685">
        <v>14.5</v>
      </c>
      <c r="DX27" s="714"/>
      <c r="DY27" s="714"/>
      <c r="DZ27" s="714"/>
      <c r="EA27" s="714"/>
      <c r="EB27" s="714"/>
      <c r="EC27" s="715"/>
    </row>
    <row r="28" spans="2:133" ht="11.25" customHeight="1" x14ac:dyDescent="0.2">
      <c r="B28" s="722" t="s">
        <v>301</v>
      </c>
      <c r="C28" s="723"/>
      <c r="D28" s="723"/>
      <c r="E28" s="723"/>
      <c r="F28" s="723"/>
      <c r="G28" s="723"/>
      <c r="H28" s="723"/>
      <c r="I28" s="723"/>
      <c r="J28" s="723"/>
      <c r="K28" s="723"/>
      <c r="L28" s="723"/>
      <c r="M28" s="723"/>
      <c r="N28" s="723"/>
      <c r="O28" s="723"/>
      <c r="P28" s="723"/>
      <c r="Q28" s="724"/>
      <c r="R28" s="680">
        <v>15839</v>
      </c>
      <c r="S28" s="681"/>
      <c r="T28" s="681"/>
      <c r="U28" s="681"/>
      <c r="V28" s="681"/>
      <c r="W28" s="681"/>
      <c r="X28" s="681"/>
      <c r="Y28" s="682"/>
      <c r="Z28" s="683">
        <v>0.1</v>
      </c>
      <c r="AA28" s="683"/>
      <c r="AB28" s="683"/>
      <c r="AC28" s="683"/>
      <c r="AD28" s="684">
        <v>15839</v>
      </c>
      <c r="AE28" s="684"/>
      <c r="AF28" s="684"/>
      <c r="AG28" s="684"/>
      <c r="AH28" s="684"/>
      <c r="AI28" s="684"/>
      <c r="AJ28" s="684"/>
      <c r="AK28" s="684"/>
      <c r="AL28" s="685">
        <v>0.2</v>
      </c>
      <c r="AM28" s="686"/>
      <c r="AN28" s="686"/>
      <c r="AO28" s="687"/>
      <c r="AP28" s="725"/>
      <c r="AQ28" s="726"/>
      <c r="AR28" s="726"/>
      <c r="AS28" s="726"/>
      <c r="AT28" s="726"/>
      <c r="AU28" s="726"/>
      <c r="AV28" s="726"/>
      <c r="AW28" s="726"/>
      <c r="AX28" s="726"/>
      <c r="AY28" s="726"/>
      <c r="AZ28" s="726"/>
      <c r="BA28" s="726"/>
      <c r="BB28" s="726"/>
      <c r="BC28" s="726"/>
      <c r="BD28" s="726"/>
      <c r="BE28" s="726"/>
      <c r="BF28" s="727"/>
      <c r="BG28" s="680"/>
      <c r="BH28" s="681"/>
      <c r="BI28" s="681"/>
      <c r="BJ28" s="681"/>
      <c r="BK28" s="681"/>
      <c r="BL28" s="681"/>
      <c r="BM28" s="681"/>
      <c r="BN28" s="682"/>
      <c r="BO28" s="683"/>
      <c r="BP28" s="683"/>
      <c r="BQ28" s="683"/>
      <c r="BR28" s="683"/>
      <c r="BS28" s="684"/>
      <c r="BT28" s="684"/>
      <c r="BU28" s="684"/>
      <c r="BV28" s="684"/>
      <c r="BW28" s="684"/>
      <c r="BX28" s="684"/>
      <c r="BY28" s="684"/>
      <c r="BZ28" s="684"/>
      <c r="CA28" s="684"/>
      <c r="CB28" s="688"/>
      <c r="CD28" s="695" t="s">
        <v>302</v>
      </c>
      <c r="CE28" s="696"/>
      <c r="CF28" s="696"/>
      <c r="CG28" s="696"/>
      <c r="CH28" s="696"/>
      <c r="CI28" s="696"/>
      <c r="CJ28" s="696"/>
      <c r="CK28" s="696"/>
      <c r="CL28" s="696"/>
      <c r="CM28" s="696"/>
      <c r="CN28" s="696"/>
      <c r="CO28" s="696"/>
      <c r="CP28" s="696"/>
      <c r="CQ28" s="697"/>
      <c r="CR28" s="680">
        <v>924987</v>
      </c>
      <c r="CS28" s="681"/>
      <c r="CT28" s="681"/>
      <c r="CU28" s="681"/>
      <c r="CV28" s="681"/>
      <c r="CW28" s="681"/>
      <c r="CX28" s="681"/>
      <c r="CY28" s="682"/>
      <c r="CZ28" s="685">
        <v>7.3</v>
      </c>
      <c r="DA28" s="714"/>
      <c r="DB28" s="714"/>
      <c r="DC28" s="718"/>
      <c r="DD28" s="689">
        <v>896072</v>
      </c>
      <c r="DE28" s="681"/>
      <c r="DF28" s="681"/>
      <c r="DG28" s="681"/>
      <c r="DH28" s="681"/>
      <c r="DI28" s="681"/>
      <c r="DJ28" s="681"/>
      <c r="DK28" s="682"/>
      <c r="DL28" s="689">
        <v>896072</v>
      </c>
      <c r="DM28" s="681"/>
      <c r="DN28" s="681"/>
      <c r="DO28" s="681"/>
      <c r="DP28" s="681"/>
      <c r="DQ28" s="681"/>
      <c r="DR28" s="681"/>
      <c r="DS28" s="681"/>
      <c r="DT28" s="681"/>
      <c r="DU28" s="681"/>
      <c r="DV28" s="682"/>
      <c r="DW28" s="685">
        <v>13.3</v>
      </c>
      <c r="DX28" s="714"/>
      <c r="DY28" s="714"/>
      <c r="DZ28" s="714"/>
      <c r="EA28" s="714"/>
      <c r="EB28" s="714"/>
      <c r="EC28" s="715"/>
    </row>
    <row r="29" spans="2:133" ht="11.25" customHeight="1" x14ac:dyDescent="0.2">
      <c r="B29" s="677" t="s">
        <v>303</v>
      </c>
      <c r="C29" s="678"/>
      <c r="D29" s="678"/>
      <c r="E29" s="678"/>
      <c r="F29" s="678"/>
      <c r="G29" s="678"/>
      <c r="H29" s="678"/>
      <c r="I29" s="678"/>
      <c r="J29" s="678"/>
      <c r="K29" s="678"/>
      <c r="L29" s="678"/>
      <c r="M29" s="678"/>
      <c r="N29" s="678"/>
      <c r="O29" s="678"/>
      <c r="P29" s="678"/>
      <c r="Q29" s="679"/>
      <c r="R29" s="680">
        <v>1394072</v>
      </c>
      <c r="S29" s="681"/>
      <c r="T29" s="681"/>
      <c r="U29" s="681"/>
      <c r="V29" s="681"/>
      <c r="W29" s="681"/>
      <c r="X29" s="681"/>
      <c r="Y29" s="682"/>
      <c r="Z29" s="683">
        <v>10.6</v>
      </c>
      <c r="AA29" s="683"/>
      <c r="AB29" s="683"/>
      <c r="AC29" s="683"/>
      <c r="AD29" s="684" t="s">
        <v>177</v>
      </c>
      <c r="AE29" s="684"/>
      <c r="AF29" s="684"/>
      <c r="AG29" s="684"/>
      <c r="AH29" s="684"/>
      <c r="AI29" s="684"/>
      <c r="AJ29" s="684"/>
      <c r="AK29" s="684"/>
      <c r="AL29" s="685" t="s">
        <v>177</v>
      </c>
      <c r="AM29" s="686"/>
      <c r="AN29" s="686"/>
      <c r="AO29" s="687"/>
      <c r="AP29" s="659" t="s">
        <v>221</v>
      </c>
      <c r="AQ29" s="660"/>
      <c r="AR29" s="660"/>
      <c r="AS29" s="660"/>
      <c r="AT29" s="660"/>
      <c r="AU29" s="660"/>
      <c r="AV29" s="660"/>
      <c r="AW29" s="660"/>
      <c r="AX29" s="660"/>
      <c r="AY29" s="660"/>
      <c r="AZ29" s="660"/>
      <c r="BA29" s="660"/>
      <c r="BB29" s="660"/>
      <c r="BC29" s="660"/>
      <c r="BD29" s="660"/>
      <c r="BE29" s="660"/>
      <c r="BF29" s="661"/>
      <c r="BG29" s="659" t="s">
        <v>304</v>
      </c>
      <c r="BH29" s="720"/>
      <c r="BI29" s="720"/>
      <c r="BJ29" s="720"/>
      <c r="BK29" s="720"/>
      <c r="BL29" s="720"/>
      <c r="BM29" s="720"/>
      <c r="BN29" s="720"/>
      <c r="BO29" s="720"/>
      <c r="BP29" s="720"/>
      <c r="BQ29" s="721"/>
      <c r="BR29" s="659" t="s">
        <v>305</v>
      </c>
      <c r="BS29" s="720"/>
      <c r="BT29" s="720"/>
      <c r="BU29" s="720"/>
      <c r="BV29" s="720"/>
      <c r="BW29" s="720"/>
      <c r="BX29" s="720"/>
      <c r="BY29" s="720"/>
      <c r="BZ29" s="720"/>
      <c r="CA29" s="720"/>
      <c r="CB29" s="721"/>
      <c r="CD29" s="743" t="s">
        <v>306</v>
      </c>
      <c r="CE29" s="744"/>
      <c r="CF29" s="695" t="s">
        <v>307</v>
      </c>
      <c r="CG29" s="696"/>
      <c r="CH29" s="696"/>
      <c r="CI29" s="696"/>
      <c r="CJ29" s="696"/>
      <c r="CK29" s="696"/>
      <c r="CL29" s="696"/>
      <c r="CM29" s="696"/>
      <c r="CN29" s="696"/>
      <c r="CO29" s="696"/>
      <c r="CP29" s="696"/>
      <c r="CQ29" s="697"/>
      <c r="CR29" s="680">
        <v>924987</v>
      </c>
      <c r="CS29" s="716"/>
      <c r="CT29" s="716"/>
      <c r="CU29" s="716"/>
      <c r="CV29" s="716"/>
      <c r="CW29" s="716"/>
      <c r="CX29" s="716"/>
      <c r="CY29" s="717"/>
      <c r="CZ29" s="685">
        <v>7.3</v>
      </c>
      <c r="DA29" s="714"/>
      <c r="DB29" s="714"/>
      <c r="DC29" s="718"/>
      <c r="DD29" s="689">
        <v>896072</v>
      </c>
      <c r="DE29" s="716"/>
      <c r="DF29" s="716"/>
      <c r="DG29" s="716"/>
      <c r="DH29" s="716"/>
      <c r="DI29" s="716"/>
      <c r="DJ29" s="716"/>
      <c r="DK29" s="717"/>
      <c r="DL29" s="689">
        <v>896072</v>
      </c>
      <c r="DM29" s="716"/>
      <c r="DN29" s="716"/>
      <c r="DO29" s="716"/>
      <c r="DP29" s="716"/>
      <c r="DQ29" s="716"/>
      <c r="DR29" s="716"/>
      <c r="DS29" s="716"/>
      <c r="DT29" s="716"/>
      <c r="DU29" s="716"/>
      <c r="DV29" s="717"/>
      <c r="DW29" s="685">
        <v>13.3</v>
      </c>
      <c r="DX29" s="714"/>
      <c r="DY29" s="714"/>
      <c r="DZ29" s="714"/>
      <c r="EA29" s="714"/>
      <c r="EB29" s="714"/>
      <c r="EC29" s="715"/>
    </row>
    <row r="30" spans="2:133" ht="11.25" customHeight="1" x14ac:dyDescent="0.2">
      <c r="B30" s="677" t="s">
        <v>308</v>
      </c>
      <c r="C30" s="678"/>
      <c r="D30" s="678"/>
      <c r="E30" s="678"/>
      <c r="F30" s="678"/>
      <c r="G30" s="678"/>
      <c r="H30" s="678"/>
      <c r="I30" s="678"/>
      <c r="J30" s="678"/>
      <c r="K30" s="678"/>
      <c r="L30" s="678"/>
      <c r="M30" s="678"/>
      <c r="N30" s="678"/>
      <c r="O30" s="678"/>
      <c r="P30" s="678"/>
      <c r="Q30" s="679"/>
      <c r="R30" s="680">
        <v>47547</v>
      </c>
      <c r="S30" s="681"/>
      <c r="T30" s="681"/>
      <c r="U30" s="681"/>
      <c r="V30" s="681"/>
      <c r="W30" s="681"/>
      <c r="X30" s="681"/>
      <c r="Y30" s="682"/>
      <c r="Z30" s="683">
        <v>0.4</v>
      </c>
      <c r="AA30" s="683"/>
      <c r="AB30" s="683"/>
      <c r="AC30" s="683"/>
      <c r="AD30" s="684">
        <v>18372</v>
      </c>
      <c r="AE30" s="684"/>
      <c r="AF30" s="684"/>
      <c r="AG30" s="684"/>
      <c r="AH30" s="684"/>
      <c r="AI30" s="684"/>
      <c r="AJ30" s="684"/>
      <c r="AK30" s="684"/>
      <c r="AL30" s="685">
        <v>0.3</v>
      </c>
      <c r="AM30" s="686"/>
      <c r="AN30" s="686"/>
      <c r="AO30" s="687"/>
      <c r="AP30" s="728" t="s">
        <v>309</v>
      </c>
      <c r="AQ30" s="729"/>
      <c r="AR30" s="729"/>
      <c r="AS30" s="729"/>
      <c r="AT30" s="734" t="s">
        <v>310</v>
      </c>
      <c r="AU30" s="230"/>
      <c r="AV30" s="230"/>
      <c r="AW30" s="230"/>
      <c r="AX30" s="666" t="s">
        <v>187</v>
      </c>
      <c r="AY30" s="667"/>
      <c r="AZ30" s="667"/>
      <c r="BA30" s="667"/>
      <c r="BB30" s="667"/>
      <c r="BC30" s="667"/>
      <c r="BD30" s="667"/>
      <c r="BE30" s="667"/>
      <c r="BF30" s="668"/>
      <c r="BG30" s="740">
        <v>98.1</v>
      </c>
      <c r="BH30" s="741"/>
      <c r="BI30" s="741"/>
      <c r="BJ30" s="741"/>
      <c r="BK30" s="741"/>
      <c r="BL30" s="741"/>
      <c r="BM30" s="675">
        <v>92</v>
      </c>
      <c r="BN30" s="741"/>
      <c r="BO30" s="741"/>
      <c r="BP30" s="741"/>
      <c r="BQ30" s="742"/>
      <c r="BR30" s="740">
        <v>97.8</v>
      </c>
      <c r="BS30" s="741"/>
      <c r="BT30" s="741"/>
      <c r="BU30" s="741"/>
      <c r="BV30" s="741"/>
      <c r="BW30" s="741"/>
      <c r="BX30" s="675">
        <v>91.4</v>
      </c>
      <c r="BY30" s="741"/>
      <c r="BZ30" s="741"/>
      <c r="CA30" s="741"/>
      <c r="CB30" s="742"/>
      <c r="CD30" s="745"/>
      <c r="CE30" s="746"/>
      <c r="CF30" s="695" t="s">
        <v>311</v>
      </c>
      <c r="CG30" s="696"/>
      <c r="CH30" s="696"/>
      <c r="CI30" s="696"/>
      <c r="CJ30" s="696"/>
      <c r="CK30" s="696"/>
      <c r="CL30" s="696"/>
      <c r="CM30" s="696"/>
      <c r="CN30" s="696"/>
      <c r="CO30" s="696"/>
      <c r="CP30" s="696"/>
      <c r="CQ30" s="697"/>
      <c r="CR30" s="680">
        <v>861896</v>
      </c>
      <c r="CS30" s="681"/>
      <c r="CT30" s="681"/>
      <c r="CU30" s="681"/>
      <c r="CV30" s="681"/>
      <c r="CW30" s="681"/>
      <c r="CX30" s="681"/>
      <c r="CY30" s="682"/>
      <c r="CZ30" s="685">
        <v>6.8</v>
      </c>
      <c r="DA30" s="714"/>
      <c r="DB30" s="714"/>
      <c r="DC30" s="718"/>
      <c r="DD30" s="689">
        <v>838279</v>
      </c>
      <c r="DE30" s="681"/>
      <c r="DF30" s="681"/>
      <c r="DG30" s="681"/>
      <c r="DH30" s="681"/>
      <c r="DI30" s="681"/>
      <c r="DJ30" s="681"/>
      <c r="DK30" s="682"/>
      <c r="DL30" s="689">
        <v>838279</v>
      </c>
      <c r="DM30" s="681"/>
      <c r="DN30" s="681"/>
      <c r="DO30" s="681"/>
      <c r="DP30" s="681"/>
      <c r="DQ30" s="681"/>
      <c r="DR30" s="681"/>
      <c r="DS30" s="681"/>
      <c r="DT30" s="681"/>
      <c r="DU30" s="681"/>
      <c r="DV30" s="682"/>
      <c r="DW30" s="685">
        <v>12.4</v>
      </c>
      <c r="DX30" s="714"/>
      <c r="DY30" s="714"/>
      <c r="DZ30" s="714"/>
      <c r="EA30" s="714"/>
      <c r="EB30" s="714"/>
      <c r="EC30" s="715"/>
    </row>
    <row r="31" spans="2:133" ht="11.25" customHeight="1" x14ac:dyDescent="0.2">
      <c r="B31" s="677" t="s">
        <v>312</v>
      </c>
      <c r="C31" s="678"/>
      <c r="D31" s="678"/>
      <c r="E31" s="678"/>
      <c r="F31" s="678"/>
      <c r="G31" s="678"/>
      <c r="H31" s="678"/>
      <c r="I31" s="678"/>
      <c r="J31" s="678"/>
      <c r="K31" s="678"/>
      <c r="L31" s="678"/>
      <c r="M31" s="678"/>
      <c r="N31" s="678"/>
      <c r="O31" s="678"/>
      <c r="P31" s="678"/>
      <c r="Q31" s="679"/>
      <c r="R31" s="680">
        <v>151705</v>
      </c>
      <c r="S31" s="681"/>
      <c r="T31" s="681"/>
      <c r="U31" s="681"/>
      <c r="V31" s="681"/>
      <c r="W31" s="681"/>
      <c r="X31" s="681"/>
      <c r="Y31" s="682"/>
      <c r="Z31" s="683">
        <v>1.2</v>
      </c>
      <c r="AA31" s="683"/>
      <c r="AB31" s="683"/>
      <c r="AC31" s="683"/>
      <c r="AD31" s="684" t="s">
        <v>177</v>
      </c>
      <c r="AE31" s="684"/>
      <c r="AF31" s="684"/>
      <c r="AG31" s="684"/>
      <c r="AH31" s="684"/>
      <c r="AI31" s="684"/>
      <c r="AJ31" s="684"/>
      <c r="AK31" s="684"/>
      <c r="AL31" s="685" t="s">
        <v>243</v>
      </c>
      <c r="AM31" s="686"/>
      <c r="AN31" s="686"/>
      <c r="AO31" s="687"/>
      <c r="AP31" s="730"/>
      <c r="AQ31" s="731"/>
      <c r="AR31" s="731"/>
      <c r="AS31" s="731"/>
      <c r="AT31" s="735"/>
      <c r="AU31" s="229" t="s">
        <v>313</v>
      </c>
      <c r="AV31" s="229"/>
      <c r="AW31" s="229"/>
      <c r="AX31" s="677" t="s">
        <v>314</v>
      </c>
      <c r="AY31" s="678"/>
      <c r="AZ31" s="678"/>
      <c r="BA31" s="678"/>
      <c r="BB31" s="678"/>
      <c r="BC31" s="678"/>
      <c r="BD31" s="678"/>
      <c r="BE31" s="678"/>
      <c r="BF31" s="679"/>
      <c r="BG31" s="737">
        <v>98.8</v>
      </c>
      <c r="BH31" s="716"/>
      <c r="BI31" s="716"/>
      <c r="BJ31" s="716"/>
      <c r="BK31" s="716"/>
      <c r="BL31" s="716"/>
      <c r="BM31" s="686">
        <v>96</v>
      </c>
      <c r="BN31" s="738"/>
      <c r="BO31" s="738"/>
      <c r="BP31" s="738"/>
      <c r="BQ31" s="739"/>
      <c r="BR31" s="737">
        <v>98.5</v>
      </c>
      <c r="BS31" s="716"/>
      <c r="BT31" s="716"/>
      <c r="BU31" s="716"/>
      <c r="BV31" s="716"/>
      <c r="BW31" s="716"/>
      <c r="BX31" s="686">
        <v>95.6</v>
      </c>
      <c r="BY31" s="738"/>
      <c r="BZ31" s="738"/>
      <c r="CA31" s="738"/>
      <c r="CB31" s="739"/>
      <c r="CD31" s="745"/>
      <c r="CE31" s="746"/>
      <c r="CF31" s="695" t="s">
        <v>315</v>
      </c>
      <c r="CG31" s="696"/>
      <c r="CH31" s="696"/>
      <c r="CI31" s="696"/>
      <c r="CJ31" s="696"/>
      <c r="CK31" s="696"/>
      <c r="CL31" s="696"/>
      <c r="CM31" s="696"/>
      <c r="CN31" s="696"/>
      <c r="CO31" s="696"/>
      <c r="CP31" s="696"/>
      <c r="CQ31" s="697"/>
      <c r="CR31" s="680">
        <v>63091</v>
      </c>
      <c r="CS31" s="716"/>
      <c r="CT31" s="716"/>
      <c r="CU31" s="716"/>
      <c r="CV31" s="716"/>
      <c r="CW31" s="716"/>
      <c r="CX31" s="716"/>
      <c r="CY31" s="717"/>
      <c r="CZ31" s="685">
        <v>0.5</v>
      </c>
      <c r="DA31" s="714"/>
      <c r="DB31" s="714"/>
      <c r="DC31" s="718"/>
      <c r="DD31" s="689">
        <v>57793</v>
      </c>
      <c r="DE31" s="716"/>
      <c r="DF31" s="716"/>
      <c r="DG31" s="716"/>
      <c r="DH31" s="716"/>
      <c r="DI31" s="716"/>
      <c r="DJ31" s="716"/>
      <c r="DK31" s="717"/>
      <c r="DL31" s="689">
        <v>57793</v>
      </c>
      <c r="DM31" s="716"/>
      <c r="DN31" s="716"/>
      <c r="DO31" s="716"/>
      <c r="DP31" s="716"/>
      <c r="DQ31" s="716"/>
      <c r="DR31" s="716"/>
      <c r="DS31" s="716"/>
      <c r="DT31" s="716"/>
      <c r="DU31" s="716"/>
      <c r="DV31" s="717"/>
      <c r="DW31" s="685">
        <v>0.9</v>
      </c>
      <c r="DX31" s="714"/>
      <c r="DY31" s="714"/>
      <c r="DZ31" s="714"/>
      <c r="EA31" s="714"/>
      <c r="EB31" s="714"/>
      <c r="EC31" s="715"/>
    </row>
    <row r="32" spans="2:133" ht="11.25" customHeight="1" x14ac:dyDescent="0.2">
      <c r="B32" s="677" t="s">
        <v>316</v>
      </c>
      <c r="C32" s="678"/>
      <c r="D32" s="678"/>
      <c r="E32" s="678"/>
      <c r="F32" s="678"/>
      <c r="G32" s="678"/>
      <c r="H32" s="678"/>
      <c r="I32" s="678"/>
      <c r="J32" s="678"/>
      <c r="K32" s="678"/>
      <c r="L32" s="678"/>
      <c r="M32" s="678"/>
      <c r="N32" s="678"/>
      <c r="O32" s="678"/>
      <c r="P32" s="678"/>
      <c r="Q32" s="679"/>
      <c r="R32" s="680">
        <v>503947</v>
      </c>
      <c r="S32" s="681"/>
      <c r="T32" s="681"/>
      <c r="U32" s="681"/>
      <c r="V32" s="681"/>
      <c r="W32" s="681"/>
      <c r="X32" s="681"/>
      <c r="Y32" s="682"/>
      <c r="Z32" s="683">
        <v>3.8</v>
      </c>
      <c r="AA32" s="683"/>
      <c r="AB32" s="683"/>
      <c r="AC32" s="683"/>
      <c r="AD32" s="684" t="s">
        <v>243</v>
      </c>
      <c r="AE32" s="684"/>
      <c r="AF32" s="684"/>
      <c r="AG32" s="684"/>
      <c r="AH32" s="684"/>
      <c r="AI32" s="684"/>
      <c r="AJ32" s="684"/>
      <c r="AK32" s="684"/>
      <c r="AL32" s="685" t="s">
        <v>243</v>
      </c>
      <c r="AM32" s="686"/>
      <c r="AN32" s="686"/>
      <c r="AO32" s="687"/>
      <c r="AP32" s="732"/>
      <c r="AQ32" s="733"/>
      <c r="AR32" s="733"/>
      <c r="AS32" s="733"/>
      <c r="AT32" s="736"/>
      <c r="AU32" s="231"/>
      <c r="AV32" s="231"/>
      <c r="AW32" s="231"/>
      <c r="AX32" s="725" t="s">
        <v>317</v>
      </c>
      <c r="AY32" s="726"/>
      <c r="AZ32" s="726"/>
      <c r="BA32" s="726"/>
      <c r="BB32" s="726"/>
      <c r="BC32" s="726"/>
      <c r="BD32" s="726"/>
      <c r="BE32" s="726"/>
      <c r="BF32" s="727"/>
      <c r="BG32" s="749">
        <v>97.3</v>
      </c>
      <c r="BH32" s="750"/>
      <c r="BI32" s="750"/>
      <c r="BJ32" s="750"/>
      <c r="BK32" s="750"/>
      <c r="BL32" s="750"/>
      <c r="BM32" s="751">
        <v>88.3</v>
      </c>
      <c r="BN32" s="750"/>
      <c r="BO32" s="750"/>
      <c r="BP32" s="750"/>
      <c r="BQ32" s="752"/>
      <c r="BR32" s="749">
        <v>97</v>
      </c>
      <c r="BS32" s="750"/>
      <c r="BT32" s="750"/>
      <c r="BU32" s="750"/>
      <c r="BV32" s="750"/>
      <c r="BW32" s="750"/>
      <c r="BX32" s="751">
        <v>87.4</v>
      </c>
      <c r="BY32" s="750"/>
      <c r="BZ32" s="750"/>
      <c r="CA32" s="750"/>
      <c r="CB32" s="752"/>
      <c r="CD32" s="747"/>
      <c r="CE32" s="748"/>
      <c r="CF32" s="695" t="s">
        <v>318</v>
      </c>
      <c r="CG32" s="696"/>
      <c r="CH32" s="696"/>
      <c r="CI32" s="696"/>
      <c r="CJ32" s="696"/>
      <c r="CK32" s="696"/>
      <c r="CL32" s="696"/>
      <c r="CM32" s="696"/>
      <c r="CN32" s="696"/>
      <c r="CO32" s="696"/>
      <c r="CP32" s="696"/>
      <c r="CQ32" s="697"/>
      <c r="CR32" s="680" t="s">
        <v>243</v>
      </c>
      <c r="CS32" s="681"/>
      <c r="CT32" s="681"/>
      <c r="CU32" s="681"/>
      <c r="CV32" s="681"/>
      <c r="CW32" s="681"/>
      <c r="CX32" s="681"/>
      <c r="CY32" s="682"/>
      <c r="CZ32" s="685" t="s">
        <v>243</v>
      </c>
      <c r="DA32" s="714"/>
      <c r="DB32" s="714"/>
      <c r="DC32" s="718"/>
      <c r="DD32" s="689" t="s">
        <v>177</v>
      </c>
      <c r="DE32" s="681"/>
      <c r="DF32" s="681"/>
      <c r="DG32" s="681"/>
      <c r="DH32" s="681"/>
      <c r="DI32" s="681"/>
      <c r="DJ32" s="681"/>
      <c r="DK32" s="682"/>
      <c r="DL32" s="689" t="s">
        <v>177</v>
      </c>
      <c r="DM32" s="681"/>
      <c r="DN32" s="681"/>
      <c r="DO32" s="681"/>
      <c r="DP32" s="681"/>
      <c r="DQ32" s="681"/>
      <c r="DR32" s="681"/>
      <c r="DS32" s="681"/>
      <c r="DT32" s="681"/>
      <c r="DU32" s="681"/>
      <c r="DV32" s="682"/>
      <c r="DW32" s="685" t="s">
        <v>177</v>
      </c>
      <c r="DX32" s="714"/>
      <c r="DY32" s="714"/>
      <c r="DZ32" s="714"/>
      <c r="EA32" s="714"/>
      <c r="EB32" s="714"/>
      <c r="EC32" s="715"/>
    </row>
    <row r="33" spans="2:133" ht="11.25" customHeight="1" x14ac:dyDescent="0.2">
      <c r="B33" s="677" t="s">
        <v>319</v>
      </c>
      <c r="C33" s="678"/>
      <c r="D33" s="678"/>
      <c r="E33" s="678"/>
      <c r="F33" s="678"/>
      <c r="G33" s="678"/>
      <c r="H33" s="678"/>
      <c r="I33" s="678"/>
      <c r="J33" s="678"/>
      <c r="K33" s="678"/>
      <c r="L33" s="678"/>
      <c r="M33" s="678"/>
      <c r="N33" s="678"/>
      <c r="O33" s="678"/>
      <c r="P33" s="678"/>
      <c r="Q33" s="679"/>
      <c r="R33" s="680">
        <v>326829</v>
      </c>
      <c r="S33" s="681"/>
      <c r="T33" s="681"/>
      <c r="U33" s="681"/>
      <c r="V33" s="681"/>
      <c r="W33" s="681"/>
      <c r="X33" s="681"/>
      <c r="Y33" s="682"/>
      <c r="Z33" s="683">
        <v>2.5</v>
      </c>
      <c r="AA33" s="683"/>
      <c r="AB33" s="683"/>
      <c r="AC33" s="683"/>
      <c r="AD33" s="684" t="s">
        <v>177</v>
      </c>
      <c r="AE33" s="684"/>
      <c r="AF33" s="684"/>
      <c r="AG33" s="684"/>
      <c r="AH33" s="684"/>
      <c r="AI33" s="684"/>
      <c r="AJ33" s="684"/>
      <c r="AK33" s="684"/>
      <c r="AL33" s="685" t="s">
        <v>243</v>
      </c>
      <c r="AM33" s="686"/>
      <c r="AN33" s="686"/>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5" t="s">
        <v>320</v>
      </c>
      <c r="CE33" s="696"/>
      <c r="CF33" s="696"/>
      <c r="CG33" s="696"/>
      <c r="CH33" s="696"/>
      <c r="CI33" s="696"/>
      <c r="CJ33" s="696"/>
      <c r="CK33" s="696"/>
      <c r="CL33" s="696"/>
      <c r="CM33" s="696"/>
      <c r="CN33" s="696"/>
      <c r="CO33" s="696"/>
      <c r="CP33" s="696"/>
      <c r="CQ33" s="697"/>
      <c r="CR33" s="680">
        <v>4712909</v>
      </c>
      <c r="CS33" s="716"/>
      <c r="CT33" s="716"/>
      <c r="CU33" s="716"/>
      <c r="CV33" s="716"/>
      <c r="CW33" s="716"/>
      <c r="CX33" s="716"/>
      <c r="CY33" s="717"/>
      <c r="CZ33" s="685">
        <v>37</v>
      </c>
      <c r="DA33" s="714"/>
      <c r="DB33" s="714"/>
      <c r="DC33" s="718"/>
      <c r="DD33" s="689">
        <v>3511012</v>
      </c>
      <c r="DE33" s="716"/>
      <c r="DF33" s="716"/>
      <c r="DG33" s="716"/>
      <c r="DH33" s="716"/>
      <c r="DI33" s="716"/>
      <c r="DJ33" s="716"/>
      <c r="DK33" s="717"/>
      <c r="DL33" s="689">
        <v>2566525</v>
      </c>
      <c r="DM33" s="716"/>
      <c r="DN33" s="716"/>
      <c r="DO33" s="716"/>
      <c r="DP33" s="716"/>
      <c r="DQ33" s="716"/>
      <c r="DR33" s="716"/>
      <c r="DS33" s="716"/>
      <c r="DT33" s="716"/>
      <c r="DU33" s="716"/>
      <c r="DV33" s="717"/>
      <c r="DW33" s="685">
        <v>38</v>
      </c>
      <c r="DX33" s="714"/>
      <c r="DY33" s="714"/>
      <c r="DZ33" s="714"/>
      <c r="EA33" s="714"/>
      <c r="EB33" s="714"/>
      <c r="EC33" s="715"/>
    </row>
    <row r="34" spans="2:133" ht="11.25" customHeight="1" x14ac:dyDescent="0.2">
      <c r="B34" s="677" t="s">
        <v>321</v>
      </c>
      <c r="C34" s="678"/>
      <c r="D34" s="678"/>
      <c r="E34" s="678"/>
      <c r="F34" s="678"/>
      <c r="G34" s="678"/>
      <c r="H34" s="678"/>
      <c r="I34" s="678"/>
      <c r="J34" s="678"/>
      <c r="K34" s="678"/>
      <c r="L34" s="678"/>
      <c r="M34" s="678"/>
      <c r="N34" s="678"/>
      <c r="O34" s="678"/>
      <c r="P34" s="678"/>
      <c r="Q34" s="679"/>
      <c r="R34" s="680">
        <v>242756</v>
      </c>
      <c r="S34" s="681"/>
      <c r="T34" s="681"/>
      <c r="U34" s="681"/>
      <c r="V34" s="681"/>
      <c r="W34" s="681"/>
      <c r="X34" s="681"/>
      <c r="Y34" s="682"/>
      <c r="Z34" s="683">
        <v>1.8</v>
      </c>
      <c r="AA34" s="683"/>
      <c r="AB34" s="683"/>
      <c r="AC34" s="683"/>
      <c r="AD34" s="684">
        <v>105</v>
      </c>
      <c r="AE34" s="684"/>
      <c r="AF34" s="684"/>
      <c r="AG34" s="684"/>
      <c r="AH34" s="684"/>
      <c r="AI34" s="684"/>
      <c r="AJ34" s="684"/>
      <c r="AK34" s="684"/>
      <c r="AL34" s="685">
        <v>0</v>
      </c>
      <c r="AM34" s="686"/>
      <c r="AN34" s="686"/>
      <c r="AO34" s="687"/>
      <c r="AP34" s="234"/>
      <c r="AQ34" s="659" t="s">
        <v>322</v>
      </c>
      <c r="AR34" s="660"/>
      <c r="AS34" s="660"/>
      <c r="AT34" s="660"/>
      <c r="AU34" s="660"/>
      <c r="AV34" s="660"/>
      <c r="AW34" s="660"/>
      <c r="AX34" s="660"/>
      <c r="AY34" s="660"/>
      <c r="AZ34" s="660"/>
      <c r="BA34" s="660"/>
      <c r="BB34" s="660"/>
      <c r="BC34" s="660"/>
      <c r="BD34" s="660"/>
      <c r="BE34" s="660"/>
      <c r="BF34" s="661"/>
      <c r="BG34" s="659" t="s">
        <v>323</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695" t="s">
        <v>324</v>
      </c>
      <c r="CE34" s="696"/>
      <c r="CF34" s="696"/>
      <c r="CG34" s="696"/>
      <c r="CH34" s="696"/>
      <c r="CI34" s="696"/>
      <c r="CJ34" s="696"/>
      <c r="CK34" s="696"/>
      <c r="CL34" s="696"/>
      <c r="CM34" s="696"/>
      <c r="CN34" s="696"/>
      <c r="CO34" s="696"/>
      <c r="CP34" s="696"/>
      <c r="CQ34" s="697"/>
      <c r="CR34" s="680">
        <v>1665022</v>
      </c>
      <c r="CS34" s="681"/>
      <c r="CT34" s="681"/>
      <c r="CU34" s="681"/>
      <c r="CV34" s="681"/>
      <c r="CW34" s="681"/>
      <c r="CX34" s="681"/>
      <c r="CY34" s="682"/>
      <c r="CZ34" s="685">
        <v>13.1</v>
      </c>
      <c r="DA34" s="714"/>
      <c r="DB34" s="714"/>
      <c r="DC34" s="718"/>
      <c r="DD34" s="689">
        <v>1252575</v>
      </c>
      <c r="DE34" s="681"/>
      <c r="DF34" s="681"/>
      <c r="DG34" s="681"/>
      <c r="DH34" s="681"/>
      <c r="DI34" s="681"/>
      <c r="DJ34" s="681"/>
      <c r="DK34" s="682"/>
      <c r="DL34" s="689">
        <v>1028622</v>
      </c>
      <c r="DM34" s="681"/>
      <c r="DN34" s="681"/>
      <c r="DO34" s="681"/>
      <c r="DP34" s="681"/>
      <c r="DQ34" s="681"/>
      <c r="DR34" s="681"/>
      <c r="DS34" s="681"/>
      <c r="DT34" s="681"/>
      <c r="DU34" s="681"/>
      <c r="DV34" s="682"/>
      <c r="DW34" s="685">
        <v>15.2</v>
      </c>
      <c r="DX34" s="714"/>
      <c r="DY34" s="714"/>
      <c r="DZ34" s="714"/>
      <c r="EA34" s="714"/>
      <c r="EB34" s="714"/>
      <c r="EC34" s="715"/>
    </row>
    <row r="35" spans="2:133" ht="11.25" customHeight="1" x14ac:dyDescent="0.2">
      <c r="B35" s="677" t="s">
        <v>325</v>
      </c>
      <c r="C35" s="678"/>
      <c r="D35" s="678"/>
      <c r="E35" s="678"/>
      <c r="F35" s="678"/>
      <c r="G35" s="678"/>
      <c r="H35" s="678"/>
      <c r="I35" s="678"/>
      <c r="J35" s="678"/>
      <c r="K35" s="678"/>
      <c r="L35" s="678"/>
      <c r="M35" s="678"/>
      <c r="N35" s="678"/>
      <c r="O35" s="678"/>
      <c r="P35" s="678"/>
      <c r="Q35" s="679"/>
      <c r="R35" s="680">
        <v>1228102</v>
      </c>
      <c r="S35" s="681"/>
      <c r="T35" s="681"/>
      <c r="U35" s="681"/>
      <c r="V35" s="681"/>
      <c r="W35" s="681"/>
      <c r="X35" s="681"/>
      <c r="Y35" s="682"/>
      <c r="Z35" s="683">
        <v>9.4</v>
      </c>
      <c r="AA35" s="683"/>
      <c r="AB35" s="683"/>
      <c r="AC35" s="683"/>
      <c r="AD35" s="684" t="s">
        <v>177</v>
      </c>
      <c r="AE35" s="684"/>
      <c r="AF35" s="684"/>
      <c r="AG35" s="684"/>
      <c r="AH35" s="684"/>
      <c r="AI35" s="684"/>
      <c r="AJ35" s="684"/>
      <c r="AK35" s="684"/>
      <c r="AL35" s="685" t="s">
        <v>243</v>
      </c>
      <c r="AM35" s="686"/>
      <c r="AN35" s="686"/>
      <c r="AO35" s="687"/>
      <c r="AP35" s="234"/>
      <c r="AQ35" s="753" t="s">
        <v>326</v>
      </c>
      <c r="AR35" s="754"/>
      <c r="AS35" s="754"/>
      <c r="AT35" s="754"/>
      <c r="AU35" s="754"/>
      <c r="AV35" s="754"/>
      <c r="AW35" s="754"/>
      <c r="AX35" s="754"/>
      <c r="AY35" s="755"/>
      <c r="AZ35" s="669">
        <v>1671624</v>
      </c>
      <c r="BA35" s="670"/>
      <c r="BB35" s="670"/>
      <c r="BC35" s="670"/>
      <c r="BD35" s="670"/>
      <c r="BE35" s="670"/>
      <c r="BF35" s="756"/>
      <c r="BG35" s="691" t="s">
        <v>327</v>
      </c>
      <c r="BH35" s="692"/>
      <c r="BI35" s="692"/>
      <c r="BJ35" s="692"/>
      <c r="BK35" s="692"/>
      <c r="BL35" s="692"/>
      <c r="BM35" s="692"/>
      <c r="BN35" s="692"/>
      <c r="BO35" s="692"/>
      <c r="BP35" s="692"/>
      <c r="BQ35" s="692"/>
      <c r="BR35" s="692"/>
      <c r="BS35" s="692"/>
      <c r="BT35" s="692"/>
      <c r="BU35" s="693"/>
      <c r="BV35" s="669">
        <v>86061</v>
      </c>
      <c r="BW35" s="670"/>
      <c r="BX35" s="670"/>
      <c r="BY35" s="670"/>
      <c r="BZ35" s="670"/>
      <c r="CA35" s="670"/>
      <c r="CB35" s="756"/>
      <c r="CD35" s="695" t="s">
        <v>328</v>
      </c>
      <c r="CE35" s="696"/>
      <c r="CF35" s="696"/>
      <c r="CG35" s="696"/>
      <c r="CH35" s="696"/>
      <c r="CI35" s="696"/>
      <c r="CJ35" s="696"/>
      <c r="CK35" s="696"/>
      <c r="CL35" s="696"/>
      <c r="CM35" s="696"/>
      <c r="CN35" s="696"/>
      <c r="CO35" s="696"/>
      <c r="CP35" s="696"/>
      <c r="CQ35" s="697"/>
      <c r="CR35" s="680">
        <v>68204</v>
      </c>
      <c r="CS35" s="716"/>
      <c r="CT35" s="716"/>
      <c r="CU35" s="716"/>
      <c r="CV35" s="716"/>
      <c r="CW35" s="716"/>
      <c r="CX35" s="716"/>
      <c r="CY35" s="717"/>
      <c r="CZ35" s="685">
        <v>0.5</v>
      </c>
      <c r="DA35" s="714"/>
      <c r="DB35" s="714"/>
      <c r="DC35" s="718"/>
      <c r="DD35" s="689">
        <v>62985</v>
      </c>
      <c r="DE35" s="716"/>
      <c r="DF35" s="716"/>
      <c r="DG35" s="716"/>
      <c r="DH35" s="716"/>
      <c r="DI35" s="716"/>
      <c r="DJ35" s="716"/>
      <c r="DK35" s="717"/>
      <c r="DL35" s="689">
        <v>62985</v>
      </c>
      <c r="DM35" s="716"/>
      <c r="DN35" s="716"/>
      <c r="DO35" s="716"/>
      <c r="DP35" s="716"/>
      <c r="DQ35" s="716"/>
      <c r="DR35" s="716"/>
      <c r="DS35" s="716"/>
      <c r="DT35" s="716"/>
      <c r="DU35" s="716"/>
      <c r="DV35" s="717"/>
      <c r="DW35" s="685">
        <v>0.9</v>
      </c>
      <c r="DX35" s="714"/>
      <c r="DY35" s="714"/>
      <c r="DZ35" s="714"/>
      <c r="EA35" s="714"/>
      <c r="EB35" s="714"/>
      <c r="EC35" s="715"/>
    </row>
    <row r="36" spans="2:133" ht="11.25" customHeight="1" x14ac:dyDescent="0.2">
      <c r="B36" s="677" t="s">
        <v>329</v>
      </c>
      <c r="C36" s="678"/>
      <c r="D36" s="678"/>
      <c r="E36" s="678"/>
      <c r="F36" s="678"/>
      <c r="G36" s="678"/>
      <c r="H36" s="678"/>
      <c r="I36" s="678"/>
      <c r="J36" s="678"/>
      <c r="K36" s="678"/>
      <c r="L36" s="678"/>
      <c r="M36" s="678"/>
      <c r="N36" s="678"/>
      <c r="O36" s="678"/>
      <c r="P36" s="678"/>
      <c r="Q36" s="679"/>
      <c r="R36" s="680" t="s">
        <v>243</v>
      </c>
      <c r="S36" s="681"/>
      <c r="T36" s="681"/>
      <c r="U36" s="681"/>
      <c r="V36" s="681"/>
      <c r="W36" s="681"/>
      <c r="X36" s="681"/>
      <c r="Y36" s="682"/>
      <c r="Z36" s="683" t="s">
        <v>177</v>
      </c>
      <c r="AA36" s="683"/>
      <c r="AB36" s="683"/>
      <c r="AC36" s="683"/>
      <c r="AD36" s="684" t="s">
        <v>177</v>
      </c>
      <c r="AE36" s="684"/>
      <c r="AF36" s="684"/>
      <c r="AG36" s="684"/>
      <c r="AH36" s="684"/>
      <c r="AI36" s="684"/>
      <c r="AJ36" s="684"/>
      <c r="AK36" s="684"/>
      <c r="AL36" s="685" t="s">
        <v>243</v>
      </c>
      <c r="AM36" s="686"/>
      <c r="AN36" s="686"/>
      <c r="AO36" s="687"/>
      <c r="AQ36" s="757" t="s">
        <v>330</v>
      </c>
      <c r="AR36" s="758"/>
      <c r="AS36" s="758"/>
      <c r="AT36" s="758"/>
      <c r="AU36" s="758"/>
      <c r="AV36" s="758"/>
      <c r="AW36" s="758"/>
      <c r="AX36" s="758"/>
      <c r="AY36" s="759"/>
      <c r="AZ36" s="680">
        <v>235000</v>
      </c>
      <c r="BA36" s="681"/>
      <c r="BB36" s="681"/>
      <c r="BC36" s="681"/>
      <c r="BD36" s="716"/>
      <c r="BE36" s="716"/>
      <c r="BF36" s="739"/>
      <c r="BG36" s="695" t="s">
        <v>331</v>
      </c>
      <c r="BH36" s="696"/>
      <c r="BI36" s="696"/>
      <c r="BJ36" s="696"/>
      <c r="BK36" s="696"/>
      <c r="BL36" s="696"/>
      <c r="BM36" s="696"/>
      <c r="BN36" s="696"/>
      <c r="BO36" s="696"/>
      <c r="BP36" s="696"/>
      <c r="BQ36" s="696"/>
      <c r="BR36" s="696"/>
      <c r="BS36" s="696"/>
      <c r="BT36" s="696"/>
      <c r="BU36" s="697"/>
      <c r="BV36" s="680">
        <v>34399</v>
      </c>
      <c r="BW36" s="681"/>
      <c r="BX36" s="681"/>
      <c r="BY36" s="681"/>
      <c r="BZ36" s="681"/>
      <c r="CA36" s="681"/>
      <c r="CB36" s="690"/>
      <c r="CD36" s="695" t="s">
        <v>332</v>
      </c>
      <c r="CE36" s="696"/>
      <c r="CF36" s="696"/>
      <c r="CG36" s="696"/>
      <c r="CH36" s="696"/>
      <c r="CI36" s="696"/>
      <c r="CJ36" s="696"/>
      <c r="CK36" s="696"/>
      <c r="CL36" s="696"/>
      <c r="CM36" s="696"/>
      <c r="CN36" s="696"/>
      <c r="CO36" s="696"/>
      <c r="CP36" s="696"/>
      <c r="CQ36" s="697"/>
      <c r="CR36" s="680">
        <v>1286160</v>
      </c>
      <c r="CS36" s="681"/>
      <c r="CT36" s="681"/>
      <c r="CU36" s="681"/>
      <c r="CV36" s="681"/>
      <c r="CW36" s="681"/>
      <c r="CX36" s="681"/>
      <c r="CY36" s="682"/>
      <c r="CZ36" s="685">
        <v>10.1</v>
      </c>
      <c r="DA36" s="714"/>
      <c r="DB36" s="714"/>
      <c r="DC36" s="718"/>
      <c r="DD36" s="689">
        <v>904800</v>
      </c>
      <c r="DE36" s="681"/>
      <c r="DF36" s="681"/>
      <c r="DG36" s="681"/>
      <c r="DH36" s="681"/>
      <c r="DI36" s="681"/>
      <c r="DJ36" s="681"/>
      <c r="DK36" s="682"/>
      <c r="DL36" s="689">
        <v>532877</v>
      </c>
      <c r="DM36" s="681"/>
      <c r="DN36" s="681"/>
      <c r="DO36" s="681"/>
      <c r="DP36" s="681"/>
      <c r="DQ36" s="681"/>
      <c r="DR36" s="681"/>
      <c r="DS36" s="681"/>
      <c r="DT36" s="681"/>
      <c r="DU36" s="681"/>
      <c r="DV36" s="682"/>
      <c r="DW36" s="685">
        <v>7.9</v>
      </c>
      <c r="DX36" s="714"/>
      <c r="DY36" s="714"/>
      <c r="DZ36" s="714"/>
      <c r="EA36" s="714"/>
      <c r="EB36" s="714"/>
      <c r="EC36" s="715"/>
    </row>
    <row r="37" spans="2:133" ht="11.25" customHeight="1" x14ac:dyDescent="0.2">
      <c r="B37" s="677" t="s">
        <v>333</v>
      </c>
      <c r="C37" s="678"/>
      <c r="D37" s="678"/>
      <c r="E37" s="678"/>
      <c r="F37" s="678"/>
      <c r="G37" s="678"/>
      <c r="H37" s="678"/>
      <c r="I37" s="678"/>
      <c r="J37" s="678"/>
      <c r="K37" s="678"/>
      <c r="L37" s="678"/>
      <c r="M37" s="678"/>
      <c r="N37" s="678"/>
      <c r="O37" s="678"/>
      <c r="P37" s="678"/>
      <c r="Q37" s="679"/>
      <c r="R37" s="680">
        <v>279808</v>
      </c>
      <c r="S37" s="681"/>
      <c r="T37" s="681"/>
      <c r="U37" s="681"/>
      <c r="V37" s="681"/>
      <c r="W37" s="681"/>
      <c r="X37" s="681"/>
      <c r="Y37" s="682"/>
      <c r="Z37" s="683">
        <v>2.1</v>
      </c>
      <c r="AA37" s="683"/>
      <c r="AB37" s="683"/>
      <c r="AC37" s="683"/>
      <c r="AD37" s="684" t="s">
        <v>177</v>
      </c>
      <c r="AE37" s="684"/>
      <c r="AF37" s="684"/>
      <c r="AG37" s="684"/>
      <c r="AH37" s="684"/>
      <c r="AI37" s="684"/>
      <c r="AJ37" s="684"/>
      <c r="AK37" s="684"/>
      <c r="AL37" s="685" t="s">
        <v>243</v>
      </c>
      <c r="AM37" s="686"/>
      <c r="AN37" s="686"/>
      <c r="AO37" s="687"/>
      <c r="AQ37" s="757" t="s">
        <v>334</v>
      </c>
      <c r="AR37" s="758"/>
      <c r="AS37" s="758"/>
      <c r="AT37" s="758"/>
      <c r="AU37" s="758"/>
      <c r="AV37" s="758"/>
      <c r="AW37" s="758"/>
      <c r="AX37" s="758"/>
      <c r="AY37" s="759"/>
      <c r="AZ37" s="680">
        <v>134512</v>
      </c>
      <c r="BA37" s="681"/>
      <c r="BB37" s="681"/>
      <c r="BC37" s="681"/>
      <c r="BD37" s="716"/>
      <c r="BE37" s="716"/>
      <c r="BF37" s="739"/>
      <c r="BG37" s="695" t="s">
        <v>335</v>
      </c>
      <c r="BH37" s="696"/>
      <c r="BI37" s="696"/>
      <c r="BJ37" s="696"/>
      <c r="BK37" s="696"/>
      <c r="BL37" s="696"/>
      <c r="BM37" s="696"/>
      <c r="BN37" s="696"/>
      <c r="BO37" s="696"/>
      <c r="BP37" s="696"/>
      <c r="BQ37" s="696"/>
      <c r="BR37" s="696"/>
      <c r="BS37" s="696"/>
      <c r="BT37" s="696"/>
      <c r="BU37" s="697"/>
      <c r="BV37" s="680">
        <v>3181</v>
      </c>
      <c r="BW37" s="681"/>
      <c r="BX37" s="681"/>
      <c r="BY37" s="681"/>
      <c r="BZ37" s="681"/>
      <c r="CA37" s="681"/>
      <c r="CB37" s="690"/>
      <c r="CD37" s="695" t="s">
        <v>336</v>
      </c>
      <c r="CE37" s="696"/>
      <c r="CF37" s="696"/>
      <c r="CG37" s="696"/>
      <c r="CH37" s="696"/>
      <c r="CI37" s="696"/>
      <c r="CJ37" s="696"/>
      <c r="CK37" s="696"/>
      <c r="CL37" s="696"/>
      <c r="CM37" s="696"/>
      <c r="CN37" s="696"/>
      <c r="CO37" s="696"/>
      <c r="CP37" s="696"/>
      <c r="CQ37" s="697"/>
      <c r="CR37" s="680">
        <v>44434</v>
      </c>
      <c r="CS37" s="716"/>
      <c r="CT37" s="716"/>
      <c r="CU37" s="716"/>
      <c r="CV37" s="716"/>
      <c r="CW37" s="716"/>
      <c r="CX37" s="716"/>
      <c r="CY37" s="717"/>
      <c r="CZ37" s="685">
        <v>0.3</v>
      </c>
      <c r="DA37" s="714"/>
      <c r="DB37" s="714"/>
      <c r="DC37" s="718"/>
      <c r="DD37" s="689">
        <v>44434</v>
      </c>
      <c r="DE37" s="716"/>
      <c r="DF37" s="716"/>
      <c r="DG37" s="716"/>
      <c r="DH37" s="716"/>
      <c r="DI37" s="716"/>
      <c r="DJ37" s="716"/>
      <c r="DK37" s="717"/>
      <c r="DL37" s="689">
        <v>43588</v>
      </c>
      <c r="DM37" s="716"/>
      <c r="DN37" s="716"/>
      <c r="DO37" s="716"/>
      <c r="DP37" s="716"/>
      <c r="DQ37" s="716"/>
      <c r="DR37" s="716"/>
      <c r="DS37" s="716"/>
      <c r="DT37" s="716"/>
      <c r="DU37" s="716"/>
      <c r="DV37" s="717"/>
      <c r="DW37" s="685">
        <v>0.6</v>
      </c>
      <c r="DX37" s="714"/>
      <c r="DY37" s="714"/>
      <c r="DZ37" s="714"/>
      <c r="EA37" s="714"/>
      <c r="EB37" s="714"/>
      <c r="EC37" s="715"/>
    </row>
    <row r="38" spans="2:133" ht="11.25" customHeight="1" x14ac:dyDescent="0.2">
      <c r="B38" s="725" t="s">
        <v>337</v>
      </c>
      <c r="C38" s="726"/>
      <c r="D38" s="726"/>
      <c r="E38" s="726"/>
      <c r="F38" s="726"/>
      <c r="G38" s="726"/>
      <c r="H38" s="726"/>
      <c r="I38" s="726"/>
      <c r="J38" s="726"/>
      <c r="K38" s="726"/>
      <c r="L38" s="726"/>
      <c r="M38" s="726"/>
      <c r="N38" s="726"/>
      <c r="O38" s="726"/>
      <c r="P38" s="726"/>
      <c r="Q38" s="727"/>
      <c r="R38" s="760">
        <v>13131989</v>
      </c>
      <c r="S38" s="761"/>
      <c r="T38" s="761"/>
      <c r="U38" s="761"/>
      <c r="V38" s="761"/>
      <c r="W38" s="761"/>
      <c r="X38" s="761"/>
      <c r="Y38" s="762"/>
      <c r="Z38" s="763">
        <v>100</v>
      </c>
      <c r="AA38" s="763"/>
      <c r="AB38" s="763"/>
      <c r="AC38" s="763"/>
      <c r="AD38" s="764">
        <v>6468552</v>
      </c>
      <c r="AE38" s="764"/>
      <c r="AF38" s="764"/>
      <c r="AG38" s="764"/>
      <c r="AH38" s="764"/>
      <c r="AI38" s="764"/>
      <c r="AJ38" s="764"/>
      <c r="AK38" s="764"/>
      <c r="AL38" s="765">
        <v>100</v>
      </c>
      <c r="AM38" s="751"/>
      <c r="AN38" s="751"/>
      <c r="AO38" s="766"/>
      <c r="AQ38" s="757" t="s">
        <v>338</v>
      </c>
      <c r="AR38" s="758"/>
      <c r="AS38" s="758"/>
      <c r="AT38" s="758"/>
      <c r="AU38" s="758"/>
      <c r="AV38" s="758"/>
      <c r="AW38" s="758"/>
      <c r="AX38" s="758"/>
      <c r="AY38" s="759"/>
      <c r="AZ38" s="680">
        <v>92192</v>
      </c>
      <c r="BA38" s="681"/>
      <c r="BB38" s="681"/>
      <c r="BC38" s="681"/>
      <c r="BD38" s="716"/>
      <c r="BE38" s="716"/>
      <c r="BF38" s="739"/>
      <c r="BG38" s="695" t="s">
        <v>339</v>
      </c>
      <c r="BH38" s="696"/>
      <c r="BI38" s="696"/>
      <c r="BJ38" s="696"/>
      <c r="BK38" s="696"/>
      <c r="BL38" s="696"/>
      <c r="BM38" s="696"/>
      <c r="BN38" s="696"/>
      <c r="BO38" s="696"/>
      <c r="BP38" s="696"/>
      <c r="BQ38" s="696"/>
      <c r="BR38" s="696"/>
      <c r="BS38" s="696"/>
      <c r="BT38" s="696"/>
      <c r="BU38" s="697"/>
      <c r="BV38" s="680">
        <v>5316</v>
      </c>
      <c r="BW38" s="681"/>
      <c r="BX38" s="681"/>
      <c r="BY38" s="681"/>
      <c r="BZ38" s="681"/>
      <c r="CA38" s="681"/>
      <c r="CB38" s="690"/>
      <c r="CD38" s="695" t="s">
        <v>340</v>
      </c>
      <c r="CE38" s="696"/>
      <c r="CF38" s="696"/>
      <c r="CG38" s="696"/>
      <c r="CH38" s="696"/>
      <c r="CI38" s="696"/>
      <c r="CJ38" s="696"/>
      <c r="CK38" s="696"/>
      <c r="CL38" s="696"/>
      <c r="CM38" s="696"/>
      <c r="CN38" s="696"/>
      <c r="CO38" s="696"/>
      <c r="CP38" s="696"/>
      <c r="CQ38" s="697"/>
      <c r="CR38" s="680">
        <v>1302112</v>
      </c>
      <c r="CS38" s="681"/>
      <c r="CT38" s="681"/>
      <c r="CU38" s="681"/>
      <c r="CV38" s="681"/>
      <c r="CW38" s="681"/>
      <c r="CX38" s="681"/>
      <c r="CY38" s="682"/>
      <c r="CZ38" s="685">
        <v>10.199999999999999</v>
      </c>
      <c r="DA38" s="714"/>
      <c r="DB38" s="714"/>
      <c r="DC38" s="718"/>
      <c r="DD38" s="689">
        <v>1090338</v>
      </c>
      <c r="DE38" s="681"/>
      <c r="DF38" s="681"/>
      <c r="DG38" s="681"/>
      <c r="DH38" s="681"/>
      <c r="DI38" s="681"/>
      <c r="DJ38" s="681"/>
      <c r="DK38" s="682"/>
      <c r="DL38" s="689">
        <v>942041</v>
      </c>
      <c r="DM38" s="681"/>
      <c r="DN38" s="681"/>
      <c r="DO38" s="681"/>
      <c r="DP38" s="681"/>
      <c r="DQ38" s="681"/>
      <c r="DR38" s="681"/>
      <c r="DS38" s="681"/>
      <c r="DT38" s="681"/>
      <c r="DU38" s="681"/>
      <c r="DV38" s="682"/>
      <c r="DW38" s="685">
        <v>14</v>
      </c>
      <c r="DX38" s="714"/>
      <c r="DY38" s="714"/>
      <c r="DZ38" s="714"/>
      <c r="EA38" s="714"/>
      <c r="EB38" s="714"/>
      <c r="EC38" s="715"/>
    </row>
    <row r="39" spans="2:133" ht="11.25" customHeight="1" x14ac:dyDescent="0.2">
      <c r="AQ39" s="757" t="s">
        <v>341</v>
      </c>
      <c r="AR39" s="758"/>
      <c r="AS39" s="758"/>
      <c r="AT39" s="758"/>
      <c r="AU39" s="758"/>
      <c r="AV39" s="758"/>
      <c r="AW39" s="758"/>
      <c r="AX39" s="758"/>
      <c r="AY39" s="759"/>
      <c r="AZ39" s="680" t="s">
        <v>266</v>
      </c>
      <c r="BA39" s="681"/>
      <c r="BB39" s="681"/>
      <c r="BC39" s="681"/>
      <c r="BD39" s="716"/>
      <c r="BE39" s="716"/>
      <c r="BF39" s="739"/>
      <c r="BG39" s="771" t="s">
        <v>342</v>
      </c>
      <c r="BH39" s="772"/>
      <c r="BI39" s="772"/>
      <c r="BJ39" s="772"/>
      <c r="BK39" s="772"/>
      <c r="BL39" s="235"/>
      <c r="BM39" s="696" t="s">
        <v>343</v>
      </c>
      <c r="BN39" s="696"/>
      <c r="BO39" s="696"/>
      <c r="BP39" s="696"/>
      <c r="BQ39" s="696"/>
      <c r="BR39" s="696"/>
      <c r="BS39" s="696"/>
      <c r="BT39" s="696"/>
      <c r="BU39" s="697"/>
      <c r="BV39" s="680">
        <v>97</v>
      </c>
      <c r="BW39" s="681"/>
      <c r="BX39" s="681"/>
      <c r="BY39" s="681"/>
      <c r="BZ39" s="681"/>
      <c r="CA39" s="681"/>
      <c r="CB39" s="690"/>
      <c r="CD39" s="695" t="s">
        <v>344</v>
      </c>
      <c r="CE39" s="696"/>
      <c r="CF39" s="696"/>
      <c r="CG39" s="696"/>
      <c r="CH39" s="696"/>
      <c r="CI39" s="696"/>
      <c r="CJ39" s="696"/>
      <c r="CK39" s="696"/>
      <c r="CL39" s="696"/>
      <c r="CM39" s="696"/>
      <c r="CN39" s="696"/>
      <c r="CO39" s="696"/>
      <c r="CP39" s="696"/>
      <c r="CQ39" s="697"/>
      <c r="CR39" s="680">
        <v>256580</v>
      </c>
      <c r="CS39" s="716"/>
      <c r="CT39" s="716"/>
      <c r="CU39" s="716"/>
      <c r="CV39" s="716"/>
      <c r="CW39" s="716"/>
      <c r="CX39" s="716"/>
      <c r="CY39" s="717"/>
      <c r="CZ39" s="685">
        <v>2</v>
      </c>
      <c r="DA39" s="714"/>
      <c r="DB39" s="714"/>
      <c r="DC39" s="718"/>
      <c r="DD39" s="689">
        <v>188183</v>
      </c>
      <c r="DE39" s="716"/>
      <c r="DF39" s="716"/>
      <c r="DG39" s="716"/>
      <c r="DH39" s="716"/>
      <c r="DI39" s="716"/>
      <c r="DJ39" s="716"/>
      <c r="DK39" s="717"/>
      <c r="DL39" s="689" t="s">
        <v>177</v>
      </c>
      <c r="DM39" s="716"/>
      <c r="DN39" s="716"/>
      <c r="DO39" s="716"/>
      <c r="DP39" s="716"/>
      <c r="DQ39" s="716"/>
      <c r="DR39" s="716"/>
      <c r="DS39" s="716"/>
      <c r="DT39" s="716"/>
      <c r="DU39" s="716"/>
      <c r="DV39" s="717"/>
      <c r="DW39" s="685" t="s">
        <v>266</v>
      </c>
      <c r="DX39" s="714"/>
      <c r="DY39" s="714"/>
      <c r="DZ39" s="714"/>
      <c r="EA39" s="714"/>
      <c r="EB39" s="714"/>
      <c r="EC39" s="715"/>
    </row>
    <row r="40" spans="2:133" ht="11.25" customHeight="1" x14ac:dyDescent="0.2">
      <c r="AQ40" s="757" t="s">
        <v>345</v>
      </c>
      <c r="AR40" s="758"/>
      <c r="AS40" s="758"/>
      <c r="AT40" s="758"/>
      <c r="AU40" s="758"/>
      <c r="AV40" s="758"/>
      <c r="AW40" s="758"/>
      <c r="AX40" s="758"/>
      <c r="AY40" s="759"/>
      <c r="AZ40" s="680">
        <v>306953</v>
      </c>
      <c r="BA40" s="681"/>
      <c r="BB40" s="681"/>
      <c r="BC40" s="681"/>
      <c r="BD40" s="716"/>
      <c r="BE40" s="716"/>
      <c r="BF40" s="739"/>
      <c r="BG40" s="771"/>
      <c r="BH40" s="772"/>
      <c r="BI40" s="772"/>
      <c r="BJ40" s="772"/>
      <c r="BK40" s="772"/>
      <c r="BL40" s="235"/>
      <c r="BM40" s="696" t="s">
        <v>346</v>
      </c>
      <c r="BN40" s="696"/>
      <c r="BO40" s="696"/>
      <c r="BP40" s="696"/>
      <c r="BQ40" s="696"/>
      <c r="BR40" s="696"/>
      <c r="BS40" s="696"/>
      <c r="BT40" s="696"/>
      <c r="BU40" s="697"/>
      <c r="BV40" s="680" t="s">
        <v>266</v>
      </c>
      <c r="BW40" s="681"/>
      <c r="BX40" s="681"/>
      <c r="BY40" s="681"/>
      <c r="BZ40" s="681"/>
      <c r="CA40" s="681"/>
      <c r="CB40" s="690"/>
      <c r="CD40" s="695" t="s">
        <v>347</v>
      </c>
      <c r="CE40" s="696"/>
      <c r="CF40" s="696"/>
      <c r="CG40" s="696"/>
      <c r="CH40" s="696"/>
      <c r="CI40" s="696"/>
      <c r="CJ40" s="696"/>
      <c r="CK40" s="696"/>
      <c r="CL40" s="696"/>
      <c r="CM40" s="696"/>
      <c r="CN40" s="696"/>
      <c r="CO40" s="696"/>
      <c r="CP40" s="696"/>
      <c r="CQ40" s="697"/>
      <c r="CR40" s="680">
        <v>134831</v>
      </c>
      <c r="CS40" s="681"/>
      <c r="CT40" s="681"/>
      <c r="CU40" s="681"/>
      <c r="CV40" s="681"/>
      <c r="CW40" s="681"/>
      <c r="CX40" s="681"/>
      <c r="CY40" s="682"/>
      <c r="CZ40" s="685">
        <v>1.1000000000000001</v>
      </c>
      <c r="DA40" s="714"/>
      <c r="DB40" s="714"/>
      <c r="DC40" s="718"/>
      <c r="DD40" s="689">
        <v>12131</v>
      </c>
      <c r="DE40" s="681"/>
      <c r="DF40" s="681"/>
      <c r="DG40" s="681"/>
      <c r="DH40" s="681"/>
      <c r="DI40" s="681"/>
      <c r="DJ40" s="681"/>
      <c r="DK40" s="682"/>
      <c r="DL40" s="689" t="s">
        <v>177</v>
      </c>
      <c r="DM40" s="681"/>
      <c r="DN40" s="681"/>
      <c r="DO40" s="681"/>
      <c r="DP40" s="681"/>
      <c r="DQ40" s="681"/>
      <c r="DR40" s="681"/>
      <c r="DS40" s="681"/>
      <c r="DT40" s="681"/>
      <c r="DU40" s="681"/>
      <c r="DV40" s="682"/>
      <c r="DW40" s="685" t="s">
        <v>243</v>
      </c>
      <c r="DX40" s="714"/>
      <c r="DY40" s="714"/>
      <c r="DZ40" s="714"/>
      <c r="EA40" s="714"/>
      <c r="EB40" s="714"/>
      <c r="EC40" s="715"/>
    </row>
    <row r="41" spans="2:133" ht="11.25" customHeight="1" x14ac:dyDescent="0.2">
      <c r="AQ41" s="767" t="s">
        <v>348</v>
      </c>
      <c r="AR41" s="768"/>
      <c r="AS41" s="768"/>
      <c r="AT41" s="768"/>
      <c r="AU41" s="768"/>
      <c r="AV41" s="768"/>
      <c r="AW41" s="768"/>
      <c r="AX41" s="768"/>
      <c r="AY41" s="769"/>
      <c r="AZ41" s="760">
        <v>902967</v>
      </c>
      <c r="BA41" s="761"/>
      <c r="BB41" s="761"/>
      <c r="BC41" s="761"/>
      <c r="BD41" s="750"/>
      <c r="BE41" s="750"/>
      <c r="BF41" s="752"/>
      <c r="BG41" s="773"/>
      <c r="BH41" s="774"/>
      <c r="BI41" s="774"/>
      <c r="BJ41" s="774"/>
      <c r="BK41" s="774"/>
      <c r="BL41" s="236"/>
      <c r="BM41" s="705" t="s">
        <v>349</v>
      </c>
      <c r="BN41" s="705"/>
      <c r="BO41" s="705"/>
      <c r="BP41" s="705"/>
      <c r="BQ41" s="705"/>
      <c r="BR41" s="705"/>
      <c r="BS41" s="705"/>
      <c r="BT41" s="705"/>
      <c r="BU41" s="706"/>
      <c r="BV41" s="760">
        <v>380</v>
      </c>
      <c r="BW41" s="761"/>
      <c r="BX41" s="761"/>
      <c r="BY41" s="761"/>
      <c r="BZ41" s="761"/>
      <c r="CA41" s="761"/>
      <c r="CB41" s="770"/>
      <c r="CD41" s="695" t="s">
        <v>350</v>
      </c>
      <c r="CE41" s="696"/>
      <c r="CF41" s="696"/>
      <c r="CG41" s="696"/>
      <c r="CH41" s="696"/>
      <c r="CI41" s="696"/>
      <c r="CJ41" s="696"/>
      <c r="CK41" s="696"/>
      <c r="CL41" s="696"/>
      <c r="CM41" s="696"/>
      <c r="CN41" s="696"/>
      <c r="CO41" s="696"/>
      <c r="CP41" s="696"/>
      <c r="CQ41" s="697"/>
      <c r="CR41" s="680" t="s">
        <v>177</v>
      </c>
      <c r="CS41" s="716"/>
      <c r="CT41" s="716"/>
      <c r="CU41" s="716"/>
      <c r="CV41" s="716"/>
      <c r="CW41" s="716"/>
      <c r="CX41" s="716"/>
      <c r="CY41" s="717"/>
      <c r="CZ41" s="685" t="s">
        <v>266</v>
      </c>
      <c r="DA41" s="714"/>
      <c r="DB41" s="714"/>
      <c r="DC41" s="718"/>
      <c r="DD41" s="689" t="s">
        <v>243</v>
      </c>
      <c r="DE41" s="716"/>
      <c r="DF41" s="716"/>
      <c r="DG41" s="716"/>
      <c r="DH41" s="716"/>
      <c r="DI41" s="716"/>
      <c r="DJ41" s="716"/>
      <c r="DK41" s="717"/>
      <c r="DL41" s="775"/>
      <c r="DM41" s="776"/>
      <c r="DN41" s="776"/>
      <c r="DO41" s="776"/>
      <c r="DP41" s="776"/>
      <c r="DQ41" s="776"/>
      <c r="DR41" s="776"/>
      <c r="DS41" s="776"/>
      <c r="DT41" s="776"/>
      <c r="DU41" s="776"/>
      <c r="DV41" s="777"/>
      <c r="DW41" s="778"/>
      <c r="DX41" s="779"/>
      <c r="DY41" s="779"/>
      <c r="DZ41" s="779"/>
      <c r="EA41" s="779"/>
      <c r="EB41" s="779"/>
      <c r="EC41" s="780"/>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7" t="s">
        <v>352</v>
      </c>
      <c r="CE42" s="678"/>
      <c r="CF42" s="678"/>
      <c r="CG42" s="678"/>
      <c r="CH42" s="678"/>
      <c r="CI42" s="678"/>
      <c r="CJ42" s="678"/>
      <c r="CK42" s="678"/>
      <c r="CL42" s="678"/>
      <c r="CM42" s="678"/>
      <c r="CN42" s="678"/>
      <c r="CO42" s="678"/>
      <c r="CP42" s="678"/>
      <c r="CQ42" s="679"/>
      <c r="CR42" s="680">
        <v>2319511</v>
      </c>
      <c r="CS42" s="681"/>
      <c r="CT42" s="681"/>
      <c r="CU42" s="681"/>
      <c r="CV42" s="681"/>
      <c r="CW42" s="681"/>
      <c r="CX42" s="681"/>
      <c r="CY42" s="682"/>
      <c r="CZ42" s="685">
        <v>18.2</v>
      </c>
      <c r="DA42" s="686"/>
      <c r="DB42" s="686"/>
      <c r="DC42" s="781"/>
      <c r="DD42" s="689">
        <v>448907</v>
      </c>
      <c r="DE42" s="681"/>
      <c r="DF42" s="681"/>
      <c r="DG42" s="681"/>
      <c r="DH42" s="681"/>
      <c r="DI42" s="681"/>
      <c r="DJ42" s="681"/>
      <c r="DK42" s="682"/>
      <c r="DL42" s="775"/>
      <c r="DM42" s="776"/>
      <c r="DN42" s="776"/>
      <c r="DO42" s="776"/>
      <c r="DP42" s="776"/>
      <c r="DQ42" s="776"/>
      <c r="DR42" s="776"/>
      <c r="DS42" s="776"/>
      <c r="DT42" s="776"/>
      <c r="DU42" s="776"/>
      <c r="DV42" s="777"/>
      <c r="DW42" s="778"/>
      <c r="DX42" s="779"/>
      <c r="DY42" s="779"/>
      <c r="DZ42" s="779"/>
      <c r="EA42" s="779"/>
      <c r="EB42" s="779"/>
      <c r="EC42" s="780"/>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7" t="s">
        <v>354</v>
      </c>
      <c r="CE43" s="678"/>
      <c r="CF43" s="678"/>
      <c r="CG43" s="678"/>
      <c r="CH43" s="678"/>
      <c r="CI43" s="678"/>
      <c r="CJ43" s="678"/>
      <c r="CK43" s="678"/>
      <c r="CL43" s="678"/>
      <c r="CM43" s="678"/>
      <c r="CN43" s="678"/>
      <c r="CO43" s="678"/>
      <c r="CP43" s="678"/>
      <c r="CQ43" s="679"/>
      <c r="CR43" s="680">
        <v>112834</v>
      </c>
      <c r="CS43" s="716"/>
      <c r="CT43" s="716"/>
      <c r="CU43" s="716"/>
      <c r="CV43" s="716"/>
      <c r="CW43" s="716"/>
      <c r="CX43" s="716"/>
      <c r="CY43" s="717"/>
      <c r="CZ43" s="685">
        <v>0.9</v>
      </c>
      <c r="DA43" s="714"/>
      <c r="DB43" s="714"/>
      <c r="DC43" s="718"/>
      <c r="DD43" s="689">
        <v>108822</v>
      </c>
      <c r="DE43" s="716"/>
      <c r="DF43" s="716"/>
      <c r="DG43" s="716"/>
      <c r="DH43" s="716"/>
      <c r="DI43" s="716"/>
      <c r="DJ43" s="716"/>
      <c r="DK43" s="717"/>
      <c r="DL43" s="775"/>
      <c r="DM43" s="776"/>
      <c r="DN43" s="776"/>
      <c r="DO43" s="776"/>
      <c r="DP43" s="776"/>
      <c r="DQ43" s="776"/>
      <c r="DR43" s="776"/>
      <c r="DS43" s="776"/>
      <c r="DT43" s="776"/>
      <c r="DU43" s="776"/>
      <c r="DV43" s="777"/>
      <c r="DW43" s="778"/>
      <c r="DX43" s="779"/>
      <c r="DY43" s="779"/>
      <c r="DZ43" s="779"/>
      <c r="EA43" s="779"/>
      <c r="EB43" s="779"/>
      <c r="EC43" s="780"/>
    </row>
    <row r="44" spans="2:133" ht="11.25" customHeight="1" x14ac:dyDescent="0.2">
      <c r="B44" s="240" t="s">
        <v>355</v>
      </c>
      <c r="CD44" s="792" t="s">
        <v>306</v>
      </c>
      <c r="CE44" s="793"/>
      <c r="CF44" s="677" t="s">
        <v>356</v>
      </c>
      <c r="CG44" s="678"/>
      <c r="CH44" s="678"/>
      <c r="CI44" s="678"/>
      <c r="CJ44" s="678"/>
      <c r="CK44" s="678"/>
      <c r="CL44" s="678"/>
      <c r="CM44" s="678"/>
      <c r="CN44" s="678"/>
      <c r="CO44" s="678"/>
      <c r="CP44" s="678"/>
      <c r="CQ44" s="679"/>
      <c r="CR44" s="680">
        <v>2047794</v>
      </c>
      <c r="CS44" s="681"/>
      <c r="CT44" s="681"/>
      <c r="CU44" s="681"/>
      <c r="CV44" s="681"/>
      <c r="CW44" s="681"/>
      <c r="CX44" s="681"/>
      <c r="CY44" s="682"/>
      <c r="CZ44" s="685">
        <v>16.100000000000001</v>
      </c>
      <c r="DA44" s="686"/>
      <c r="DB44" s="686"/>
      <c r="DC44" s="781"/>
      <c r="DD44" s="689">
        <v>321278</v>
      </c>
      <c r="DE44" s="681"/>
      <c r="DF44" s="681"/>
      <c r="DG44" s="681"/>
      <c r="DH44" s="681"/>
      <c r="DI44" s="681"/>
      <c r="DJ44" s="681"/>
      <c r="DK44" s="682"/>
      <c r="DL44" s="775"/>
      <c r="DM44" s="776"/>
      <c r="DN44" s="776"/>
      <c r="DO44" s="776"/>
      <c r="DP44" s="776"/>
      <c r="DQ44" s="776"/>
      <c r="DR44" s="776"/>
      <c r="DS44" s="776"/>
      <c r="DT44" s="776"/>
      <c r="DU44" s="776"/>
      <c r="DV44" s="777"/>
      <c r="DW44" s="778"/>
      <c r="DX44" s="779"/>
      <c r="DY44" s="779"/>
      <c r="DZ44" s="779"/>
      <c r="EA44" s="779"/>
      <c r="EB44" s="779"/>
      <c r="EC44" s="780"/>
    </row>
    <row r="45" spans="2:133" ht="11.25" customHeight="1" x14ac:dyDescent="0.2">
      <c r="CD45" s="794"/>
      <c r="CE45" s="795"/>
      <c r="CF45" s="677" t="s">
        <v>357</v>
      </c>
      <c r="CG45" s="678"/>
      <c r="CH45" s="678"/>
      <c r="CI45" s="678"/>
      <c r="CJ45" s="678"/>
      <c r="CK45" s="678"/>
      <c r="CL45" s="678"/>
      <c r="CM45" s="678"/>
      <c r="CN45" s="678"/>
      <c r="CO45" s="678"/>
      <c r="CP45" s="678"/>
      <c r="CQ45" s="679"/>
      <c r="CR45" s="680">
        <v>1471289</v>
      </c>
      <c r="CS45" s="716"/>
      <c r="CT45" s="716"/>
      <c r="CU45" s="716"/>
      <c r="CV45" s="716"/>
      <c r="CW45" s="716"/>
      <c r="CX45" s="716"/>
      <c r="CY45" s="717"/>
      <c r="CZ45" s="685">
        <v>11.5</v>
      </c>
      <c r="DA45" s="714"/>
      <c r="DB45" s="714"/>
      <c r="DC45" s="718"/>
      <c r="DD45" s="689">
        <v>92153</v>
      </c>
      <c r="DE45" s="716"/>
      <c r="DF45" s="716"/>
      <c r="DG45" s="716"/>
      <c r="DH45" s="716"/>
      <c r="DI45" s="716"/>
      <c r="DJ45" s="716"/>
      <c r="DK45" s="717"/>
      <c r="DL45" s="775"/>
      <c r="DM45" s="776"/>
      <c r="DN45" s="776"/>
      <c r="DO45" s="776"/>
      <c r="DP45" s="776"/>
      <c r="DQ45" s="776"/>
      <c r="DR45" s="776"/>
      <c r="DS45" s="776"/>
      <c r="DT45" s="776"/>
      <c r="DU45" s="776"/>
      <c r="DV45" s="777"/>
      <c r="DW45" s="778"/>
      <c r="DX45" s="779"/>
      <c r="DY45" s="779"/>
      <c r="DZ45" s="779"/>
      <c r="EA45" s="779"/>
      <c r="EB45" s="779"/>
      <c r="EC45" s="780"/>
    </row>
    <row r="46" spans="2:133" ht="11.25" customHeight="1" x14ac:dyDescent="0.2">
      <c r="CD46" s="794"/>
      <c r="CE46" s="795"/>
      <c r="CF46" s="677" t="s">
        <v>358</v>
      </c>
      <c r="CG46" s="678"/>
      <c r="CH46" s="678"/>
      <c r="CI46" s="678"/>
      <c r="CJ46" s="678"/>
      <c r="CK46" s="678"/>
      <c r="CL46" s="678"/>
      <c r="CM46" s="678"/>
      <c r="CN46" s="678"/>
      <c r="CO46" s="678"/>
      <c r="CP46" s="678"/>
      <c r="CQ46" s="679"/>
      <c r="CR46" s="680">
        <v>518771</v>
      </c>
      <c r="CS46" s="681"/>
      <c r="CT46" s="681"/>
      <c r="CU46" s="681"/>
      <c r="CV46" s="681"/>
      <c r="CW46" s="681"/>
      <c r="CX46" s="681"/>
      <c r="CY46" s="682"/>
      <c r="CZ46" s="685">
        <v>4.0999999999999996</v>
      </c>
      <c r="DA46" s="686"/>
      <c r="DB46" s="686"/>
      <c r="DC46" s="781"/>
      <c r="DD46" s="689">
        <v>225591</v>
      </c>
      <c r="DE46" s="681"/>
      <c r="DF46" s="681"/>
      <c r="DG46" s="681"/>
      <c r="DH46" s="681"/>
      <c r="DI46" s="681"/>
      <c r="DJ46" s="681"/>
      <c r="DK46" s="682"/>
      <c r="DL46" s="775"/>
      <c r="DM46" s="776"/>
      <c r="DN46" s="776"/>
      <c r="DO46" s="776"/>
      <c r="DP46" s="776"/>
      <c r="DQ46" s="776"/>
      <c r="DR46" s="776"/>
      <c r="DS46" s="776"/>
      <c r="DT46" s="776"/>
      <c r="DU46" s="776"/>
      <c r="DV46" s="777"/>
      <c r="DW46" s="778"/>
      <c r="DX46" s="779"/>
      <c r="DY46" s="779"/>
      <c r="DZ46" s="779"/>
      <c r="EA46" s="779"/>
      <c r="EB46" s="779"/>
      <c r="EC46" s="780"/>
    </row>
    <row r="47" spans="2:133" ht="11.25" customHeight="1" x14ac:dyDescent="0.2">
      <c r="CD47" s="794"/>
      <c r="CE47" s="795"/>
      <c r="CF47" s="677" t="s">
        <v>359</v>
      </c>
      <c r="CG47" s="678"/>
      <c r="CH47" s="678"/>
      <c r="CI47" s="678"/>
      <c r="CJ47" s="678"/>
      <c r="CK47" s="678"/>
      <c r="CL47" s="678"/>
      <c r="CM47" s="678"/>
      <c r="CN47" s="678"/>
      <c r="CO47" s="678"/>
      <c r="CP47" s="678"/>
      <c r="CQ47" s="679"/>
      <c r="CR47" s="680">
        <v>271717</v>
      </c>
      <c r="CS47" s="716"/>
      <c r="CT47" s="716"/>
      <c r="CU47" s="716"/>
      <c r="CV47" s="716"/>
      <c r="CW47" s="716"/>
      <c r="CX47" s="716"/>
      <c r="CY47" s="717"/>
      <c r="CZ47" s="685">
        <v>2.1</v>
      </c>
      <c r="DA47" s="714"/>
      <c r="DB47" s="714"/>
      <c r="DC47" s="718"/>
      <c r="DD47" s="689">
        <v>127629</v>
      </c>
      <c r="DE47" s="716"/>
      <c r="DF47" s="716"/>
      <c r="DG47" s="716"/>
      <c r="DH47" s="716"/>
      <c r="DI47" s="716"/>
      <c r="DJ47" s="716"/>
      <c r="DK47" s="717"/>
      <c r="DL47" s="775"/>
      <c r="DM47" s="776"/>
      <c r="DN47" s="776"/>
      <c r="DO47" s="776"/>
      <c r="DP47" s="776"/>
      <c r="DQ47" s="776"/>
      <c r="DR47" s="776"/>
      <c r="DS47" s="776"/>
      <c r="DT47" s="776"/>
      <c r="DU47" s="776"/>
      <c r="DV47" s="777"/>
      <c r="DW47" s="778"/>
      <c r="DX47" s="779"/>
      <c r="DY47" s="779"/>
      <c r="DZ47" s="779"/>
      <c r="EA47" s="779"/>
      <c r="EB47" s="779"/>
      <c r="EC47" s="780"/>
    </row>
    <row r="48" spans="2:133" ht="10.8" x14ac:dyDescent="0.2">
      <c r="CD48" s="796"/>
      <c r="CE48" s="797"/>
      <c r="CF48" s="677" t="s">
        <v>360</v>
      </c>
      <c r="CG48" s="678"/>
      <c r="CH48" s="678"/>
      <c r="CI48" s="678"/>
      <c r="CJ48" s="678"/>
      <c r="CK48" s="678"/>
      <c r="CL48" s="678"/>
      <c r="CM48" s="678"/>
      <c r="CN48" s="678"/>
      <c r="CO48" s="678"/>
      <c r="CP48" s="678"/>
      <c r="CQ48" s="679"/>
      <c r="CR48" s="680" t="s">
        <v>177</v>
      </c>
      <c r="CS48" s="681"/>
      <c r="CT48" s="681"/>
      <c r="CU48" s="681"/>
      <c r="CV48" s="681"/>
      <c r="CW48" s="681"/>
      <c r="CX48" s="681"/>
      <c r="CY48" s="682"/>
      <c r="CZ48" s="685" t="s">
        <v>177</v>
      </c>
      <c r="DA48" s="686"/>
      <c r="DB48" s="686"/>
      <c r="DC48" s="781"/>
      <c r="DD48" s="689" t="s">
        <v>177</v>
      </c>
      <c r="DE48" s="681"/>
      <c r="DF48" s="681"/>
      <c r="DG48" s="681"/>
      <c r="DH48" s="681"/>
      <c r="DI48" s="681"/>
      <c r="DJ48" s="681"/>
      <c r="DK48" s="682"/>
      <c r="DL48" s="775"/>
      <c r="DM48" s="776"/>
      <c r="DN48" s="776"/>
      <c r="DO48" s="776"/>
      <c r="DP48" s="776"/>
      <c r="DQ48" s="776"/>
      <c r="DR48" s="776"/>
      <c r="DS48" s="776"/>
      <c r="DT48" s="776"/>
      <c r="DU48" s="776"/>
      <c r="DV48" s="777"/>
      <c r="DW48" s="778"/>
      <c r="DX48" s="779"/>
      <c r="DY48" s="779"/>
      <c r="DZ48" s="779"/>
      <c r="EA48" s="779"/>
      <c r="EB48" s="779"/>
      <c r="EC48" s="780"/>
    </row>
    <row r="49" spans="82:133" ht="11.25" customHeight="1" x14ac:dyDescent="0.2">
      <c r="CD49" s="725" t="s">
        <v>361</v>
      </c>
      <c r="CE49" s="726"/>
      <c r="CF49" s="726"/>
      <c r="CG49" s="726"/>
      <c r="CH49" s="726"/>
      <c r="CI49" s="726"/>
      <c r="CJ49" s="726"/>
      <c r="CK49" s="726"/>
      <c r="CL49" s="726"/>
      <c r="CM49" s="726"/>
      <c r="CN49" s="726"/>
      <c r="CO49" s="726"/>
      <c r="CP49" s="726"/>
      <c r="CQ49" s="727"/>
      <c r="CR49" s="760">
        <v>12750633</v>
      </c>
      <c r="CS49" s="750"/>
      <c r="CT49" s="750"/>
      <c r="CU49" s="750"/>
      <c r="CV49" s="750"/>
      <c r="CW49" s="750"/>
      <c r="CX49" s="750"/>
      <c r="CY49" s="782"/>
      <c r="CZ49" s="765">
        <v>100</v>
      </c>
      <c r="DA49" s="783"/>
      <c r="DB49" s="783"/>
      <c r="DC49" s="784"/>
      <c r="DD49" s="785">
        <v>7757370</v>
      </c>
      <c r="DE49" s="750"/>
      <c r="DF49" s="750"/>
      <c r="DG49" s="750"/>
      <c r="DH49" s="750"/>
      <c r="DI49" s="750"/>
      <c r="DJ49" s="750"/>
      <c r="DK49" s="782"/>
      <c r="DL49" s="786"/>
      <c r="DM49" s="787"/>
      <c r="DN49" s="787"/>
      <c r="DO49" s="787"/>
      <c r="DP49" s="787"/>
      <c r="DQ49" s="787"/>
      <c r="DR49" s="787"/>
      <c r="DS49" s="787"/>
      <c r="DT49" s="787"/>
      <c r="DU49" s="787"/>
      <c r="DV49" s="788"/>
      <c r="DW49" s="789"/>
      <c r="DX49" s="790"/>
      <c r="DY49" s="790"/>
      <c r="DZ49" s="790"/>
      <c r="EA49" s="790"/>
      <c r="EB49" s="790"/>
      <c r="EC49" s="791"/>
    </row>
    <row r="50" spans="82:133" ht="10.8" hidden="1" x14ac:dyDescent="0.2"/>
    <row r="51" spans="82:133" ht="10.8" hidden="1" x14ac:dyDescent="0.2"/>
    <row r="52" spans="82:133" ht="10.8" hidden="1" x14ac:dyDescent="0.2"/>
    <row r="53" spans="82:133" ht="10.8" hidden="1" x14ac:dyDescent="0.2"/>
  </sheetData>
  <sheetProtection algorithmName="SHA-512" hashValue="ZbvOvWuhEtzom+5MLXYlGiwrPjSUjy3KXtUSviRt367WTSdJX2fSC3dRiyg0JNgd57nz4H7nlL5Zkczwf5gL+A==" saltValue="GbI06PdOFovTmyVmy/2k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F88" sqref="AF88:AJ88"/>
    </sheetView>
  </sheetViews>
  <sheetFormatPr defaultColWidth="0" defaultRowHeight="13.2" zeroHeight="1" x14ac:dyDescent="0.2"/>
  <cols>
    <col min="1" max="130" width="2.6640625" style="289" customWidth="1"/>
    <col min="131" max="131" width="1.554687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7" t="s">
        <v>363</v>
      </c>
      <c r="DK2" s="828"/>
      <c r="DL2" s="828"/>
      <c r="DM2" s="828"/>
      <c r="DN2" s="828"/>
      <c r="DO2" s="829"/>
      <c r="DP2" s="249"/>
      <c r="DQ2" s="827" t="s">
        <v>364</v>
      </c>
      <c r="DR2" s="828"/>
      <c r="DS2" s="828"/>
      <c r="DT2" s="828"/>
      <c r="DU2" s="828"/>
      <c r="DV2" s="828"/>
      <c r="DW2" s="828"/>
      <c r="DX2" s="828"/>
      <c r="DY2" s="828"/>
      <c r="DZ2" s="829"/>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30" t="s">
        <v>365</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1" t="s">
        <v>367</v>
      </c>
      <c r="B5" s="822"/>
      <c r="C5" s="822"/>
      <c r="D5" s="822"/>
      <c r="E5" s="822"/>
      <c r="F5" s="822"/>
      <c r="G5" s="822"/>
      <c r="H5" s="822"/>
      <c r="I5" s="822"/>
      <c r="J5" s="822"/>
      <c r="K5" s="822"/>
      <c r="L5" s="822"/>
      <c r="M5" s="822"/>
      <c r="N5" s="822"/>
      <c r="O5" s="822"/>
      <c r="P5" s="823"/>
      <c r="Q5" s="798" t="s">
        <v>368</v>
      </c>
      <c r="R5" s="799"/>
      <c r="S5" s="799"/>
      <c r="T5" s="799"/>
      <c r="U5" s="800"/>
      <c r="V5" s="798" t="s">
        <v>369</v>
      </c>
      <c r="W5" s="799"/>
      <c r="X5" s="799"/>
      <c r="Y5" s="799"/>
      <c r="Z5" s="800"/>
      <c r="AA5" s="798" t="s">
        <v>370</v>
      </c>
      <c r="AB5" s="799"/>
      <c r="AC5" s="799"/>
      <c r="AD5" s="799"/>
      <c r="AE5" s="799"/>
      <c r="AF5" s="831" t="s">
        <v>371</v>
      </c>
      <c r="AG5" s="799"/>
      <c r="AH5" s="799"/>
      <c r="AI5" s="799"/>
      <c r="AJ5" s="810"/>
      <c r="AK5" s="799" t="s">
        <v>372</v>
      </c>
      <c r="AL5" s="799"/>
      <c r="AM5" s="799"/>
      <c r="AN5" s="799"/>
      <c r="AO5" s="800"/>
      <c r="AP5" s="798" t="s">
        <v>373</v>
      </c>
      <c r="AQ5" s="799"/>
      <c r="AR5" s="799"/>
      <c r="AS5" s="799"/>
      <c r="AT5" s="800"/>
      <c r="AU5" s="798" t="s">
        <v>374</v>
      </c>
      <c r="AV5" s="799"/>
      <c r="AW5" s="799"/>
      <c r="AX5" s="799"/>
      <c r="AY5" s="810"/>
      <c r="AZ5" s="256"/>
      <c r="BA5" s="256"/>
      <c r="BB5" s="256"/>
      <c r="BC5" s="256"/>
      <c r="BD5" s="256"/>
      <c r="BE5" s="257"/>
      <c r="BF5" s="257"/>
      <c r="BG5" s="257"/>
      <c r="BH5" s="257"/>
      <c r="BI5" s="257"/>
      <c r="BJ5" s="257"/>
      <c r="BK5" s="257"/>
      <c r="BL5" s="257"/>
      <c r="BM5" s="257"/>
      <c r="BN5" s="257"/>
      <c r="BO5" s="257"/>
      <c r="BP5" s="257"/>
      <c r="BQ5" s="821" t="s">
        <v>375</v>
      </c>
      <c r="BR5" s="822"/>
      <c r="BS5" s="822"/>
      <c r="BT5" s="822"/>
      <c r="BU5" s="822"/>
      <c r="BV5" s="822"/>
      <c r="BW5" s="822"/>
      <c r="BX5" s="822"/>
      <c r="BY5" s="822"/>
      <c r="BZ5" s="822"/>
      <c r="CA5" s="822"/>
      <c r="CB5" s="822"/>
      <c r="CC5" s="822"/>
      <c r="CD5" s="822"/>
      <c r="CE5" s="822"/>
      <c r="CF5" s="822"/>
      <c r="CG5" s="823"/>
      <c r="CH5" s="798" t="s">
        <v>376</v>
      </c>
      <c r="CI5" s="799"/>
      <c r="CJ5" s="799"/>
      <c r="CK5" s="799"/>
      <c r="CL5" s="800"/>
      <c r="CM5" s="798" t="s">
        <v>377</v>
      </c>
      <c r="CN5" s="799"/>
      <c r="CO5" s="799"/>
      <c r="CP5" s="799"/>
      <c r="CQ5" s="800"/>
      <c r="CR5" s="798" t="s">
        <v>378</v>
      </c>
      <c r="CS5" s="799"/>
      <c r="CT5" s="799"/>
      <c r="CU5" s="799"/>
      <c r="CV5" s="800"/>
      <c r="CW5" s="798" t="s">
        <v>379</v>
      </c>
      <c r="CX5" s="799"/>
      <c r="CY5" s="799"/>
      <c r="CZ5" s="799"/>
      <c r="DA5" s="800"/>
      <c r="DB5" s="798" t="s">
        <v>380</v>
      </c>
      <c r="DC5" s="799"/>
      <c r="DD5" s="799"/>
      <c r="DE5" s="799"/>
      <c r="DF5" s="800"/>
      <c r="DG5" s="804" t="s">
        <v>381</v>
      </c>
      <c r="DH5" s="805"/>
      <c r="DI5" s="805"/>
      <c r="DJ5" s="805"/>
      <c r="DK5" s="806"/>
      <c r="DL5" s="804" t="s">
        <v>382</v>
      </c>
      <c r="DM5" s="805"/>
      <c r="DN5" s="805"/>
      <c r="DO5" s="805"/>
      <c r="DP5" s="806"/>
      <c r="DQ5" s="798" t="s">
        <v>383</v>
      </c>
      <c r="DR5" s="799"/>
      <c r="DS5" s="799"/>
      <c r="DT5" s="799"/>
      <c r="DU5" s="800"/>
      <c r="DV5" s="798" t="s">
        <v>374</v>
      </c>
      <c r="DW5" s="799"/>
      <c r="DX5" s="799"/>
      <c r="DY5" s="799"/>
      <c r="DZ5" s="810"/>
      <c r="EA5" s="254"/>
    </row>
    <row r="6" spans="1:131" s="255" customFormat="1" ht="26.25" customHeight="1" thickBot="1" x14ac:dyDescent="0.25">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52"/>
      <c r="BA6" s="252"/>
      <c r="BB6" s="252"/>
      <c r="BC6" s="252"/>
      <c r="BD6" s="252"/>
      <c r="BE6" s="253"/>
      <c r="BF6" s="253"/>
      <c r="BG6" s="253"/>
      <c r="BH6" s="253"/>
      <c r="BI6" s="253"/>
      <c r="BJ6" s="253"/>
      <c r="BK6" s="253"/>
      <c r="BL6" s="253"/>
      <c r="BM6" s="253"/>
      <c r="BN6" s="253"/>
      <c r="BO6" s="253"/>
      <c r="BP6" s="253"/>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54"/>
    </row>
    <row r="7" spans="1:131" s="255" customFormat="1" ht="26.25" customHeight="1" thickTop="1" x14ac:dyDescent="0.2">
      <c r="A7" s="258">
        <v>1</v>
      </c>
      <c r="B7" s="812" t="s">
        <v>384</v>
      </c>
      <c r="C7" s="813"/>
      <c r="D7" s="813"/>
      <c r="E7" s="813"/>
      <c r="F7" s="813"/>
      <c r="G7" s="813"/>
      <c r="H7" s="813"/>
      <c r="I7" s="813"/>
      <c r="J7" s="813"/>
      <c r="K7" s="813"/>
      <c r="L7" s="813"/>
      <c r="M7" s="813"/>
      <c r="N7" s="813"/>
      <c r="O7" s="813"/>
      <c r="P7" s="814"/>
      <c r="Q7" s="815">
        <v>13087</v>
      </c>
      <c r="R7" s="816"/>
      <c r="S7" s="816"/>
      <c r="T7" s="816"/>
      <c r="U7" s="816"/>
      <c r="V7" s="816">
        <v>12706</v>
      </c>
      <c r="W7" s="816"/>
      <c r="X7" s="816"/>
      <c r="Y7" s="816"/>
      <c r="Z7" s="816"/>
      <c r="AA7" s="816">
        <v>381</v>
      </c>
      <c r="AB7" s="816"/>
      <c r="AC7" s="816"/>
      <c r="AD7" s="816"/>
      <c r="AE7" s="817"/>
      <c r="AF7" s="818">
        <v>297</v>
      </c>
      <c r="AG7" s="819"/>
      <c r="AH7" s="819"/>
      <c r="AI7" s="819"/>
      <c r="AJ7" s="820"/>
      <c r="AK7" s="855">
        <v>485</v>
      </c>
      <c r="AL7" s="856"/>
      <c r="AM7" s="856"/>
      <c r="AN7" s="856"/>
      <c r="AO7" s="856"/>
      <c r="AP7" s="856">
        <v>9964</v>
      </c>
      <c r="AQ7" s="856"/>
      <c r="AR7" s="856"/>
      <c r="AS7" s="856"/>
      <c r="AT7" s="856"/>
      <c r="AU7" s="857"/>
      <c r="AV7" s="857"/>
      <c r="AW7" s="857"/>
      <c r="AX7" s="857"/>
      <c r="AY7" s="858"/>
      <c r="AZ7" s="252"/>
      <c r="BA7" s="252"/>
      <c r="BB7" s="252"/>
      <c r="BC7" s="252"/>
      <c r="BD7" s="252"/>
      <c r="BE7" s="253"/>
      <c r="BF7" s="253"/>
      <c r="BG7" s="253"/>
      <c r="BH7" s="253"/>
      <c r="BI7" s="253"/>
      <c r="BJ7" s="253"/>
      <c r="BK7" s="253"/>
      <c r="BL7" s="253"/>
      <c r="BM7" s="253"/>
      <c r="BN7" s="253"/>
      <c r="BO7" s="253"/>
      <c r="BP7" s="253"/>
      <c r="BQ7" s="259">
        <v>1</v>
      </c>
      <c r="BR7" s="260" t="s">
        <v>588</v>
      </c>
      <c r="BS7" s="859" t="s">
        <v>589</v>
      </c>
      <c r="BT7" s="860"/>
      <c r="BU7" s="860"/>
      <c r="BV7" s="860"/>
      <c r="BW7" s="860"/>
      <c r="BX7" s="860"/>
      <c r="BY7" s="860"/>
      <c r="BZ7" s="860"/>
      <c r="CA7" s="860"/>
      <c r="CB7" s="860"/>
      <c r="CC7" s="860"/>
      <c r="CD7" s="860"/>
      <c r="CE7" s="860"/>
      <c r="CF7" s="860"/>
      <c r="CG7" s="861"/>
      <c r="CH7" s="852">
        <v>58</v>
      </c>
      <c r="CI7" s="853"/>
      <c r="CJ7" s="853"/>
      <c r="CK7" s="853"/>
      <c r="CL7" s="854"/>
      <c r="CM7" s="852">
        <v>216</v>
      </c>
      <c r="CN7" s="853"/>
      <c r="CO7" s="853"/>
      <c r="CP7" s="853"/>
      <c r="CQ7" s="854"/>
      <c r="CR7" s="852" t="s">
        <v>590</v>
      </c>
      <c r="CS7" s="853"/>
      <c r="CT7" s="853"/>
      <c r="CU7" s="853"/>
      <c r="CV7" s="854"/>
      <c r="CW7" s="852" t="s">
        <v>590</v>
      </c>
      <c r="CX7" s="853"/>
      <c r="CY7" s="853"/>
      <c r="CZ7" s="853"/>
      <c r="DA7" s="854"/>
      <c r="DB7" s="852">
        <v>30</v>
      </c>
      <c r="DC7" s="853"/>
      <c r="DD7" s="853"/>
      <c r="DE7" s="853"/>
      <c r="DF7" s="854"/>
      <c r="DG7" s="852" t="s">
        <v>590</v>
      </c>
      <c r="DH7" s="853"/>
      <c r="DI7" s="853"/>
      <c r="DJ7" s="853"/>
      <c r="DK7" s="854"/>
      <c r="DL7" s="852" t="s">
        <v>590</v>
      </c>
      <c r="DM7" s="853"/>
      <c r="DN7" s="853"/>
      <c r="DO7" s="853"/>
      <c r="DP7" s="854"/>
      <c r="DQ7" s="852">
        <v>3</v>
      </c>
      <c r="DR7" s="853"/>
      <c r="DS7" s="853"/>
      <c r="DT7" s="853"/>
      <c r="DU7" s="854"/>
      <c r="DV7" s="833"/>
      <c r="DW7" s="834"/>
      <c r="DX7" s="834"/>
      <c r="DY7" s="834"/>
      <c r="DZ7" s="835"/>
      <c r="EA7" s="254"/>
    </row>
    <row r="8" spans="1:131" s="255" customFormat="1" ht="26.25" customHeight="1" x14ac:dyDescent="0.2">
      <c r="A8" s="261">
        <v>2</v>
      </c>
      <c r="B8" s="836" t="s">
        <v>385</v>
      </c>
      <c r="C8" s="837"/>
      <c r="D8" s="837"/>
      <c r="E8" s="837"/>
      <c r="F8" s="837"/>
      <c r="G8" s="837"/>
      <c r="H8" s="837"/>
      <c r="I8" s="837"/>
      <c r="J8" s="837"/>
      <c r="K8" s="837"/>
      <c r="L8" s="837"/>
      <c r="M8" s="837"/>
      <c r="N8" s="837"/>
      <c r="O8" s="837"/>
      <c r="P8" s="838"/>
      <c r="Q8" s="839">
        <v>52</v>
      </c>
      <c r="R8" s="840"/>
      <c r="S8" s="840"/>
      <c r="T8" s="840"/>
      <c r="U8" s="840"/>
      <c r="V8" s="840">
        <v>52</v>
      </c>
      <c r="W8" s="840"/>
      <c r="X8" s="840"/>
      <c r="Y8" s="840"/>
      <c r="Z8" s="840"/>
      <c r="AA8" s="840">
        <v>0</v>
      </c>
      <c r="AB8" s="840"/>
      <c r="AC8" s="840"/>
      <c r="AD8" s="840"/>
      <c r="AE8" s="841"/>
      <c r="AF8" s="842" t="s">
        <v>177</v>
      </c>
      <c r="AG8" s="843"/>
      <c r="AH8" s="843"/>
      <c r="AI8" s="843"/>
      <c r="AJ8" s="844"/>
      <c r="AK8" s="845">
        <v>52</v>
      </c>
      <c r="AL8" s="846"/>
      <c r="AM8" s="846"/>
      <c r="AN8" s="846"/>
      <c r="AO8" s="846"/>
      <c r="AP8" s="846" t="s">
        <v>570</v>
      </c>
      <c r="AQ8" s="846"/>
      <c r="AR8" s="846"/>
      <c r="AS8" s="846"/>
      <c r="AT8" s="846"/>
      <c r="AU8" s="847"/>
      <c r="AV8" s="847"/>
      <c r="AW8" s="847"/>
      <c r="AX8" s="847"/>
      <c r="AY8" s="848"/>
      <c r="AZ8" s="252"/>
      <c r="BA8" s="252"/>
      <c r="BB8" s="252"/>
      <c r="BC8" s="252"/>
      <c r="BD8" s="252"/>
      <c r="BE8" s="253"/>
      <c r="BF8" s="253"/>
      <c r="BG8" s="253"/>
      <c r="BH8" s="253"/>
      <c r="BI8" s="253"/>
      <c r="BJ8" s="253"/>
      <c r="BK8" s="253"/>
      <c r="BL8" s="253"/>
      <c r="BM8" s="253"/>
      <c r="BN8" s="253"/>
      <c r="BO8" s="253"/>
      <c r="BP8" s="253"/>
      <c r="BQ8" s="262">
        <v>2</v>
      </c>
      <c r="BR8" s="263"/>
      <c r="BS8" s="849"/>
      <c r="BT8" s="850"/>
      <c r="BU8" s="850"/>
      <c r="BV8" s="850"/>
      <c r="BW8" s="850"/>
      <c r="BX8" s="850"/>
      <c r="BY8" s="850"/>
      <c r="BZ8" s="850"/>
      <c r="CA8" s="850"/>
      <c r="CB8" s="850"/>
      <c r="CC8" s="850"/>
      <c r="CD8" s="850"/>
      <c r="CE8" s="850"/>
      <c r="CF8" s="850"/>
      <c r="CG8" s="851"/>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54"/>
    </row>
    <row r="9" spans="1:131" s="255" customFormat="1" ht="26.25" customHeight="1" x14ac:dyDescent="0.2">
      <c r="A9" s="261">
        <v>3</v>
      </c>
      <c r="B9" s="836" t="s">
        <v>386</v>
      </c>
      <c r="C9" s="837"/>
      <c r="D9" s="837"/>
      <c r="E9" s="837"/>
      <c r="F9" s="837"/>
      <c r="G9" s="837"/>
      <c r="H9" s="837"/>
      <c r="I9" s="837"/>
      <c r="J9" s="837"/>
      <c r="K9" s="837"/>
      <c r="L9" s="837"/>
      <c r="M9" s="837"/>
      <c r="N9" s="837"/>
      <c r="O9" s="837"/>
      <c r="P9" s="838"/>
      <c r="Q9" s="839">
        <v>55</v>
      </c>
      <c r="R9" s="840"/>
      <c r="S9" s="840"/>
      <c r="T9" s="840"/>
      <c r="U9" s="840"/>
      <c r="V9" s="840">
        <v>55</v>
      </c>
      <c r="W9" s="840"/>
      <c r="X9" s="840"/>
      <c r="Y9" s="840"/>
      <c r="Z9" s="840"/>
      <c r="AA9" s="840">
        <v>0</v>
      </c>
      <c r="AB9" s="840"/>
      <c r="AC9" s="840"/>
      <c r="AD9" s="840"/>
      <c r="AE9" s="841"/>
      <c r="AF9" s="842">
        <v>0</v>
      </c>
      <c r="AG9" s="843"/>
      <c r="AH9" s="843"/>
      <c r="AI9" s="843"/>
      <c r="AJ9" s="844"/>
      <c r="AK9" s="845">
        <v>10</v>
      </c>
      <c r="AL9" s="846"/>
      <c r="AM9" s="846"/>
      <c r="AN9" s="846"/>
      <c r="AO9" s="846"/>
      <c r="AP9" s="846" t="s">
        <v>570</v>
      </c>
      <c r="AQ9" s="846"/>
      <c r="AR9" s="846"/>
      <c r="AS9" s="846"/>
      <c r="AT9" s="846"/>
      <c r="AU9" s="847"/>
      <c r="AV9" s="847"/>
      <c r="AW9" s="847"/>
      <c r="AX9" s="847"/>
      <c r="AY9" s="848"/>
      <c r="AZ9" s="252"/>
      <c r="BA9" s="252"/>
      <c r="BB9" s="252"/>
      <c r="BC9" s="252"/>
      <c r="BD9" s="252"/>
      <c r="BE9" s="253"/>
      <c r="BF9" s="253"/>
      <c r="BG9" s="253"/>
      <c r="BH9" s="253"/>
      <c r="BI9" s="253"/>
      <c r="BJ9" s="253"/>
      <c r="BK9" s="253"/>
      <c r="BL9" s="253"/>
      <c r="BM9" s="253"/>
      <c r="BN9" s="253"/>
      <c r="BO9" s="253"/>
      <c r="BP9" s="253"/>
      <c r="BQ9" s="262">
        <v>3</v>
      </c>
      <c r="BR9" s="263"/>
      <c r="BS9" s="849"/>
      <c r="BT9" s="850"/>
      <c r="BU9" s="850"/>
      <c r="BV9" s="850"/>
      <c r="BW9" s="850"/>
      <c r="BX9" s="850"/>
      <c r="BY9" s="850"/>
      <c r="BZ9" s="850"/>
      <c r="CA9" s="850"/>
      <c r="CB9" s="850"/>
      <c r="CC9" s="850"/>
      <c r="CD9" s="850"/>
      <c r="CE9" s="850"/>
      <c r="CF9" s="850"/>
      <c r="CG9" s="851"/>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4"/>
    </row>
    <row r="10" spans="1:131" s="255" customFormat="1" ht="26.25" customHeight="1" x14ac:dyDescent="0.2">
      <c r="A10" s="261">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52"/>
      <c r="BA10" s="252"/>
      <c r="BB10" s="252"/>
      <c r="BC10" s="252"/>
      <c r="BD10" s="252"/>
      <c r="BE10" s="253"/>
      <c r="BF10" s="253"/>
      <c r="BG10" s="253"/>
      <c r="BH10" s="253"/>
      <c r="BI10" s="253"/>
      <c r="BJ10" s="253"/>
      <c r="BK10" s="253"/>
      <c r="BL10" s="253"/>
      <c r="BM10" s="253"/>
      <c r="BN10" s="253"/>
      <c r="BO10" s="253"/>
      <c r="BP10" s="253"/>
      <c r="BQ10" s="262">
        <v>4</v>
      </c>
      <c r="BR10" s="263"/>
      <c r="BS10" s="849"/>
      <c r="BT10" s="850"/>
      <c r="BU10" s="850"/>
      <c r="BV10" s="850"/>
      <c r="BW10" s="850"/>
      <c r="BX10" s="850"/>
      <c r="BY10" s="850"/>
      <c r="BZ10" s="850"/>
      <c r="CA10" s="850"/>
      <c r="CB10" s="850"/>
      <c r="CC10" s="850"/>
      <c r="CD10" s="850"/>
      <c r="CE10" s="850"/>
      <c r="CF10" s="850"/>
      <c r="CG10" s="851"/>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4"/>
    </row>
    <row r="11" spans="1:131" s="255" customFormat="1" ht="26.25" customHeight="1" x14ac:dyDescent="0.2">
      <c r="A11" s="261">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52"/>
      <c r="BA11" s="252"/>
      <c r="BB11" s="252"/>
      <c r="BC11" s="252"/>
      <c r="BD11" s="252"/>
      <c r="BE11" s="253"/>
      <c r="BF11" s="253"/>
      <c r="BG11" s="253"/>
      <c r="BH11" s="253"/>
      <c r="BI11" s="253"/>
      <c r="BJ11" s="253"/>
      <c r="BK11" s="253"/>
      <c r="BL11" s="253"/>
      <c r="BM11" s="253"/>
      <c r="BN11" s="253"/>
      <c r="BO11" s="253"/>
      <c r="BP11" s="253"/>
      <c r="BQ11" s="262">
        <v>5</v>
      </c>
      <c r="BR11" s="263"/>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4"/>
    </row>
    <row r="12" spans="1:131" s="255" customFormat="1" ht="26.25" customHeight="1" x14ac:dyDescent="0.2">
      <c r="A12" s="261">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52"/>
      <c r="BA12" s="252"/>
      <c r="BB12" s="252"/>
      <c r="BC12" s="252"/>
      <c r="BD12" s="252"/>
      <c r="BE12" s="253"/>
      <c r="BF12" s="253"/>
      <c r="BG12" s="253"/>
      <c r="BH12" s="253"/>
      <c r="BI12" s="253"/>
      <c r="BJ12" s="253"/>
      <c r="BK12" s="253"/>
      <c r="BL12" s="253"/>
      <c r="BM12" s="253"/>
      <c r="BN12" s="253"/>
      <c r="BO12" s="253"/>
      <c r="BP12" s="253"/>
      <c r="BQ12" s="262">
        <v>6</v>
      </c>
      <c r="BR12" s="263"/>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4"/>
    </row>
    <row r="13" spans="1:131" s="255" customFormat="1" ht="26.25" customHeight="1" x14ac:dyDescent="0.2">
      <c r="A13" s="261">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52"/>
      <c r="BA13" s="252"/>
      <c r="BB13" s="252"/>
      <c r="BC13" s="252"/>
      <c r="BD13" s="252"/>
      <c r="BE13" s="253"/>
      <c r="BF13" s="253"/>
      <c r="BG13" s="253"/>
      <c r="BH13" s="253"/>
      <c r="BI13" s="253"/>
      <c r="BJ13" s="253"/>
      <c r="BK13" s="253"/>
      <c r="BL13" s="253"/>
      <c r="BM13" s="253"/>
      <c r="BN13" s="253"/>
      <c r="BO13" s="253"/>
      <c r="BP13" s="253"/>
      <c r="BQ13" s="262">
        <v>7</v>
      </c>
      <c r="BR13" s="263"/>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4"/>
    </row>
    <row r="14" spans="1:131" s="255" customFormat="1" ht="26.25" customHeight="1" x14ac:dyDescent="0.2">
      <c r="A14" s="261">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52"/>
      <c r="BA14" s="252"/>
      <c r="BB14" s="252"/>
      <c r="BC14" s="252"/>
      <c r="BD14" s="252"/>
      <c r="BE14" s="253"/>
      <c r="BF14" s="253"/>
      <c r="BG14" s="253"/>
      <c r="BH14" s="253"/>
      <c r="BI14" s="253"/>
      <c r="BJ14" s="253"/>
      <c r="BK14" s="253"/>
      <c r="BL14" s="253"/>
      <c r="BM14" s="253"/>
      <c r="BN14" s="253"/>
      <c r="BO14" s="253"/>
      <c r="BP14" s="253"/>
      <c r="BQ14" s="262">
        <v>8</v>
      </c>
      <c r="BR14" s="263"/>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4"/>
    </row>
    <row r="15" spans="1:131" s="255" customFormat="1" ht="26.25" customHeight="1" x14ac:dyDescent="0.2">
      <c r="A15" s="261">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52"/>
      <c r="BA15" s="252"/>
      <c r="BB15" s="252"/>
      <c r="BC15" s="252"/>
      <c r="BD15" s="252"/>
      <c r="BE15" s="253"/>
      <c r="BF15" s="253"/>
      <c r="BG15" s="253"/>
      <c r="BH15" s="253"/>
      <c r="BI15" s="253"/>
      <c r="BJ15" s="253"/>
      <c r="BK15" s="253"/>
      <c r="BL15" s="253"/>
      <c r="BM15" s="253"/>
      <c r="BN15" s="253"/>
      <c r="BO15" s="253"/>
      <c r="BP15" s="253"/>
      <c r="BQ15" s="262">
        <v>9</v>
      </c>
      <c r="BR15" s="263"/>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4"/>
    </row>
    <row r="16" spans="1:131" s="255" customFormat="1" ht="26.25" customHeight="1" x14ac:dyDescent="0.2">
      <c r="A16" s="261">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52"/>
      <c r="BA16" s="252"/>
      <c r="BB16" s="252"/>
      <c r="BC16" s="252"/>
      <c r="BD16" s="252"/>
      <c r="BE16" s="253"/>
      <c r="BF16" s="253"/>
      <c r="BG16" s="253"/>
      <c r="BH16" s="253"/>
      <c r="BI16" s="253"/>
      <c r="BJ16" s="253"/>
      <c r="BK16" s="253"/>
      <c r="BL16" s="253"/>
      <c r="BM16" s="253"/>
      <c r="BN16" s="253"/>
      <c r="BO16" s="253"/>
      <c r="BP16" s="253"/>
      <c r="BQ16" s="262">
        <v>10</v>
      </c>
      <c r="BR16" s="263"/>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4"/>
    </row>
    <row r="17" spans="1:131" s="255" customFormat="1" ht="26.25" customHeight="1" x14ac:dyDescent="0.2">
      <c r="A17" s="261">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52"/>
      <c r="BA17" s="252"/>
      <c r="BB17" s="252"/>
      <c r="BC17" s="252"/>
      <c r="BD17" s="252"/>
      <c r="BE17" s="253"/>
      <c r="BF17" s="253"/>
      <c r="BG17" s="253"/>
      <c r="BH17" s="253"/>
      <c r="BI17" s="253"/>
      <c r="BJ17" s="253"/>
      <c r="BK17" s="253"/>
      <c r="BL17" s="253"/>
      <c r="BM17" s="253"/>
      <c r="BN17" s="253"/>
      <c r="BO17" s="253"/>
      <c r="BP17" s="253"/>
      <c r="BQ17" s="262">
        <v>11</v>
      </c>
      <c r="BR17" s="263"/>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4"/>
    </row>
    <row r="18" spans="1:131" s="255" customFormat="1" ht="26.25" customHeight="1" x14ac:dyDescent="0.2">
      <c r="A18" s="261">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52"/>
      <c r="BA18" s="252"/>
      <c r="BB18" s="252"/>
      <c r="BC18" s="252"/>
      <c r="BD18" s="252"/>
      <c r="BE18" s="253"/>
      <c r="BF18" s="253"/>
      <c r="BG18" s="253"/>
      <c r="BH18" s="253"/>
      <c r="BI18" s="253"/>
      <c r="BJ18" s="253"/>
      <c r="BK18" s="253"/>
      <c r="BL18" s="253"/>
      <c r="BM18" s="253"/>
      <c r="BN18" s="253"/>
      <c r="BO18" s="253"/>
      <c r="BP18" s="253"/>
      <c r="BQ18" s="262">
        <v>12</v>
      </c>
      <c r="BR18" s="263"/>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4"/>
    </row>
    <row r="19" spans="1:131" s="255" customFormat="1" ht="26.25" customHeight="1" x14ac:dyDescent="0.2">
      <c r="A19" s="261">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52"/>
      <c r="BA19" s="252"/>
      <c r="BB19" s="252"/>
      <c r="BC19" s="252"/>
      <c r="BD19" s="252"/>
      <c r="BE19" s="253"/>
      <c r="BF19" s="253"/>
      <c r="BG19" s="253"/>
      <c r="BH19" s="253"/>
      <c r="BI19" s="253"/>
      <c r="BJ19" s="253"/>
      <c r="BK19" s="253"/>
      <c r="BL19" s="253"/>
      <c r="BM19" s="253"/>
      <c r="BN19" s="253"/>
      <c r="BO19" s="253"/>
      <c r="BP19" s="253"/>
      <c r="BQ19" s="262">
        <v>13</v>
      </c>
      <c r="BR19" s="263"/>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4"/>
    </row>
    <row r="20" spans="1:131" s="255" customFormat="1" ht="26.25" customHeight="1" x14ac:dyDescent="0.2">
      <c r="A20" s="261">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52"/>
      <c r="BA20" s="252"/>
      <c r="BB20" s="252"/>
      <c r="BC20" s="252"/>
      <c r="BD20" s="252"/>
      <c r="BE20" s="253"/>
      <c r="BF20" s="253"/>
      <c r="BG20" s="253"/>
      <c r="BH20" s="253"/>
      <c r="BI20" s="253"/>
      <c r="BJ20" s="253"/>
      <c r="BK20" s="253"/>
      <c r="BL20" s="253"/>
      <c r="BM20" s="253"/>
      <c r="BN20" s="253"/>
      <c r="BO20" s="253"/>
      <c r="BP20" s="253"/>
      <c r="BQ20" s="262">
        <v>14</v>
      </c>
      <c r="BR20" s="263"/>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4"/>
    </row>
    <row r="21" spans="1:131" s="255" customFormat="1" ht="26.25" customHeight="1" thickBot="1" x14ac:dyDescent="0.25">
      <c r="A21" s="261">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52"/>
      <c r="BA21" s="252"/>
      <c r="BB21" s="252"/>
      <c r="BC21" s="252"/>
      <c r="BD21" s="252"/>
      <c r="BE21" s="253"/>
      <c r="BF21" s="253"/>
      <c r="BG21" s="253"/>
      <c r="BH21" s="253"/>
      <c r="BI21" s="253"/>
      <c r="BJ21" s="253"/>
      <c r="BK21" s="253"/>
      <c r="BL21" s="253"/>
      <c r="BM21" s="253"/>
      <c r="BN21" s="253"/>
      <c r="BO21" s="253"/>
      <c r="BP21" s="253"/>
      <c r="BQ21" s="262">
        <v>15</v>
      </c>
      <c r="BR21" s="263"/>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4"/>
    </row>
    <row r="22" spans="1:131" s="255" customFormat="1" ht="26.25" customHeight="1" x14ac:dyDescent="0.2">
      <c r="A22" s="261">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3"/>
      <c r="AL22" s="884"/>
      <c r="AM22" s="884"/>
      <c r="AN22" s="884"/>
      <c r="AO22" s="884"/>
      <c r="AP22" s="884"/>
      <c r="AQ22" s="884"/>
      <c r="AR22" s="884"/>
      <c r="AS22" s="884"/>
      <c r="AT22" s="884"/>
      <c r="AU22" s="885"/>
      <c r="AV22" s="885"/>
      <c r="AW22" s="885"/>
      <c r="AX22" s="885"/>
      <c r="AY22" s="886"/>
      <c r="AZ22" s="887" t="s">
        <v>387</v>
      </c>
      <c r="BA22" s="887"/>
      <c r="BB22" s="887"/>
      <c r="BC22" s="887"/>
      <c r="BD22" s="888"/>
      <c r="BE22" s="253"/>
      <c r="BF22" s="253"/>
      <c r="BG22" s="253"/>
      <c r="BH22" s="253"/>
      <c r="BI22" s="253"/>
      <c r="BJ22" s="253"/>
      <c r="BK22" s="253"/>
      <c r="BL22" s="253"/>
      <c r="BM22" s="253"/>
      <c r="BN22" s="253"/>
      <c r="BO22" s="253"/>
      <c r="BP22" s="253"/>
      <c r="BQ22" s="262">
        <v>16</v>
      </c>
      <c r="BR22" s="263"/>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4"/>
    </row>
    <row r="23" spans="1:131" s="255" customFormat="1" ht="26.25" customHeight="1" thickBot="1" x14ac:dyDescent="0.25">
      <c r="A23" s="264" t="s">
        <v>388</v>
      </c>
      <c r="B23" s="871" t="s">
        <v>389</v>
      </c>
      <c r="C23" s="872"/>
      <c r="D23" s="872"/>
      <c r="E23" s="872"/>
      <c r="F23" s="872"/>
      <c r="G23" s="872"/>
      <c r="H23" s="872"/>
      <c r="I23" s="872"/>
      <c r="J23" s="872"/>
      <c r="K23" s="872"/>
      <c r="L23" s="872"/>
      <c r="M23" s="872"/>
      <c r="N23" s="872"/>
      <c r="O23" s="872"/>
      <c r="P23" s="873"/>
      <c r="Q23" s="874">
        <v>13184</v>
      </c>
      <c r="R23" s="875"/>
      <c r="S23" s="875"/>
      <c r="T23" s="875"/>
      <c r="U23" s="875"/>
      <c r="V23" s="875">
        <v>12803</v>
      </c>
      <c r="W23" s="875"/>
      <c r="X23" s="875"/>
      <c r="Y23" s="875"/>
      <c r="Z23" s="875"/>
      <c r="AA23" s="875">
        <v>381</v>
      </c>
      <c r="AB23" s="875"/>
      <c r="AC23" s="875"/>
      <c r="AD23" s="875"/>
      <c r="AE23" s="876"/>
      <c r="AF23" s="877">
        <v>298</v>
      </c>
      <c r="AG23" s="875"/>
      <c r="AH23" s="875"/>
      <c r="AI23" s="875"/>
      <c r="AJ23" s="878"/>
      <c r="AK23" s="879"/>
      <c r="AL23" s="880"/>
      <c r="AM23" s="880"/>
      <c r="AN23" s="880"/>
      <c r="AO23" s="880"/>
      <c r="AP23" s="875">
        <v>9964</v>
      </c>
      <c r="AQ23" s="875"/>
      <c r="AR23" s="875"/>
      <c r="AS23" s="875"/>
      <c r="AT23" s="875"/>
      <c r="AU23" s="881"/>
      <c r="AV23" s="881"/>
      <c r="AW23" s="881"/>
      <c r="AX23" s="881"/>
      <c r="AY23" s="882"/>
      <c r="AZ23" s="890" t="s">
        <v>177</v>
      </c>
      <c r="BA23" s="891"/>
      <c r="BB23" s="891"/>
      <c r="BC23" s="891"/>
      <c r="BD23" s="892"/>
      <c r="BE23" s="253"/>
      <c r="BF23" s="253"/>
      <c r="BG23" s="253"/>
      <c r="BH23" s="253"/>
      <c r="BI23" s="253"/>
      <c r="BJ23" s="253"/>
      <c r="BK23" s="253"/>
      <c r="BL23" s="253"/>
      <c r="BM23" s="253"/>
      <c r="BN23" s="253"/>
      <c r="BO23" s="253"/>
      <c r="BP23" s="253"/>
      <c r="BQ23" s="262">
        <v>17</v>
      </c>
      <c r="BR23" s="263"/>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4"/>
    </row>
    <row r="24" spans="1:131" s="255" customFormat="1" ht="26.25" customHeight="1" x14ac:dyDescent="0.2">
      <c r="A24" s="889" t="s">
        <v>390</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4"/>
    </row>
    <row r="25" spans="1:131" s="247" customFormat="1" ht="26.25" customHeight="1" thickBot="1" x14ac:dyDescent="0.25">
      <c r="A25" s="830" t="s">
        <v>391</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52"/>
      <c r="BK25" s="252"/>
      <c r="BL25" s="252"/>
      <c r="BM25" s="252"/>
      <c r="BN25" s="252"/>
      <c r="BO25" s="265"/>
      <c r="BP25" s="265"/>
      <c r="BQ25" s="262">
        <v>19</v>
      </c>
      <c r="BR25" s="263"/>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6"/>
    </row>
    <row r="26" spans="1:131" s="247" customFormat="1" ht="26.25" customHeight="1" x14ac:dyDescent="0.2">
      <c r="A26" s="821" t="s">
        <v>367</v>
      </c>
      <c r="B26" s="822"/>
      <c r="C26" s="822"/>
      <c r="D26" s="822"/>
      <c r="E26" s="822"/>
      <c r="F26" s="822"/>
      <c r="G26" s="822"/>
      <c r="H26" s="822"/>
      <c r="I26" s="822"/>
      <c r="J26" s="822"/>
      <c r="K26" s="822"/>
      <c r="L26" s="822"/>
      <c r="M26" s="822"/>
      <c r="N26" s="822"/>
      <c r="O26" s="822"/>
      <c r="P26" s="823"/>
      <c r="Q26" s="798" t="s">
        <v>392</v>
      </c>
      <c r="R26" s="799"/>
      <c r="S26" s="799"/>
      <c r="T26" s="799"/>
      <c r="U26" s="800"/>
      <c r="V26" s="798" t="s">
        <v>393</v>
      </c>
      <c r="W26" s="799"/>
      <c r="X26" s="799"/>
      <c r="Y26" s="799"/>
      <c r="Z26" s="800"/>
      <c r="AA26" s="798" t="s">
        <v>394</v>
      </c>
      <c r="AB26" s="799"/>
      <c r="AC26" s="799"/>
      <c r="AD26" s="799"/>
      <c r="AE26" s="799"/>
      <c r="AF26" s="893" t="s">
        <v>395</v>
      </c>
      <c r="AG26" s="894"/>
      <c r="AH26" s="894"/>
      <c r="AI26" s="894"/>
      <c r="AJ26" s="895"/>
      <c r="AK26" s="799" t="s">
        <v>396</v>
      </c>
      <c r="AL26" s="799"/>
      <c r="AM26" s="799"/>
      <c r="AN26" s="799"/>
      <c r="AO26" s="800"/>
      <c r="AP26" s="798" t="s">
        <v>397</v>
      </c>
      <c r="AQ26" s="799"/>
      <c r="AR26" s="799"/>
      <c r="AS26" s="799"/>
      <c r="AT26" s="800"/>
      <c r="AU26" s="798" t="s">
        <v>398</v>
      </c>
      <c r="AV26" s="799"/>
      <c r="AW26" s="799"/>
      <c r="AX26" s="799"/>
      <c r="AY26" s="800"/>
      <c r="AZ26" s="798" t="s">
        <v>399</v>
      </c>
      <c r="BA26" s="799"/>
      <c r="BB26" s="799"/>
      <c r="BC26" s="799"/>
      <c r="BD26" s="800"/>
      <c r="BE26" s="798" t="s">
        <v>374</v>
      </c>
      <c r="BF26" s="799"/>
      <c r="BG26" s="799"/>
      <c r="BH26" s="799"/>
      <c r="BI26" s="810"/>
      <c r="BJ26" s="252"/>
      <c r="BK26" s="252"/>
      <c r="BL26" s="252"/>
      <c r="BM26" s="252"/>
      <c r="BN26" s="252"/>
      <c r="BO26" s="265"/>
      <c r="BP26" s="265"/>
      <c r="BQ26" s="262">
        <v>20</v>
      </c>
      <c r="BR26" s="263"/>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6"/>
    </row>
    <row r="27" spans="1:131" s="247" customFormat="1" ht="26.25" customHeight="1" thickBot="1" x14ac:dyDescent="0.25">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52"/>
      <c r="BK27" s="252"/>
      <c r="BL27" s="252"/>
      <c r="BM27" s="252"/>
      <c r="BN27" s="252"/>
      <c r="BO27" s="265"/>
      <c r="BP27" s="265"/>
      <c r="BQ27" s="262">
        <v>21</v>
      </c>
      <c r="BR27" s="263"/>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6"/>
    </row>
    <row r="28" spans="1:131" s="247" customFormat="1" ht="26.25" customHeight="1" thickTop="1" x14ac:dyDescent="0.2">
      <c r="A28" s="266">
        <v>1</v>
      </c>
      <c r="B28" s="812" t="s">
        <v>400</v>
      </c>
      <c r="C28" s="813"/>
      <c r="D28" s="813"/>
      <c r="E28" s="813"/>
      <c r="F28" s="813"/>
      <c r="G28" s="813"/>
      <c r="H28" s="813"/>
      <c r="I28" s="813"/>
      <c r="J28" s="813"/>
      <c r="K28" s="813"/>
      <c r="L28" s="813"/>
      <c r="M28" s="813"/>
      <c r="N28" s="813"/>
      <c r="O28" s="813"/>
      <c r="P28" s="814"/>
      <c r="Q28" s="903">
        <v>3082</v>
      </c>
      <c r="R28" s="904"/>
      <c r="S28" s="904"/>
      <c r="T28" s="904"/>
      <c r="U28" s="904"/>
      <c r="V28" s="904">
        <v>2996</v>
      </c>
      <c r="W28" s="904"/>
      <c r="X28" s="904"/>
      <c r="Y28" s="904"/>
      <c r="Z28" s="904"/>
      <c r="AA28" s="904">
        <v>86</v>
      </c>
      <c r="AB28" s="904"/>
      <c r="AC28" s="904"/>
      <c r="AD28" s="904"/>
      <c r="AE28" s="905"/>
      <c r="AF28" s="906">
        <v>86</v>
      </c>
      <c r="AG28" s="904"/>
      <c r="AH28" s="904"/>
      <c r="AI28" s="904"/>
      <c r="AJ28" s="907"/>
      <c r="AK28" s="908">
        <v>307</v>
      </c>
      <c r="AL28" s="899"/>
      <c r="AM28" s="899"/>
      <c r="AN28" s="899"/>
      <c r="AO28" s="899"/>
      <c r="AP28" s="899" t="s">
        <v>570</v>
      </c>
      <c r="AQ28" s="899"/>
      <c r="AR28" s="899"/>
      <c r="AS28" s="899"/>
      <c r="AT28" s="899"/>
      <c r="AU28" s="899" t="s">
        <v>571</v>
      </c>
      <c r="AV28" s="899"/>
      <c r="AW28" s="899"/>
      <c r="AX28" s="899"/>
      <c r="AY28" s="899"/>
      <c r="AZ28" s="900" t="s">
        <v>570</v>
      </c>
      <c r="BA28" s="900"/>
      <c r="BB28" s="900"/>
      <c r="BC28" s="900"/>
      <c r="BD28" s="900"/>
      <c r="BE28" s="901"/>
      <c r="BF28" s="901"/>
      <c r="BG28" s="901"/>
      <c r="BH28" s="901"/>
      <c r="BI28" s="902"/>
      <c r="BJ28" s="252"/>
      <c r="BK28" s="252"/>
      <c r="BL28" s="252"/>
      <c r="BM28" s="252"/>
      <c r="BN28" s="252"/>
      <c r="BO28" s="265"/>
      <c r="BP28" s="265"/>
      <c r="BQ28" s="262">
        <v>22</v>
      </c>
      <c r="BR28" s="263"/>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6"/>
    </row>
    <row r="29" spans="1:131" s="247" customFormat="1" ht="26.25" customHeight="1" x14ac:dyDescent="0.2">
      <c r="A29" s="266">
        <v>2</v>
      </c>
      <c r="B29" s="836" t="s">
        <v>401</v>
      </c>
      <c r="C29" s="837"/>
      <c r="D29" s="837"/>
      <c r="E29" s="837"/>
      <c r="F29" s="837"/>
      <c r="G29" s="837"/>
      <c r="H29" s="837"/>
      <c r="I29" s="837"/>
      <c r="J29" s="837"/>
      <c r="K29" s="837"/>
      <c r="L29" s="837"/>
      <c r="M29" s="837"/>
      <c r="N29" s="837"/>
      <c r="O29" s="837"/>
      <c r="P29" s="838"/>
      <c r="Q29" s="839">
        <v>641</v>
      </c>
      <c r="R29" s="840"/>
      <c r="S29" s="840"/>
      <c r="T29" s="840"/>
      <c r="U29" s="840"/>
      <c r="V29" s="840">
        <v>641</v>
      </c>
      <c r="W29" s="840"/>
      <c r="X29" s="840"/>
      <c r="Y29" s="840"/>
      <c r="Z29" s="840"/>
      <c r="AA29" s="840">
        <v>0</v>
      </c>
      <c r="AB29" s="840"/>
      <c r="AC29" s="840"/>
      <c r="AD29" s="840"/>
      <c r="AE29" s="841"/>
      <c r="AF29" s="842">
        <v>0</v>
      </c>
      <c r="AG29" s="843"/>
      <c r="AH29" s="843"/>
      <c r="AI29" s="843"/>
      <c r="AJ29" s="844"/>
      <c r="AK29" s="911">
        <v>474</v>
      </c>
      <c r="AL29" s="912"/>
      <c r="AM29" s="912"/>
      <c r="AN29" s="912"/>
      <c r="AO29" s="912"/>
      <c r="AP29" s="912" t="s">
        <v>570</v>
      </c>
      <c r="AQ29" s="912"/>
      <c r="AR29" s="912"/>
      <c r="AS29" s="912"/>
      <c r="AT29" s="912"/>
      <c r="AU29" s="912" t="s">
        <v>570</v>
      </c>
      <c r="AV29" s="912"/>
      <c r="AW29" s="912"/>
      <c r="AX29" s="912"/>
      <c r="AY29" s="912"/>
      <c r="AZ29" s="913" t="s">
        <v>570</v>
      </c>
      <c r="BA29" s="913"/>
      <c r="BB29" s="913"/>
      <c r="BC29" s="913"/>
      <c r="BD29" s="913"/>
      <c r="BE29" s="909"/>
      <c r="BF29" s="909"/>
      <c r="BG29" s="909"/>
      <c r="BH29" s="909"/>
      <c r="BI29" s="910"/>
      <c r="BJ29" s="252"/>
      <c r="BK29" s="252"/>
      <c r="BL29" s="252"/>
      <c r="BM29" s="252"/>
      <c r="BN29" s="252"/>
      <c r="BO29" s="265"/>
      <c r="BP29" s="265"/>
      <c r="BQ29" s="262">
        <v>23</v>
      </c>
      <c r="BR29" s="263"/>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6"/>
    </row>
    <row r="30" spans="1:131" s="247" customFormat="1" ht="26.25" customHeight="1" x14ac:dyDescent="0.2">
      <c r="A30" s="266">
        <v>3</v>
      </c>
      <c r="B30" s="836" t="s">
        <v>402</v>
      </c>
      <c r="C30" s="837"/>
      <c r="D30" s="837"/>
      <c r="E30" s="837"/>
      <c r="F30" s="837"/>
      <c r="G30" s="837"/>
      <c r="H30" s="837"/>
      <c r="I30" s="837"/>
      <c r="J30" s="837"/>
      <c r="K30" s="837"/>
      <c r="L30" s="837"/>
      <c r="M30" s="837"/>
      <c r="N30" s="837"/>
      <c r="O30" s="837"/>
      <c r="P30" s="838"/>
      <c r="Q30" s="839">
        <v>2719</v>
      </c>
      <c r="R30" s="840"/>
      <c r="S30" s="840"/>
      <c r="T30" s="840"/>
      <c r="U30" s="840"/>
      <c r="V30" s="840">
        <v>2577</v>
      </c>
      <c r="W30" s="840"/>
      <c r="X30" s="840"/>
      <c r="Y30" s="840"/>
      <c r="Z30" s="840"/>
      <c r="AA30" s="840">
        <v>142</v>
      </c>
      <c r="AB30" s="840"/>
      <c r="AC30" s="840"/>
      <c r="AD30" s="840"/>
      <c r="AE30" s="841"/>
      <c r="AF30" s="842">
        <v>142</v>
      </c>
      <c r="AG30" s="843"/>
      <c r="AH30" s="843"/>
      <c r="AI30" s="843"/>
      <c r="AJ30" s="844"/>
      <c r="AK30" s="911">
        <v>462</v>
      </c>
      <c r="AL30" s="912"/>
      <c r="AM30" s="912"/>
      <c r="AN30" s="912"/>
      <c r="AO30" s="912"/>
      <c r="AP30" s="912" t="s">
        <v>570</v>
      </c>
      <c r="AQ30" s="912"/>
      <c r="AR30" s="912"/>
      <c r="AS30" s="912"/>
      <c r="AT30" s="912"/>
      <c r="AU30" s="912" t="s">
        <v>570</v>
      </c>
      <c r="AV30" s="912"/>
      <c r="AW30" s="912"/>
      <c r="AX30" s="912"/>
      <c r="AY30" s="912"/>
      <c r="AZ30" s="913" t="s">
        <v>570</v>
      </c>
      <c r="BA30" s="913"/>
      <c r="BB30" s="913"/>
      <c r="BC30" s="913"/>
      <c r="BD30" s="913"/>
      <c r="BE30" s="909"/>
      <c r="BF30" s="909"/>
      <c r="BG30" s="909"/>
      <c r="BH30" s="909"/>
      <c r="BI30" s="910"/>
      <c r="BJ30" s="252"/>
      <c r="BK30" s="252"/>
      <c r="BL30" s="252"/>
      <c r="BM30" s="252"/>
      <c r="BN30" s="252"/>
      <c r="BO30" s="265"/>
      <c r="BP30" s="265"/>
      <c r="BQ30" s="262">
        <v>24</v>
      </c>
      <c r="BR30" s="263"/>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6"/>
    </row>
    <row r="31" spans="1:131" s="247" customFormat="1" ht="26.25" customHeight="1" x14ac:dyDescent="0.2">
      <c r="A31" s="266">
        <v>4</v>
      </c>
      <c r="B31" s="836" t="s">
        <v>403</v>
      </c>
      <c r="C31" s="837"/>
      <c r="D31" s="837"/>
      <c r="E31" s="837"/>
      <c r="F31" s="837"/>
      <c r="G31" s="837"/>
      <c r="H31" s="837"/>
      <c r="I31" s="837"/>
      <c r="J31" s="837"/>
      <c r="K31" s="837"/>
      <c r="L31" s="837"/>
      <c r="M31" s="837"/>
      <c r="N31" s="837"/>
      <c r="O31" s="837"/>
      <c r="P31" s="838"/>
      <c r="Q31" s="839">
        <v>507</v>
      </c>
      <c r="R31" s="840"/>
      <c r="S31" s="840"/>
      <c r="T31" s="840"/>
      <c r="U31" s="840"/>
      <c r="V31" s="840">
        <v>459</v>
      </c>
      <c r="W31" s="840"/>
      <c r="X31" s="840"/>
      <c r="Y31" s="840"/>
      <c r="Z31" s="840"/>
      <c r="AA31" s="840">
        <v>49</v>
      </c>
      <c r="AB31" s="840"/>
      <c r="AC31" s="840"/>
      <c r="AD31" s="840"/>
      <c r="AE31" s="841"/>
      <c r="AF31" s="842">
        <v>481</v>
      </c>
      <c r="AG31" s="843"/>
      <c r="AH31" s="843"/>
      <c r="AI31" s="843"/>
      <c r="AJ31" s="844"/>
      <c r="AK31" s="911">
        <v>73</v>
      </c>
      <c r="AL31" s="912"/>
      <c r="AM31" s="912"/>
      <c r="AN31" s="912"/>
      <c r="AO31" s="912"/>
      <c r="AP31" s="912">
        <v>1968</v>
      </c>
      <c r="AQ31" s="912"/>
      <c r="AR31" s="912"/>
      <c r="AS31" s="912"/>
      <c r="AT31" s="912"/>
      <c r="AU31" s="912">
        <v>403</v>
      </c>
      <c r="AV31" s="912"/>
      <c r="AW31" s="912"/>
      <c r="AX31" s="912"/>
      <c r="AY31" s="912"/>
      <c r="AZ31" s="913" t="s">
        <v>570</v>
      </c>
      <c r="BA31" s="913"/>
      <c r="BB31" s="913"/>
      <c r="BC31" s="913"/>
      <c r="BD31" s="913"/>
      <c r="BE31" s="909" t="s">
        <v>404</v>
      </c>
      <c r="BF31" s="909"/>
      <c r="BG31" s="909"/>
      <c r="BH31" s="909"/>
      <c r="BI31" s="910"/>
      <c r="BJ31" s="252"/>
      <c r="BK31" s="252"/>
      <c r="BL31" s="252"/>
      <c r="BM31" s="252"/>
      <c r="BN31" s="252"/>
      <c r="BO31" s="265"/>
      <c r="BP31" s="265"/>
      <c r="BQ31" s="262">
        <v>25</v>
      </c>
      <c r="BR31" s="263"/>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6"/>
    </row>
    <row r="32" spans="1:131" s="247" customFormat="1" ht="26.25" customHeight="1" x14ac:dyDescent="0.2">
      <c r="A32" s="266">
        <v>5</v>
      </c>
      <c r="B32" s="836" t="s">
        <v>405</v>
      </c>
      <c r="C32" s="837"/>
      <c r="D32" s="837"/>
      <c r="E32" s="837"/>
      <c r="F32" s="837"/>
      <c r="G32" s="837"/>
      <c r="H32" s="837"/>
      <c r="I32" s="837"/>
      <c r="J32" s="837"/>
      <c r="K32" s="837"/>
      <c r="L32" s="837"/>
      <c r="M32" s="837"/>
      <c r="N32" s="837"/>
      <c r="O32" s="837"/>
      <c r="P32" s="838"/>
      <c r="Q32" s="839">
        <v>1817</v>
      </c>
      <c r="R32" s="840"/>
      <c r="S32" s="840"/>
      <c r="T32" s="840"/>
      <c r="U32" s="840"/>
      <c r="V32" s="840">
        <v>1960</v>
      </c>
      <c r="W32" s="840"/>
      <c r="X32" s="840"/>
      <c r="Y32" s="840"/>
      <c r="Z32" s="840"/>
      <c r="AA32" s="840">
        <v>143</v>
      </c>
      <c r="AB32" s="840"/>
      <c r="AC32" s="840"/>
      <c r="AD32" s="840"/>
      <c r="AE32" s="841"/>
      <c r="AF32" s="842">
        <v>-65</v>
      </c>
      <c r="AG32" s="843"/>
      <c r="AH32" s="843"/>
      <c r="AI32" s="843"/>
      <c r="AJ32" s="844"/>
      <c r="AK32" s="911">
        <v>164</v>
      </c>
      <c r="AL32" s="912"/>
      <c r="AM32" s="912"/>
      <c r="AN32" s="912"/>
      <c r="AO32" s="912"/>
      <c r="AP32" s="912">
        <v>2131</v>
      </c>
      <c r="AQ32" s="912"/>
      <c r="AR32" s="912"/>
      <c r="AS32" s="912"/>
      <c r="AT32" s="912"/>
      <c r="AU32" s="912">
        <v>1068</v>
      </c>
      <c r="AV32" s="912"/>
      <c r="AW32" s="912"/>
      <c r="AX32" s="912"/>
      <c r="AY32" s="912"/>
      <c r="AZ32" s="913">
        <v>4</v>
      </c>
      <c r="BA32" s="913"/>
      <c r="BB32" s="913"/>
      <c r="BC32" s="913"/>
      <c r="BD32" s="913"/>
      <c r="BE32" s="909" t="s">
        <v>404</v>
      </c>
      <c r="BF32" s="909"/>
      <c r="BG32" s="909"/>
      <c r="BH32" s="909"/>
      <c r="BI32" s="910"/>
      <c r="BJ32" s="252"/>
      <c r="BK32" s="252"/>
      <c r="BL32" s="252"/>
      <c r="BM32" s="252"/>
      <c r="BN32" s="252"/>
      <c r="BO32" s="265"/>
      <c r="BP32" s="265"/>
      <c r="BQ32" s="262">
        <v>26</v>
      </c>
      <c r="BR32" s="263"/>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6"/>
    </row>
    <row r="33" spans="1:131" s="247" customFormat="1" ht="26.25" customHeight="1" x14ac:dyDescent="0.2">
      <c r="A33" s="266">
        <v>6</v>
      </c>
      <c r="B33" s="836" t="s">
        <v>406</v>
      </c>
      <c r="C33" s="837"/>
      <c r="D33" s="837"/>
      <c r="E33" s="837"/>
      <c r="F33" s="837"/>
      <c r="G33" s="837"/>
      <c r="H33" s="837"/>
      <c r="I33" s="837"/>
      <c r="J33" s="837"/>
      <c r="K33" s="837"/>
      <c r="L33" s="837"/>
      <c r="M33" s="837"/>
      <c r="N33" s="837"/>
      <c r="O33" s="837"/>
      <c r="P33" s="838"/>
      <c r="Q33" s="839">
        <v>45</v>
      </c>
      <c r="R33" s="840"/>
      <c r="S33" s="840"/>
      <c r="T33" s="840"/>
      <c r="U33" s="840"/>
      <c r="V33" s="840">
        <v>44</v>
      </c>
      <c r="W33" s="840"/>
      <c r="X33" s="840"/>
      <c r="Y33" s="840"/>
      <c r="Z33" s="840"/>
      <c r="AA33" s="840">
        <v>0</v>
      </c>
      <c r="AB33" s="840"/>
      <c r="AC33" s="840"/>
      <c r="AD33" s="840"/>
      <c r="AE33" s="841"/>
      <c r="AF33" s="842">
        <v>0</v>
      </c>
      <c r="AG33" s="843"/>
      <c r="AH33" s="843"/>
      <c r="AI33" s="843"/>
      <c r="AJ33" s="844"/>
      <c r="AK33" s="911">
        <v>32</v>
      </c>
      <c r="AL33" s="912"/>
      <c r="AM33" s="912"/>
      <c r="AN33" s="912"/>
      <c r="AO33" s="912"/>
      <c r="AP33" s="912">
        <v>139</v>
      </c>
      <c r="AQ33" s="912"/>
      <c r="AR33" s="912"/>
      <c r="AS33" s="912"/>
      <c r="AT33" s="912"/>
      <c r="AU33" s="912">
        <v>139</v>
      </c>
      <c r="AV33" s="912"/>
      <c r="AW33" s="912"/>
      <c r="AX33" s="912"/>
      <c r="AY33" s="912"/>
      <c r="AZ33" s="913" t="s">
        <v>570</v>
      </c>
      <c r="BA33" s="913"/>
      <c r="BB33" s="913"/>
      <c r="BC33" s="913"/>
      <c r="BD33" s="913"/>
      <c r="BE33" s="909" t="s">
        <v>407</v>
      </c>
      <c r="BF33" s="909"/>
      <c r="BG33" s="909"/>
      <c r="BH33" s="909"/>
      <c r="BI33" s="910"/>
      <c r="BJ33" s="252"/>
      <c r="BK33" s="252"/>
      <c r="BL33" s="252"/>
      <c r="BM33" s="252"/>
      <c r="BN33" s="252"/>
      <c r="BO33" s="265"/>
      <c r="BP33" s="265"/>
      <c r="BQ33" s="262">
        <v>27</v>
      </c>
      <c r="BR33" s="263"/>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6"/>
    </row>
    <row r="34" spans="1:131" s="247" customFormat="1" ht="26.25" customHeight="1" x14ac:dyDescent="0.2">
      <c r="A34" s="266">
        <v>7</v>
      </c>
      <c r="B34" s="836" t="s">
        <v>408</v>
      </c>
      <c r="C34" s="837"/>
      <c r="D34" s="837"/>
      <c r="E34" s="837"/>
      <c r="F34" s="837"/>
      <c r="G34" s="837"/>
      <c r="H34" s="837"/>
      <c r="I34" s="837"/>
      <c r="J34" s="837"/>
      <c r="K34" s="837"/>
      <c r="L34" s="837"/>
      <c r="M34" s="837"/>
      <c r="N34" s="837"/>
      <c r="O34" s="837"/>
      <c r="P34" s="838"/>
      <c r="Q34" s="839">
        <v>99</v>
      </c>
      <c r="R34" s="840"/>
      <c r="S34" s="840"/>
      <c r="T34" s="840"/>
      <c r="U34" s="840"/>
      <c r="V34" s="840">
        <v>98</v>
      </c>
      <c r="W34" s="840"/>
      <c r="X34" s="840"/>
      <c r="Y34" s="840"/>
      <c r="Z34" s="840"/>
      <c r="AA34" s="840">
        <v>1</v>
      </c>
      <c r="AB34" s="840"/>
      <c r="AC34" s="840"/>
      <c r="AD34" s="840"/>
      <c r="AE34" s="841"/>
      <c r="AF34" s="842">
        <v>1</v>
      </c>
      <c r="AG34" s="843"/>
      <c r="AH34" s="843"/>
      <c r="AI34" s="843"/>
      <c r="AJ34" s="844"/>
      <c r="AK34" s="911">
        <v>58</v>
      </c>
      <c r="AL34" s="912"/>
      <c r="AM34" s="912"/>
      <c r="AN34" s="912"/>
      <c r="AO34" s="912"/>
      <c r="AP34" s="912">
        <v>738</v>
      </c>
      <c r="AQ34" s="912"/>
      <c r="AR34" s="912"/>
      <c r="AS34" s="912"/>
      <c r="AT34" s="912"/>
      <c r="AU34" s="912">
        <v>729</v>
      </c>
      <c r="AV34" s="912"/>
      <c r="AW34" s="912"/>
      <c r="AX34" s="912"/>
      <c r="AY34" s="912"/>
      <c r="AZ34" s="913" t="s">
        <v>570</v>
      </c>
      <c r="BA34" s="913"/>
      <c r="BB34" s="913"/>
      <c r="BC34" s="913"/>
      <c r="BD34" s="913"/>
      <c r="BE34" s="909" t="s">
        <v>407</v>
      </c>
      <c r="BF34" s="909"/>
      <c r="BG34" s="909"/>
      <c r="BH34" s="909"/>
      <c r="BI34" s="910"/>
      <c r="BJ34" s="252"/>
      <c r="BK34" s="252"/>
      <c r="BL34" s="252"/>
      <c r="BM34" s="252"/>
      <c r="BN34" s="252"/>
      <c r="BO34" s="265"/>
      <c r="BP34" s="265"/>
      <c r="BQ34" s="262">
        <v>28</v>
      </c>
      <c r="BR34" s="263"/>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6"/>
    </row>
    <row r="35" spans="1:131" s="247" customFormat="1" ht="26.25" customHeight="1" x14ac:dyDescent="0.2">
      <c r="A35" s="266">
        <v>8</v>
      </c>
      <c r="B35" s="836" t="s">
        <v>409</v>
      </c>
      <c r="C35" s="837"/>
      <c r="D35" s="837"/>
      <c r="E35" s="837"/>
      <c r="F35" s="837"/>
      <c r="G35" s="837"/>
      <c r="H35" s="837"/>
      <c r="I35" s="837"/>
      <c r="J35" s="837"/>
      <c r="K35" s="837"/>
      <c r="L35" s="837"/>
      <c r="M35" s="837"/>
      <c r="N35" s="837"/>
      <c r="O35" s="837"/>
      <c r="P35" s="838"/>
      <c r="Q35" s="839">
        <v>2</v>
      </c>
      <c r="R35" s="840"/>
      <c r="S35" s="840"/>
      <c r="T35" s="840"/>
      <c r="U35" s="840"/>
      <c r="V35" s="840">
        <v>2</v>
      </c>
      <c r="W35" s="840"/>
      <c r="X35" s="840"/>
      <c r="Y35" s="840"/>
      <c r="Z35" s="840"/>
      <c r="AA35" s="840">
        <v>0</v>
      </c>
      <c r="AB35" s="840"/>
      <c r="AC35" s="840"/>
      <c r="AD35" s="840"/>
      <c r="AE35" s="841"/>
      <c r="AF35" s="842">
        <v>0</v>
      </c>
      <c r="AG35" s="843"/>
      <c r="AH35" s="843"/>
      <c r="AI35" s="843"/>
      <c r="AJ35" s="844"/>
      <c r="AK35" s="911">
        <v>2</v>
      </c>
      <c r="AL35" s="912"/>
      <c r="AM35" s="912"/>
      <c r="AN35" s="912"/>
      <c r="AO35" s="912"/>
      <c r="AP35" s="912">
        <v>9</v>
      </c>
      <c r="AQ35" s="912"/>
      <c r="AR35" s="912"/>
      <c r="AS35" s="912"/>
      <c r="AT35" s="912"/>
      <c r="AU35" s="912">
        <v>8</v>
      </c>
      <c r="AV35" s="912"/>
      <c r="AW35" s="912"/>
      <c r="AX35" s="912"/>
      <c r="AY35" s="912"/>
      <c r="AZ35" s="913" t="s">
        <v>570</v>
      </c>
      <c r="BA35" s="913"/>
      <c r="BB35" s="913"/>
      <c r="BC35" s="913"/>
      <c r="BD35" s="913"/>
      <c r="BE35" s="909" t="s">
        <v>407</v>
      </c>
      <c r="BF35" s="909"/>
      <c r="BG35" s="909"/>
      <c r="BH35" s="909"/>
      <c r="BI35" s="910"/>
      <c r="BJ35" s="252"/>
      <c r="BK35" s="252"/>
      <c r="BL35" s="252"/>
      <c r="BM35" s="252"/>
      <c r="BN35" s="252"/>
      <c r="BO35" s="265"/>
      <c r="BP35" s="265"/>
      <c r="BQ35" s="262">
        <v>29</v>
      </c>
      <c r="BR35" s="263"/>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6"/>
    </row>
    <row r="36" spans="1:131" s="247" customFormat="1" ht="26.25" customHeight="1" x14ac:dyDescent="0.2">
      <c r="A36" s="266">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6"/>
    </row>
    <row r="37" spans="1:131" s="247" customFormat="1" ht="26.25" customHeight="1" x14ac:dyDescent="0.2">
      <c r="A37" s="266">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6"/>
    </row>
    <row r="38" spans="1:131" s="247" customFormat="1" ht="26.25" customHeight="1" x14ac:dyDescent="0.2">
      <c r="A38" s="266">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6"/>
    </row>
    <row r="39" spans="1:131" s="247" customFormat="1" ht="26.25" customHeight="1" x14ac:dyDescent="0.2">
      <c r="A39" s="266">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6"/>
    </row>
    <row r="40" spans="1:131" s="247" customFormat="1" ht="26.25" customHeight="1" x14ac:dyDescent="0.2">
      <c r="A40" s="261">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6"/>
    </row>
    <row r="41" spans="1:131" s="247" customFormat="1" ht="26.25" customHeight="1" x14ac:dyDescent="0.2">
      <c r="A41" s="261">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6"/>
    </row>
    <row r="42" spans="1:131" s="247" customFormat="1" ht="26.25" customHeight="1" x14ac:dyDescent="0.2">
      <c r="A42" s="261">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6"/>
    </row>
    <row r="43" spans="1:131" s="247" customFormat="1" ht="26.25" customHeight="1" x14ac:dyDescent="0.2">
      <c r="A43" s="261">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6"/>
    </row>
    <row r="44" spans="1:131" s="247" customFormat="1" ht="26.25" customHeight="1" x14ac:dyDescent="0.2">
      <c r="A44" s="261">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6"/>
    </row>
    <row r="45" spans="1:131" s="247" customFormat="1" ht="26.25" customHeight="1" x14ac:dyDescent="0.2">
      <c r="A45" s="261">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6"/>
    </row>
    <row r="46" spans="1:131" s="247" customFormat="1" ht="26.25" customHeight="1" x14ac:dyDescent="0.2">
      <c r="A46" s="261">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6"/>
    </row>
    <row r="47" spans="1:131" s="247" customFormat="1" ht="26.25" customHeight="1" x14ac:dyDescent="0.2">
      <c r="A47" s="261">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6"/>
    </row>
    <row r="48" spans="1:131" s="247" customFormat="1" ht="26.25" customHeight="1" x14ac:dyDescent="0.2">
      <c r="A48" s="261">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6"/>
    </row>
    <row r="49" spans="1:131" s="247" customFormat="1" ht="26.25" customHeight="1" x14ac:dyDescent="0.2">
      <c r="A49" s="261">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6"/>
    </row>
    <row r="50" spans="1:131" s="247" customFormat="1" ht="26.25" customHeight="1" x14ac:dyDescent="0.2">
      <c r="A50" s="261">
        <v>23</v>
      </c>
      <c r="B50" s="836"/>
      <c r="C50" s="837"/>
      <c r="D50" s="837"/>
      <c r="E50" s="837"/>
      <c r="F50" s="837"/>
      <c r="G50" s="837"/>
      <c r="H50" s="837"/>
      <c r="I50" s="837"/>
      <c r="J50" s="837"/>
      <c r="K50" s="837"/>
      <c r="L50" s="837"/>
      <c r="M50" s="837"/>
      <c r="N50" s="837"/>
      <c r="O50" s="837"/>
      <c r="P50" s="838"/>
      <c r="Q50" s="914"/>
      <c r="R50" s="915"/>
      <c r="S50" s="915"/>
      <c r="T50" s="915"/>
      <c r="U50" s="915"/>
      <c r="V50" s="915"/>
      <c r="W50" s="915"/>
      <c r="X50" s="915"/>
      <c r="Y50" s="915"/>
      <c r="Z50" s="915"/>
      <c r="AA50" s="915"/>
      <c r="AB50" s="915"/>
      <c r="AC50" s="915"/>
      <c r="AD50" s="915"/>
      <c r="AE50" s="916"/>
      <c r="AF50" s="842"/>
      <c r="AG50" s="843"/>
      <c r="AH50" s="843"/>
      <c r="AI50" s="843"/>
      <c r="AJ50" s="844"/>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6"/>
    </row>
    <row r="51" spans="1:131" s="247" customFormat="1" ht="26.25" customHeight="1" x14ac:dyDescent="0.2">
      <c r="A51" s="261">
        <v>24</v>
      </c>
      <c r="B51" s="836"/>
      <c r="C51" s="837"/>
      <c r="D51" s="837"/>
      <c r="E51" s="837"/>
      <c r="F51" s="837"/>
      <c r="G51" s="837"/>
      <c r="H51" s="837"/>
      <c r="I51" s="837"/>
      <c r="J51" s="837"/>
      <c r="K51" s="837"/>
      <c r="L51" s="837"/>
      <c r="M51" s="837"/>
      <c r="N51" s="837"/>
      <c r="O51" s="837"/>
      <c r="P51" s="838"/>
      <c r="Q51" s="914"/>
      <c r="R51" s="915"/>
      <c r="S51" s="915"/>
      <c r="T51" s="915"/>
      <c r="U51" s="915"/>
      <c r="V51" s="915"/>
      <c r="W51" s="915"/>
      <c r="X51" s="915"/>
      <c r="Y51" s="915"/>
      <c r="Z51" s="915"/>
      <c r="AA51" s="915"/>
      <c r="AB51" s="915"/>
      <c r="AC51" s="915"/>
      <c r="AD51" s="915"/>
      <c r="AE51" s="916"/>
      <c r="AF51" s="842"/>
      <c r="AG51" s="843"/>
      <c r="AH51" s="843"/>
      <c r="AI51" s="843"/>
      <c r="AJ51" s="844"/>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6"/>
    </row>
    <row r="52" spans="1:131" s="247" customFormat="1" ht="26.25" customHeight="1" x14ac:dyDescent="0.2">
      <c r="A52" s="261">
        <v>25</v>
      </c>
      <c r="B52" s="836"/>
      <c r="C52" s="837"/>
      <c r="D52" s="837"/>
      <c r="E52" s="837"/>
      <c r="F52" s="837"/>
      <c r="G52" s="837"/>
      <c r="H52" s="837"/>
      <c r="I52" s="837"/>
      <c r="J52" s="837"/>
      <c r="K52" s="837"/>
      <c r="L52" s="837"/>
      <c r="M52" s="837"/>
      <c r="N52" s="837"/>
      <c r="O52" s="837"/>
      <c r="P52" s="838"/>
      <c r="Q52" s="914"/>
      <c r="R52" s="915"/>
      <c r="S52" s="915"/>
      <c r="T52" s="915"/>
      <c r="U52" s="915"/>
      <c r="V52" s="915"/>
      <c r="W52" s="915"/>
      <c r="X52" s="915"/>
      <c r="Y52" s="915"/>
      <c r="Z52" s="915"/>
      <c r="AA52" s="915"/>
      <c r="AB52" s="915"/>
      <c r="AC52" s="915"/>
      <c r="AD52" s="915"/>
      <c r="AE52" s="916"/>
      <c r="AF52" s="842"/>
      <c r="AG52" s="843"/>
      <c r="AH52" s="843"/>
      <c r="AI52" s="843"/>
      <c r="AJ52" s="844"/>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6"/>
    </row>
    <row r="53" spans="1:131" s="247" customFormat="1" ht="26.25" customHeight="1" x14ac:dyDescent="0.2">
      <c r="A53" s="261">
        <v>26</v>
      </c>
      <c r="B53" s="836"/>
      <c r="C53" s="837"/>
      <c r="D53" s="837"/>
      <c r="E53" s="837"/>
      <c r="F53" s="837"/>
      <c r="G53" s="837"/>
      <c r="H53" s="837"/>
      <c r="I53" s="837"/>
      <c r="J53" s="837"/>
      <c r="K53" s="837"/>
      <c r="L53" s="837"/>
      <c r="M53" s="837"/>
      <c r="N53" s="837"/>
      <c r="O53" s="837"/>
      <c r="P53" s="838"/>
      <c r="Q53" s="914"/>
      <c r="R53" s="915"/>
      <c r="S53" s="915"/>
      <c r="T53" s="915"/>
      <c r="U53" s="915"/>
      <c r="V53" s="915"/>
      <c r="W53" s="915"/>
      <c r="X53" s="915"/>
      <c r="Y53" s="915"/>
      <c r="Z53" s="915"/>
      <c r="AA53" s="915"/>
      <c r="AB53" s="915"/>
      <c r="AC53" s="915"/>
      <c r="AD53" s="915"/>
      <c r="AE53" s="916"/>
      <c r="AF53" s="842"/>
      <c r="AG53" s="843"/>
      <c r="AH53" s="843"/>
      <c r="AI53" s="843"/>
      <c r="AJ53" s="844"/>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6"/>
    </row>
    <row r="54" spans="1:131" s="247" customFormat="1" ht="26.25" customHeight="1" x14ac:dyDescent="0.2">
      <c r="A54" s="261">
        <v>27</v>
      </c>
      <c r="B54" s="836"/>
      <c r="C54" s="837"/>
      <c r="D54" s="837"/>
      <c r="E54" s="837"/>
      <c r="F54" s="837"/>
      <c r="G54" s="837"/>
      <c r="H54" s="837"/>
      <c r="I54" s="837"/>
      <c r="J54" s="837"/>
      <c r="K54" s="837"/>
      <c r="L54" s="837"/>
      <c r="M54" s="837"/>
      <c r="N54" s="837"/>
      <c r="O54" s="837"/>
      <c r="P54" s="838"/>
      <c r="Q54" s="914"/>
      <c r="R54" s="915"/>
      <c r="S54" s="915"/>
      <c r="T54" s="915"/>
      <c r="U54" s="915"/>
      <c r="V54" s="915"/>
      <c r="W54" s="915"/>
      <c r="X54" s="915"/>
      <c r="Y54" s="915"/>
      <c r="Z54" s="915"/>
      <c r="AA54" s="915"/>
      <c r="AB54" s="915"/>
      <c r="AC54" s="915"/>
      <c r="AD54" s="915"/>
      <c r="AE54" s="916"/>
      <c r="AF54" s="842"/>
      <c r="AG54" s="843"/>
      <c r="AH54" s="843"/>
      <c r="AI54" s="843"/>
      <c r="AJ54" s="844"/>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6"/>
    </row>
    <row r="55" spans="1:131" s="247" customFormat="1" ht="26.25" customHeight="1" x14ac:dyDescent="0.2">
      <c r="A55" s="261">
        <v>28</v>
      </c>
      <c r="B55" s="836"/>
      <c r="C55" s="837"/>
      <c r="D55" s="837"/>
      <c r="E55" s="837"/>
      <c r="F55" s="837"/>
      <c r="G55" s="837"/>
      <c r="H55" s="837"/>
      <c r="I55" s="837"/>
      <c r="J55" s="837"/>
      <c r="K55" s="837"/>
      <c r="L55" s="837"/>
      <c r="M55" s="837"/>
      <c r="N55" s="837"/>
      <c r="O55" s="837"/>
      <c r="P55" s="838"/>
      <c r="Q55" s="914"/>
      <c r="R55" s="915"/>
      <c r="S55" s="915"/>
      <c r="T55" s="915"/>
      <c r="U55" s="915"/>
      <c r="V55" s="915"/>
      <c r="W55" s="915"/>
      <c r="X55" s="915"/>
      <c r="Y55" s="915"/>
      <c r="Z55" s="915"/>
      <c r="AA55" s="915"/>
      <c r="AB55" s="915"/>
      <c r="AC55" s="915"/>
      <c r="AD55" s="915"/>
      <c r="AE55" s="916"/>
      <c r="AF55" s="842"/>
      <c r="AG55" s="843"/>
      <c r="AH55" s="843"/>
      <c r="AI55" s="843"/>
      <c r="AJ55" s="844"/>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6"/>
    </row>
    <row r="56" spans="1:131" s="247" customFormat="1" ht="26.25" customHeight="1" x14ac:dyDescent="0.2">
      <c r="A56" s="261">
        <v>29</v>
      </c>
      <c r="B56" s="836"/>
      <c r="C56" s="837"/>
      <c r="D56" s="837"/>
      <c r="E56" s="837"/>
      <c r="F56" s="837"/>
      <c r="G56" s="837"/>
      <c r="H56" s="837"/>
      <c r="I56" s="837"/>
      <c r="J56" s="837"/>
      <c r="K56" s="837"/>
      <c r="L56" s="837"/>
      <c r="M56" s="837"/>
      <c r="N56" s="837"/>
      <c r="O56" s="837"/>
      <c r="P56" s="838"/>
      <c r="Q56" s="914"/>
      <c r="R56" s="915"/>
      <c r="S56" s="915"/>
      <c r="T56" s="915"/>
      <c r="U56" s="915"/>
      <c r="V56" s="915"/>
      <c r="W56" s="915"/>
      <c r="X56" s="915"/>
      <c r="Y56" s="915"/>
      <c r="Z56" s="915"/>
      <c r="AA56" s="915"/>
      <c r="AB56" s="915"/>
      <c r="AC56" s="915"/>
      <c r="AD56" s="915"/>
      <c r="AE56" s="916"/>
      <c r="AF56" s="842"/>
      <c r="AG56" s="843"/>
      <c r="AH56" s="843"/>
      <c r="AI56" s="843"/>
      <c r="AJ56" s="844"/>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6"/>
    </row>
    <row r="57" spans="1:131" s="247" customFormat="1" ht="26.25" customHeight="1" x14ac:dyDescent="0.2">
      <c r="A57" s="261">
        <v>30</v>
      </c>
      <c r="B57" s="836"/>
      <c r="C57" s="837"/>
      <c r="D57" s="837"/>
      <c r="E57" s="837"/>
      <c r="F57" s="837"/>
      <c r="G57" s="837"/>
      <c r="H57" s="837"/>
      <c r="I57" s="837"/>
      <c r="J57" s="837"/>
      <c r="K57" s="837"/>
      <c r="L57" s="837"/>
      <c r="M57" s="837"/>
      <c r="N57" s="837"/>
      <c r="O57" s="837"/>
      <c r="P57" s="838"/>
      <c r="Q57" s="914"/>
      <c r="R57" s="915"/>
      <c r="S57" s="915"/>
      <c r="T57" s="915"/>
      <c r="U57" s="915"/>
      <c r="V57" s="915"/>
      <c r="W57" s="915"/>
      <c r="X57" s="915"/>
      <c r="Y57" s="915"/>
      <c r="Z57" s="915"/>
      <c r="AA57" s="915"/>
      <c r="AB57" s="915"/>
      <c r="AC57" s="915"/>
      <c r="AD57" s="915"/>
      <c r="AE57" s="916"/>
      <c r="AF57" s="842"/>
      <c r="AG57" s="843"/>
      <c r="AH57" s="843"/>
      <c r="AI57" s="843"/>
      <c r="AJ57" s="844"/>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6"/>
    </row>
    <row r="58" spans="1:131" s="247" customFormat="1" ht="26.25" customHeight="1" x14ac:dyDescent="0.2">
      <c r="A58" s="261">
        <v>31</v>
      </c>
      <c r="B58" s="836"/>
      <c r="C58" s="837"/>
      <c r="D58" s="837"/>
      <c r="E58" s="837"/>
      <c r="F58" s="837"/>
      <c r="G58" s="837"/>
      <c r="H58" s="837"/>
      <c r="I58" s="837"/>
      <c r="J58" s="837"/>
      <c r="K58" s="837"/>
      <c r="L58" s="837"/>
      <c r="M58" s="837"/>
      <c r="N58" s="837"/>
      <c r="O58" s="837"/>
      <c r="P58" s="838"/>
      <c r="Q58" s="914"/>
      <c r="R58" s="915"/>
      <c r="S58" s="915"/>
      <c r="T58" s="915"/>
      <c r="U58" s="915"/>
      <c r="V58" s="915"/>
      <c r="W58" s="915"/>
      <c r="X58" s="915"/>
      <c r="Y58" s="915"/>
      <c r="Z58" s="915"/>
      <c r="AA58" s="915"/>
      <c r="AB58" s="915"/>
      <c r="AC58" s="915"/>
      <c r="AD58" s="915"/>
      <c r="AE58" s="916"/>
      <c r="AF58" s="842"/>
      <c r="AG58" s="843"/>
      <c r="AH58" s="843"/>
      <c r="AI58" s="843"/>
      <c r="AJ58" s="844"/>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6"/>
    </row>
    <row r="59" spans="1:131" s="247" customFormat="1" ht="26.25" customHeight="1" x14ac:dyDescent="0.2">
      <c r="A59" s="261">
        <v>32</v>
      </c>
      <c r="B59" s="836"/>
      <c r="C59" s="837"/>
      <c r="D59" s="837"/>
      <c r="E59" s="837"/>
      <c r="F59" s="837"/>
      <c r="G59" s="837"/>
      <c r="H59" s="837"/>
      <c r="I59" s="837"/>
      <c r="J59" s="837"/>
      <c r="K59" s="837"/>
      <c r="L59" s="837"/>
      <c r="M59" s="837"/>
      <c r="N59" s="837"/>
      <c r="O59" s="837"/>
      <c r="P59" s="838"/>
      <c r="Q59" s="914"/>
      <c r="R59" s="915"/>
      <c r="S59" s="915"/>
      <c r="T59" s="915"/>
      <c r="U59" s="915"/>
      <c r="V59" s="915"/>
      <c r="W59" s="915"/>
      <c r="X59" s="915"/>
      <c r="Y59" s="915"/>
      <c r="Z59" s="915"/>
      <c r="AA59" s="915"/>
      <c r="AB59" s="915"/>
      <c r="AC59" s="915"/>
      <c r="AD59" s="915"/>
      <c r="AE59" s="916"/>
      <c r="AF59" s="842"/>
      <c r="AG59" s="843"/>
      <c r="AH59" s="843"/>
      <c r="AI59" s="843"/>
      <c r="AJ59" s="844"/>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6"/>
    </row>
    <row r="60" spans="1:131" s="247" customFormat="1" ht="26.25" customHeight="1" x14ac:dyDescent="0.2">
      <c r="A60" s="261">
        <v>33</v>
      </c>
      <c r="B60" s="836"/>
      <c r="C60" s="837"/>
      <c r="D60" s="837"/>
      <c r="E60" s="837"/>
      <c r="F60" s="837"/>
      <c r="G60" s="837"/>
      <c r="H60" s="837"/>
      <c r="I60" s="837"/>
      <c r="J60" s="837"/>
      <c r="K60" s="837"/>
      <c r="L60" s="837"/>
      <c r="M60" s="837"/>
      <c r="N60" s="837"/>
      <c r="O60" s="837"/>
      <c r="P60" s="838"/>
      <c r="Q60" s="914"/>
      <c r="R60" s="915"/>
      <c r="S60" s="915"/>
      <c r="T60" s="915"/>
      <c r="U60" s="915"/>
      <c r="V60" s="915"/>
      <c r="W60" s="915"/>
      <c r="X60" s="915"/>
      <c r="Y60" s="915"/>
      <c r="Z60" s="915"/>
      <c r="AA60" s="915"/>
      <c r="AB60" s="915"/>
      <c r="AC60" s="915"/>
      <c r="AD60" s="915"/>
      <c r="AE60" s="916"/>
      <c r="AF60" s="842"/>
      <c r="AG60" s="843"/>
      <c r="AH60" s="843"/>
      <c r="AI60" s="843"/>
      <c r="AJ60" s="844"/>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6"/>
    </row>
    <row r="61" spans="1:131" s="247" customFormat="1" ht="26.25" customHeight="1" thickBot="1" x14ac:dyDescent="0.25">
      <c r="A61" s="261">
        <v>34</v>
      </c>
      <c r="B61" s="836"/>
      <c r="C61" s="837"/>
      <c r="D61" s="837"/>
      <c r="E61" s="837"/>
      <c r="F61" s="837"/>
      <c r="G61" s="837"/>
      <c r="H61" s="837"/>
      <c r="I61" s="837"/>
      <c r="J61" s="837"/>
      <c r="K61" s="837"/>
      <c r="L61" s="837"/>
      <c r="M61" s="837"/>
      <c r="N61" s="837"/>
      <c r="O61" s="837"/>
      <c r="P61" s="838"/>
      <c r="Q61" s="914"/>
      <c r="R61" s="915"/>
      <c r="S61" s="915"/>
      <c r="T61" s="915"/>
      <c r="U61" s="915"/>
      <c r="V61" s="915"/>
      <c r="W61" s="915"/>
      <c r="X61" s="915"/>
      <c r="Y61" s="915"/>
      <c r="Z61" s="915"/>
      <c r="AA61" s="915"/>
      <c r="AB61" s="915"/>
      <c r="AC61" s="915"/>
      <c r="AD61" s="915"/>
      <c r="AE61" s="916"/>
      <c r="AF61" s="842"/>
      <c r="AG61" s="843"/>
      <c r="AH61" s="843"/>
      <c r="AI61" s="843"/>
      <c r="AJ61" s="844"/>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6"/>
    </row>
    <row r="62" spans="1:131" s="247" customFormat="1" ht="26.25" customHeight="1" x14ac:dyDescent="0.2">
      <c r="A62" s="261">
        <v>35</v>
      </c>
      <c r="B62" s="836"/>
      <c r="C62" s="837"/>
      <c r="D62" s="837"/>
      <c r="E62" s="837"/>
      <c r="F62" s="837"/>
      <c r="G62" s="837"/>
      <c r="H62" s="837"/>
      <c r="I62" s="837"/>
      <c r="J62" s="837"/>
      <c r="K62" s="837"/>
      <c r="L62" s="837"/>
      <c r="M62" s="837"/>
      <c r="N62" s="837"/>
      <c r="O62" s="837"/>
      <c r="P62" s="838"/>
      <c r="Q62" s="914"/>
      <c r="R62" s="915"/>
      <c r="S62" s="915"/>
      <c r="T62" s="915"/>
      <c r="U62" s="915"/>
      <c r="V62" s="915"/>
      <c r="W62" s="915"/>
      <c r="X62" s="915"/>
      <c r="Y62" s="915"/>
      <c r="Z62" s="915"/>
      <c r="AA62" s="915"/>
      <c r="AB62" s="915"/>
      <c r="AC62" s="915"/>
      <c r="AD62" s="915"/>
      <c r="AE62" s="916"/>
      <c r="AF62" s="842"/>
      <c r="AG62" s="843"/>
      <c r="AH62" s="843"/>
      <c r="AI62" s="843"/>
      <c r="AJ62" s="844"/>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410</v>
      </c>
      <c r="BK62" s="887"/>
      <c r="BL62" s="887"/>
      <c r="BM62" s="887"/>
      <c r="BN62" s="888"/>
      <c r="BO62" s="265"/>
      <c r="BP62" s="265"/>
      <c r="BQ62" s="262">
        <v>56</v>
      </c>
      <c r="BR62" s="263"/>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6"/>
    </row>
    <row r="63" spans="1:131" s="247" customFormat="1" ht="26.25" customHeight="1" thickBot="1" x14ac:dyDescent="0.25">
      <c r="A63" s="264" t="s">
        <v>388</v>
      </c>
      <c r="B63" s="871" t="s">
        <v>411</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645</v>
      </c>
      <c r="AG63" s="923"/>
      <c r="AH63" s="923"/>
      <c r="AI63" s="923"/>
      <c r="AJ63" s="924"/>
      <c r="AK63" s="925"/>
      <c r="AL63" s="920"/>
      <c r="AM63" s="920"/>
      <c r="AN63" s="920"/>
      <c r="AO63" s="920"/>
      <c r="AP63" s="923">
        <v>4985</v>
      </c>
      <c r="AQ63" s="923"/>
      <c r="AR63" s="923"/>
      <c r="AS63" s="923"/>
      <c r="AT63" s="923"/>
      <c r="AU63" s="923">
        <v>2347</v>
      </c>
      <c r="AV63" s="923"/>
      <c r="AW63" s="923"/>
      <c r="AX63" s="923"/>
      <c r="AY63" s="923"/>
      <c r="AZ63" s="927"/>
      <c r="BA63" s="927"/>
      <c r="BB63" s="927"/>
      <c r="BC63" s="927"/>
      <c r="BD63" s="927"/>
      <c r="BE63" s="928"/>
      <c r="BF63" s="928"/>
      <c r="BG63" s="928"/>
      <c r="BH63" s="928"/>
      <c r="BI63" s="929"/>
      <c r="BJ63" s="930" t="s">
        <v>177</v>
      </c>
      <c r="BK63" s="931"/>
      <c r="BL63" s="931"/>
      <c r="BM63" s="931"/>
      <c r="BN63" s="932"/>
      <c r="BO63" s="265"/>
      <c r="BP63" s="265"/>
      <c r="BQ63" s="262">
        <v>57</v>
      </c>
      <c r="BR63" s="263"/>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6"/>
    </row>
    <row r="65" spans="1:131" s="247" customFormat="1" ht="26.25" customHeight="1" thickBot="1" x14ac:dyDescent="0.25">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6"/>
    </row>
    <row r="66" spans="1:131" s="247" customFormat="1" ht="26.25" customHeight="1" x14ac:dyDescent="0.2">
      <c r="A66" s="821" t="s">
        <v>413</v>
      </c>
      <c r="B66" s="822"/>
      <c r="C66" s="822"/>
      <c r="D66" s="822"/>
      <c r="E66" s="822"/>
      <c r="F66" s="822"/>
      <c r="G66" s="822"/>
      <c r="H66" s="822"/>
      <c r="I66" s="822"/>
      <c r="J66" s="822"/>
      <c r="K66" s="822"/>
      <c r="L66" s="822"/>
      <c r="M66" s="822"/>
      <c r="N66" s="822"/>
      <c r="O66" s="822"/>
      <c r="P66" s="823"/>
      <c r="Q66" s="798" t="s">
        <v>392</v>
      </c>
      <c r="R66" s="799"/>
      <c r="S66" s="799"/>
      <c r="T66" s="799"/>
      <c r="U66" s="800"/>
      <c r="V66" s="798" t="s">
        <v>393</v>
      </c>
      <c r="W66" s="799"/>
      <c r="X66" s="799"/>
      <c r="Y66" s="799"/>
      <c r="Z66" s="800"/>
      <c r="AA66" s="798" t="s">
        <v>394</v>
      </c>
      <c r="AB66" s="799"/>
      <c r="AC66" s="799"/>
      <c r="AD66" s="799"/>
      <c r="AE66" s="800"/>
      <c r="AF66" s="933" t="s">
        <v>395</v>
      </c>
      <c r="AG66" s="894"/>
      <c r="AH66" s="894"/>
      <c r="AI66" s="894"/>
      <c r="AJ66" s="934"/>
      <c r="AK66" s="798" t="s">
        <v>396</v>
      </c>
      <c r="AL66" s="822"/>
      <c r="AM66" s="822"/>
      <c r="AN66" s="822"/>
      <c r="AO66" s="823"/>
      <c r="AP66" s="798" t="s">
        <v>397</v>
      </c>
      <c r="AQ66" s="799"/>
      <c r="AR66" s="799"/>
      <c r="AS66" s="799"/>
      <c r="AT66" s="800"/>
      <c r="AU66" s="798" t="s">
        <v>414</v>
      </c>
      <c r="AV66" s="799"/>
      <c r="AW66" s="799"/>
      <c r="AX66" s="799"/>
      <c r="AY66" s="800"/>
      <c r="AZ66" s="798" t="s">
        <v>374</v>
      </c>
      <c r="BA66" s="799"/>
      <c r="BB66" s="799"/>
      <c r="BC66" s="799"/>
      <c r="BD66" s="810"/>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5">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5"/>
      <c r="AG67" s="897"/>
      <c r="AH67" s="897"/>
      <c r="AI67" s="897"/>
      <c r="AJ67" s="936"/>
      <c r="AK67" s="937"/>
      <c r="AL67" s="825"/>
      <c r="AM67" s="825"/>
      <c r="AN67" s="825"/>
      <c r="AO67" s="826"/>
      <c r="AP67" s="801"/>
      <c r="AQ67" s="802"/>
      <c r="AR67" s="802"/>
      <c r="AS67" s="802"/>
      <c r="AT67" s="803"/>
      <c r="AU67" s="801"/>
      <c r="AV67" s="802"/>
      <c r="AW67" s="802"/>
      <c r="AX67" s="802"/>
      <c r="AY67" s="803"/>
      <c r="AZ67" s="801"/>
      <c r="BA67" s="802"/>
      <c r="BB67" s="802"/>
      <c r="BC67" s="802"/>
      <c r="BD67" s="811"/>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2">
      <c r="A68" s="258">
        <v>1</v>
      </c>
      <c r="B68" s="950" t="s">
        <v>572</v>
      </c>
      <c r="C68" s="951"/>
      <c r="D68" s="951"/>
      <c r="E68" s="951"/>
      <c r="F68" s="951"/>
      <c r="G68" s="951"/>
      <c r="H68" s="951"/>
      <c r="I68" s="951"/>
      <c r="J68" s="951"/>
      <c r="K68" s="951"/>
      <c r="L68" s="951"/>
      <c r="M68" s="951"/>
      <c r="N68" s="951"/>
      <c r="O68" s="951"/>
      <c r="P68" s="952"/>
      <c r="Q68" s="953">
        <v>190</v>
      </c>
      <c r="R68" s="947"/>
      <c r="S68" s="947"/>
      <c r="T68" s="947"/>
      <c r="U68" s="947"/>
      <c r="V68" s="947">
        <v>180</v>
      </c>
      <c r="W68" s="947"/>
      <c r="X68" s="947"/>
      <c r="Y68" s="947"/>
      <c r="Z68" s="947"/>
      <c r="AA68" s="947">
        <v>11</v>
      </c>
      <c r="AB68" s="947"/>
      <c r="AC68" s="947"/>
      <c r="AD68" s="947"/>
      <c r="AE68" s="947"/>
      <c r="AF68" s="947">
        <v>11</v>
      </c>
      <c r="AG68" s="947"/>
      <c r="AH68" s="947"/>
      <c r="AI68" s="947"/>
      <c r="AJ68" s="947"/>
      <c r="AK68" s="947" t="s">
        <v>591</v>
      </c>
      <c r="AL68" s="947"/>
      <c r="AM68" s="947"/>
      <c r="AN68" s="947"/>
      <c r="AO68" s="947"/>
      <c r="AP68" s="947" t="s">
        <v>584</v>
      </c>
      <c r="AQ68" s="947"/>
      <c r="AR68" s="947"/>
      <c r="AS68" s="947"/>
      <c r="AT68" s="947"/>
      <c r="AU68" s="947" t="s">
        <v>584</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2">
      <c r="A69" s="261">
        <v>2</v>
      </c>
      <c r="B69" s="954" t="s">
        <v>582</v>
      </c>
      <c r="C69" s="955"/>
      <c r="D69" s="955"/>
      <c r="E69" s="955"/>
      <c r="F69" s="955"/>
      <c r="G69" s="955"/>
      <c r="H69" s="955"/>
      <c r="I69" s="955"/>
      <c r="J69" s="955"/>
      <c r="K69" s="955"/>
      <c r="L69" s="955"/>
      <c r="M69" s="955"/>
      <c r="N69" s="955"/>
      <c r="O69" s="955"/>
      <c r="P69" s="956"/>
      <c r="Q69" s="957">
        <v>202</v>
      </c>
      <c r="R69" s="912"/>
      <c r="S69" s="912"/>
      <c r="T69" s="912"/>
      <c r="U69" s="912"/>
      <c r="V69" s="912">
        <v>198</v>
      </c>
      <c r="W69" s="912"/>
      <c r="X69" s="912"/>
      <c r="Y69" s="912"/>
      <c r="Z69" s="912"/>
      <c r="AA69" s="912">
        <v>5</v>
      </c>
      <c r="AB69" s="912"/>
      <c r="AC69" s="912"/>
      <c r="AD69" s="912"/>
      <c r="AE69" s="912"/>
      <c r="AF69" s="912">
        <v>5</v>
      </c>
      <c r="AG69" s="912"/>
      <c r="AH69" s="912"/>
      <c r="AI69" s="912"/>
      <c r="AJ69" s="912"/>
      <c r="AK69" s="912">
        <v>5</v>
      </c>
      <c r="AL69" s="912"/>
      <c r="AM69" s="912"/>
      <c r="AN69" s="912"/>
      <c r="AO69" s="912"/>
      <c r="AP69" s="912" t="s">
        <v>585</v>
      </c>
      <c r="AQ69" s="912"/>
      <c r="AR69" s="912"/>
      <c r="AS69" s="912"/>
      <c r="AT69" s="912"/>
      <c r="AU69" s="912" t="s">
        <v>584</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2">
      <c r="A70" s="261">
        <v>3</v>
      </c>
      <c r="B70" s="954" t="s">
        <v>583</v>
      </c>
      <c r="C70" s="955"/>
      <c r="D70" s="955"/>
      <c r="E70" s="955"/>
      <c r="F70" s="955"/>
      <c r="G70" s="955"/>
      <c r="H70" s="955"/>
      <c r="I70" s="955"/>
      <c r="J70" s="955"/>
      <c r="K70" s="955"/>
      <c r="L70" s="955"/>
      <c r="M70" s="955"/>
      <c r="N70" s="955"/>
      <c r="O70" s="955"/>
      <c r="P70" s="956"/>
      <c r="Q70" s="957">
        <v>159644</v>
      </c>
      <c r="R70" s="912"/>
      <c r="S70" s="912"/>
      <c r="T70" s="912"/>
      <c r="U70" s="912"/>
      <c r="V70" s="912">
        <v>154242</v>
      </c>
      <c r="W70" s="912"/>
      <c r="X70" s="912"/>
      <c r="Y70" s="912"/>
      <c r="Z70" s="912"/>
      <c r="AA70" s="912">
        <v>5402</v>
      </c>
      <c r="AB70" s="912"/>
      <c r="AC70" s="912"/>
      <c r="AD70" s="912"/>
      <c r="AE70" s="912"/>
      <c r="AF70" s="912">
        <v>5402</v>
      </c>
      <c r="AG70" s="912"/>
      <c r="AH70" s="912"/>
      <c r="AI70" s="912"/>
      <c r="AJ70" s="912"/>
      <c r="AK70" s="912">
        <v>529</v>
      </c>
      <c r="AL70" s="912"/>
      <c r="AM70" s="912"/>
      <c r="AN70" s="912"/>
      <c r="AO70" s="912"/>
      <c r="AP70" s="912" t="s">
        <v>584</v>
      </c>
      <c r="AQ70" s="912"/>
      <c r="AR70" s="912"/>
      <c r="AS70" s="912"/>
      <c r="AT70" s="912"/>
      <c r="AU70" s="912" t="s">
        <v>587</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2">
      <c r="A71" s="261">
        <v>4</v>
      </c>
      <c r="B71" s="954" t="s">
        <v>595</v>
      </c>
      <c r="C71" s="955"/>
      <c r="D71" s="955"/>
      <c r="E71" s="955"/>
      <c r="F71" s="955"/>
      <c r="G71" s="955"/>
      <c r="H71" s="955"/>
      <c r="I71" s="955"/>
      <c r="J71" s="955"/>
      <c r="K71" s="955"/>
      <c r="L71" s="955"/>
      <c r="M71" s="955"/>
      <c r="N71" s="955"/>
      <c r="O71" s="955"/>
      <c r="P71" s="956"/>
      <c r="Q71" s="957">
        <v>2050</v>
      </c>
      <c r="R71" s="912"/>
      <c r="S71" s="912"/>
      <c r="T71" s="912"/>
      <c r="U71" s="912"/>
      <c r="V71" s="912">
        <v>2036</v>
      </c>
      <c r="W71" s="912"/>
      <c r="X71" s="912"/>
      <c r="Y71" s="912"/>
      <c r="Z71" s="912"/>
      <c r="AA71" s="912">
        <v>14</v>
      </c>
      <c r="AB71" s="912"/>
      <c r="AC71" s="912"/>
      <c r="AD71" s="912"/>
      <c r="AE71" s="912"/>
      <c r="AF71" s="912">
        <v>14</v>
      </c>
      <c r="AG71" s="912"/>
      <c r="AH71" s="912"/>
      <c r="AI71" s="912"/>
      <c r="AJ71" s="912"/>
      <c r="AK71" s="912">
        <v>2</v>
      </c>
      <c r="AL71" s="912"/>
      <c r="AM71" s="912"/>
      <c r="AN71" s="912"/>
      <c r="AO71" s="912"/>
      <c r="AP71" s="912" t="s">
        <v>586</v>
      </c>
      <c r="AQ71" s="912"/>
      <c r="AR71" s="912"/>
      <c r="AS71" s="912"/>
      <c r="AT71" s="912"/>
      <c r="AU71" s="912" t="s">
        <v>584</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2">
      <c r="A72" s="261">
        <v>5</v>
      </c>
      <c r="B72" s="954" t="s">
        <v>596</v>
      </c>
      <c r="C72" s="955"/>
      <c r="D72" s="955"/>
      <c r="E72" s="955"/>
      <c r="F72" s="955"/>
      <c r="G72" s="955"/>
      <c r="H72" s="955"/>
      <c r="I72" s="955"/>
      <c r="J72" s="955"/>
      <c r="K72" s="955"/>
      <c r="L72" s="955"/>
      <c r="M72" s="955"/>
      <c r="N72" s="955"/>
      <c r="O72" s="955"/>
      <c r="P72" s="956"/>
      <c r="Q72" s="957">
        <v>22</v>
      </c>
      <c r="R72" s="912"/>
      <c r="S72" s="912"/>
      <c r="T72" s="912"/>
      <c r="U72" s="912"/>
      <c r="V72" s="912">
        <v>18</v>
      </c>
      <c r="W72" s="912"/>
      <c r="X72" s="912"/>
      <c r="Y72" s="912"/>
      <c r="Z72" s="912"/>
      <c r="AA72" s="912">
        <v>4</v>
      </c>
      <c r="AB72" s="912"/>
      <c r="AC72" s="912"/>
      <c r="AD72" s="912"/>
      <c r="AE72" s="912"/>
      <c r="AF72" s="912">
        <v>4</v>
      </c>
      <c r="AG72" s="912"/>
      <c r="AH72" s="912"/>
      <c r="AI72" s="912"/>
      <c r="AJ72" s="912"/>
      <c r="AK72" s="912" t="s">
        <v>597</v>
      </c>
      <c r="AL72" s="912"/>
      <c r="AM72" s="912"/>
      <c r="AN72" s="912"/>
      <c r="AO72" s="912"/>
      <c r="AP72" s="912" t="s">
        <v>597</v>
      </c>
      <c r="AQ72" s="912"/>
      <c r="AR72" s="912"/>
      <c r="AS72" s="912"/>
      <c r="AT72" s="912"/>
      <c r="AU72" s="912" t="s">
        <v>597</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2">
      <c r="A73" s="261">
        <v>6</v>
      </c>
      <c r="B73" s="954"/>
      <c r="C73" s="955"/>
      <c r="D73" s="955"/>
      <c r="E73" s="955"/>
      <c r="F73" s="955"/>
      <c r="G73" s="955"/>
      <c r="H73" s="955"/>
      <c r="I73" s="955"/>
      <c r="J73" s="955"/>
      <c r="K73" s="955"/>
      <c r="L73" s="955"/>
      <c r="M73" s="955"/>
      <c r="N73" s="955"/>
      <c r="O73" s="955"/>
      <c r="P73" s="956"/>
      <c r="Q73" s="957"/>
      <c r="R73" s="912"/>
      <c r="S73" s="912"/>
      <c r="T73" s="912"/>
      <c r="U73" s="912"/>
      <c r="V73" s="912"/>
      <c r="W73" s="912"/>
      <c r="X73" s="912"/>
      <c r="Y73" s="912"/>
      <c r="Z73" s="912"/>
      <c r="AA73" s="912"/>
      <c r="AB73" s="912"/>
      <c r="AC73" s="912"/>
      <c r="AD73" s="912"/>
      <c r="AE73" s="912"/>
      <c r="AF73" s="912"/>
      <c r="AG73" s="912"/>
      <c r="AH73" s="912"/>
      <c r="AI73" s="912"/>
      <c r="AJ73" s="912"/>
      <c r="AK73" s="912"/>
      <c r="AL73" s="912"/>
      <c r="AM73" s="912"/>
      <c r="AN73" s="912"/>
      <c r="AO73" s="912"/>
      <c r="AP73" s="912"/>
      <c r="AQ73" s="912"/>
      <c r="AR73" s="912"/>
      <c r="AS73" s="912"/>
      <c r="AT73" s="912"/>
      <c r="AU73" s="912"/>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2">
      <c r="A74" s="261">
        <v>7</v>
      </c>
      <c r="B74" s="954"/>
      <c r="C74" s="955"/>
      <c r="D74" s="955"/>
      <c r="E74" s="955"/>
      <c r="F74" s="955"/>
      <c r="G74" s="955"/>
      <c r="H74" s="955"/>
      <c r="I74" s="955"/>
      <c r="J74" s="955"/>
      <c r="K74" s="955"/>
      <c r="L74" s="955"/>
      <c r="M74" s="955"/>
      <c r="N74" s="955"/>
      <c r="O74" s="955"/>
      <c r="P74" s="956"/>
      <c r="Q74" s="957"/>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2">
      <c r="A75" s="261">
        <v>8</v>
      </c>
      <c r="B75" s="954"/>
      <c r="C75" s="955"/>
      <c r="D75" s="955"/>
      <c r="E75" s="955"/>
      <c r="F75" s="955"/>
      <c r="G75" s="955"/>
      <c r="H75" s="955"/>
      <c r="I75" s="955"/>
      <c r="J75" s="955"/>
      <c r="K75" s="955"/>
      <c r="L75" s="955"/>
      <c r="M75" s="955"/>
      <c r="N75" s="955"/>
      <c r="O75" s="955"/>
      <c r="P75" s="956"/>
      <c r="Q75" s="960"/>
      <c r="R75" s="961"/>
      <c r="S75" s="961"/>
      <c r="T75" s="961"/>
      <c r="U75" s="911"/>
      <c r="V75" s="962"/>
      <c r="W75" s="961"/>
      <c r="X75" s="961"/>
      <c r="Y75" s="961"/>
      <c r="Z75" s="911"/>
      <c r="AA75" s="962"/>
      <c r="AB75" s="961"/>
      <c r="AC75" s="961"/>
      <c r="AD75" s="961"/>
      <c r="AE75" s="911"/>
      <c r="AF75" s="962"/>
      <c r="AG75" s="961"/>
      <c r="AH75" s="961"/>
      <c r="AI75" s="961"/>
      <c r="AJ75" s="911"/>
      <c r="AK75" s="962"/>
      <c r="AL75" s="961"/>
      <c r="AM75" s="961"/>
      <c r="AN75" s="961"/>
      <c r="AO75" s="911"/>
      <c r="AP75" s="962"/>
      <c r="AQ75" s="961"/>
      <c r="AR75" s="961"/>
      <c r="AS75" s="961"/>
      <c r="AT75" s="911"/>
      <c r="AU75" s="962"/>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2">
      <c r="A76" s="261">
        <v>9</v>
      </c>
      <c r="B76" s="954"/>
      <c r="C76" s="955"/>
      <c r="D76" s="955"/>
      <c r="E76" s="955"/>
      <c r="F76" s="955"/>
      <c r="G76" s="955"/>
      <c r="H76" s="955"/>
      <c r="I76" s="955"/>
      <c r="J76" s="955"/>
      <c r="K76" s="955"/>
      <c r="L76" s="955"/>
      <c r="M76" s="955"/>
      <c r="N76" s="955"/>
      <c r="O76" s="955"/>
      <c r="P76" s="956"/>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2">
      <c r="A77" s="261">
        <v>10</v>
      </c>
      <c r="B77" s="954"/>
      <c r="C77" s="955"/>
      <c r="D77" s="955"/>
      <c r="E77" s="955"/>
      <c r="F77" s="955"/>
      <c r="G77" s="955"/>
      <c r="H77" s="955"/>
      <c r="I77" s="955"/>
      <c r="J77" s="955"/>
      <c r="K77" s="955"/>
      <c r="L77" s="955"/>
      <c r="M77" s="955"/>
      <c r="N77" s="955"/>
      <c r="O77" s="955"/>
      <c r="P77" s="956"/>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2">
      <c r="A78" s="261">
        <v>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2">
      <c r="A79" s="261">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2">
      <c r="A80" s="261">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2">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2">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2">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2">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2">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2">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2">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5">
      <c r="A88" s="264" t="s">
        <v>388</v>
      </c>
      <c r="B88" s="871" t="s">
        <v>415</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5436</v>
      </c>
      <c r="AG88" s="923"/>
      <c r="AH88" s="923"/>
      <c r="AI88" s="923"/>
      <c r="AJ88" s="923"/>
      <c r="AK88" s="920"/>
      <c r="AL88" s="920"/>
      <c r="AM88" s="920"/>
      <c r="AN88" s="920"/>
      <c r="AO88" s="920"/>
      <c r="AP88" s="923" t="s">
        <v>592</v>
      </c>
      <c r="AQ88" s="923"/>
      <c r="AR88" s="923"/>
      <c r="AS88" s="923"/>
      <c r="AT88" s="923"/>
      <c r="AU88" s="923" t="s">
        <v>592</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1" t="s">
        <v>416</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t="s">
        <v>593</v>
      </c>
      <c r="CS102" s="931"/>
      <c r="CT102" s="931"/>
      <c r="CU102" s="931"/>
      <c r="CV102" s="974"/>
      <c r="CW102" s="973" t="s">
        <v>591</v>
      </c>
      <c r="CX102" s="931"/>
      <c r="CY102" s="931"/>
      <c r="CZ102" s="931"/>
      <c r="DA102" s="974"/>
      <c r="DB102" s="973">
        <v>30</v>
      </c>
      <c r="DC102" s="931"/>
      <c r="DD102" s="931"/>
      <c r="DE102" s="931"/>
      <c r="DF102" s="974"/>
      <c r="DG102" s="973" t="s">
        <v>594</v>
      </c>
      <c r="DH102" s="931"/>
      <c r="DI102" s="931"/>
      <c r="DJ102" s="931"/>
      <c r="DK102" s="974"/>
      <c r="DL102" s="973" t="s">
        <v>592</v>
      </c>
      <c r="DM102" s="931"/>
      <c r="DN102" s="931"/>
      <c r="DO102" s="931"/>
      <c r="DP102" s="974"/>
      <c r="DQ102" s="973">
        <v>3</v>
      </c>
      <c r="DR102" s="931"/>
      <c r="DS102" s="931"/>
      <c r="DT102" s="931"/>
      <c r="DU102" s="974"/>
      <c r="DV102" s="997"/>
      <c r="DW102" s="998"/>
      <c r="DX102" s="998"/>
      <c r="DY102" s="998"/>
      <c r="DZ102" s="999"/>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417</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418</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2" t="s">
        <v>421</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422</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2">
      <c r="A109" s="995" t="s">
        <v>423</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424</v>
      </c>
      <c r="AB109" s="976"/>
      <c r="AC109" s="976"/>
      <c r="AD109" s="976"/>
      <c r="AE109" s="977"/>
      <c r="AF109" s="975" t="s">
        <v>305</v>
      </c>
      <c r="AG109" s="976"/>
      <c r="AH109" s="976"/>
      <c r="AI109" s="976"/>
      <c r="AJ109" s="977"/>
      <c r="AK109" s="975" t="s">
        <v>304</v>
      </c>
      <c r="AL109" s="976"/>
      <c r="AM109" s="976"/>
      <c r="AN109" s="976"/>
      <c r="AO109" s="977"/>
      <c r="AP109" s="975" t="s">
        <v>425</v>
      </c>
      <c r="AQ109" s="976"/>
      <c r="AR109" s="976"/>
      <c r="AS109" s="976"/>
      <c r="AT109" s="978"/>
      <c r="AU109" s="995" t="s">
        <v>423</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424</v>
      </c>
      <c r="BR109" s="976"/>
      <c r="BS109" s="976"/>
      <c r="BT109" s="976"/>
      <c r="BU109" s="977"/>
      <c r="BV109" s="975" t="s">
        <v>305</v>
      </c>
      <c r="BW109" s="976"/>
      <c r="BX109" s="976"/>
      <c r="BY109" s="976"/>
      <c r="BZ109" s="977"/>
      <c r="CA109" s="975" t="s">
        <v>304</v>
      </c>
      <c r="CB109" s="976"/>
      <c r="CC109" s="976"/>
      <c r="CD109" s="976"/>
      <c r="CE109" s="977"/>
      <c r="CF109" s="996" t="s">
        <v>425</v>
      </c>
      <c r="CG109" s="996"/>
      <c r="CH109" s="996"/>
      <c r="CI109" s="996"/>
      <c r="CJ109" s="996"/>
      <c r="CK109" s="975" t="s">
        <v>426</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424</v>
      </c>
      <c r="DH109" s="976"/>
      <c r="DI109" s="976"/>
      <c r="DJ109" s="976"/>
      <c r="DK109" s="977"/>
      <c r="DL109" s="975" t="s">
        <v>305</v>
      </c>
      <c r="DM109" s="976"/>
      <c r="DN109" s="976"/>
      <c r="DO109" s="976"/>
      <c r="DP109" s="977"/>
      <c r="DQ109" s="975" t="s">
        <v>304</v>
      </c>
      <c r="DR109" s="976"/>
      <c r="DS109" s="976"/>
      <c r="DT109" s="976"/>
      <c r="DU109" s="977"/>
      <c r="DV109" s="975" t="s">
        <v>425</v>
      </c>
      <c r="DW109" s="976"/>
      <c r="DX109" s="976"/>
      <c r="DY109" s="976"/>
      <c r="DZ109" s="978"/>
    </row>
    <row r="110" spans="1:131" s="246" customFormat="1" ht="26.25" customHeight="1" x14ac:dyDescent="0.2">
      <c r="A110" s="979" t="s">
        <v>427</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987283</v>
      </c>
      <c r="AB110" s="983"/>
      <c r="AC110" s="983"/>
      <c r="AD110" s="983"/>
      <c r="AE110" s="984"/>
      <c r="AF110" s="985">
        <v>969074</v>
      </c>
      <c r="AG110" s="983"/>
      <c r="AH110" s="983"/>
      <c r="AI110" s="983"/>
      <c r="AJ110" s="984"/>
      <c r="AK110" s="985">
        <v>924987</v>
      </c>
      <c r="AL110" s="983"/>
      <c r="AM110" s="983"/>
      <c r="AN110" s="983"/>
      <c r="AO110" s="984"/>
      <c r="AP110" s="986">
        <v>16</v>
      </c>
      <c r="AQ110" s="987"/>
      <c r="AR110" s="987"/>
      <c r="AS110" s="987"/>
      <c r="AT110" s="988"/>
      <c r="AU110" s="989" t="s">
        <v>72</v>
      </c>
      <c r="AV110" s="990"/>
      <c r="AW110" s="990"/>
      <c r="AX110" s="990"/>
      <c r="AY110" s="990"/>
      <c r="AZ110" s="1031" t="s">
        <v>428</v>
      </c>
      <c r="BA110" s="980"/>
      <c r="BB110" s="980"/>
      <c r="BC110" s="980"/>
      <c r="BD110" s="980"/>
      <c r="BE110" s="980"/>
      <c r="BF110" s="980"/>
      <c r="BG110" s="980"/>
      <c r="BH110" s="980"/>
      <c r="BI110" s="980"/>
      <c r="BJ110" s="980"/>
      <c r="BK110" s="980"/>
      <c r="BL110" s="980"/>
      <c r="BM110" s="980"/>
      <c r="BN110" s="980"/>
      <c r="BO110" s="980"/>
      <c r="BP110" s="981"/>
      <c r="BQ110" s="1017">
        <v>9584209</v>
      </c>
      <c r="BR110" s="1018"/>
      <c r="BS110" s="1018"/>
      <c r="BT110" s="1018"/>
      <c r="BU110" s="1018"/>
      <c r="BV110" s="1018">
        <v>9598012</v>
      </c>
      <c r="BW110" s="1018"/>
      <c r="BX110" s="1018"/>
      <c r="BY110" s="1018"/>
      <c r="BZ110" s="1018"/>
      <c r="CA110" s="1018">
        <v>9964218</v>
      </c>
      <c r="CB110" s="1018"/>
      <c r="CC110" s="1018"/>
      <c r="CD110" s="1018"/>
      <c r="CE110" s="1018"/>
      <c r="CF110" s="1032">
        <v>172.6</v>
      </c>
      <c r="CG110" s="1033"/>
      <c r="CH110" s="1033"/>
      <c r="CI110" s="1033"/>
      <c r="CJ110" s="1033"/>
      <c r="CK110" s="1034" t="s">
        <v>429</v>
      </c>
      <c r="CL110" s="1035"/>
      <c r="CM110" s="1014" t="s">
        <v>430</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431</v>
      </c>
      <c r="DH110" s="1018"/>
      <c r="DI110" s="1018"/>
      <c r="DJ110" s="1018"/>
      <c r="DK110" s="1018"/>
      <c r="DL110" s="1018" t="s">
        <v>431</v>
      </c>
      <c r="DM110" s="1018"/>
      <c r="DN110" s="1018"/>
      <c r="DO110" s="1018"/>
      <c r="DP110" s="1018"/>
      <c r="DQ110" s="1018" t="s">
        <v>177</v>
      </c>
      <c r="DR110" s="1018"/>
      <c r="DS110" s="1018"/>
      <c r="DT110" s="1018"/>
      <c r="DU110" s="1018"/>
      <c r="DV110" s="1019" t="s">
        <v>431</v>
      </c>
      <c r="DW110" s="1019"/>
      <c r="DX110" s="1019"/>
      <c r="DY110" s="1019"/>
      <c r="DZ110" s="1020"/>
    </row>
    <row r="111" spans="1:131" s="246" customFormat="1" ht="26.25" customHeight="1" x14ac:dyDescent="0.2">
      <c r="A111" s="1021" t="s">
        <v>432</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177</v>
      </c>
      <c r="AB111" s="1025"/>
      <c r="AC111" s="1025"/>
      <c r="AD111" s="1025"/>
      <c r="AE111" s="1026"/>
      <c r="AF111" s="1027" t="s">
        <v>177</v>
      </c>
      <c r="AG111" s="1025"/>
      <c r="AH111" s="1025"/>
      <c r="AI111" s="1025"/>
      <c r="AJ111" s="1026"/>
      <c r="AK111" s="1027" t="s">
        <v>433</v>
      </c>
      <c r="AL111" s="1025"/>
      <c r="AM111" s="1025"/>
      <c r="AN111" s="1025"/>
      <c r="AO111" s="1026"/>
      <c r="AP111" s="1028" t="s">
        <v>177</v>
      </c>
      <c r="AQ111" s="1029"/>
      <c r="AR111" s="1029"/>
      <c r="AS111" s="1029"/>
      <c r="AT111" s="1030"/>
      <c r="AU111" s="991"/>
      <c r="AV111" s="992"/>
      <c r="AW111" s="992"/>
      <c r="AX111" s="992"/>
      <c r="AY111" s="992"/>
      <c r="AZ111" s="1040" t="s">
        <v>434</v>
      </c>
      <c r="BA111" s="1041"/>
      <c r="BB111" s="1041"/>
      <c r="BC111" s="1041"/>
      <c r="BD111" s="1041"/>
      <c r="BE111" s="1041"/>
      <c r="BF111" s="1041"/>
      <c r="BG111" s="1041"/>
      <c r="BH111" s="1041"/>
      <c r="BI111" s="1041"/>
      <c r="BJ111" s="1041"/>
      <c r="BK111" s="1041"/>
      <c r="BL111" s="1041"/>
      <c r="BM111" s="1041"/>
      <c r="BN111" s="1041"/>
      <c r="BO111" s="1041"/>
      <c r="BP111" s="1042"/>
      <c r="BQ111" s="1010">
        <v>406</v>
      </c>
      <c r="BR111" s="1011"/>
      <c r="BS111" s="1011"/>
      <c r="BT111" s="1011"/>
      <c r="BU111" s="1011"/>
      <c r="BV111" s="1011">
        <v>406</v>
      </c>
      <c r="BW111" s="1011"/>
      <c r="BX111" s="1011"/>
      <c r="BY111" s="1011"/>
      <c r="BZ111" s="1011"/>
      <c r="CA111" s="1011" t="s">
        <v>431</v>
      </c>
      <c r="CB111" s="1011"/>
      <c r="CC111" s="1011"/>
      <c r="CD111" s="1011"/>
      <c r="CE111" s="1011"/>
      <c r="CF111" s="1005" t="s">
        <v>433</v>
      </c>
      <c r="CG111" s="1006"/>
      <c r="CH111" s="1006"/>
      <c r="CI111" s="1006"/>
      <c r="CJ111" s="1006"/>
      <c r="CK111" s="1036"/>
      <c r="CL111" s="1037"/>
      <c r="CM111" s="1007" t="s">
        <v>435</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177</v>
      </c>
      <c r="DH111" s="1011"/>
      <c r="DI111" s="1011"/>
      <c r="DJ111" s="1011"/>
      <c r="DK111" s="1011"/>
      <c r="DL111" s="1011" t="s">
        <v>431</v>
      </c>
      <c r="DM111" s="1011"/>
      <c r="DN111" s="1011"/>
      <c r="DO111" s="1011"/>
      <c r="DP111" s="1011"/>
      <c r="DQ111" s="1011" t="s">
        <v>177</v>
      </c>
      <c r="DR111" s="1011"/>
      <c r="DS111" s="1011"/>
      <c r="DT111" s="1011"/>
      <c r="DU111" s="1011"/>
      <c r="DV111" s="1012" t="s">
        <v>431</v>
      </c>
      <c r="DW111" s="1012"/>
      <c r="DX111" s="1012"/>
      <c r="DY111" s="1012"/>
      <c r="DZ111" s="1013"/>
    </row>
    <row r="112" spans="1:131" s="246" customFormat="1" ht="26.25" customHeight="1" x14ac:dyDescent="0.2">
      <c r="A112" s="1043" t="s">
        <v>436</v>
      </c>
      <c r="B112" s="1044"/>
      <c r="C112" s="1041" t="s">
        <v>437</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177</v>
      </c>
      <c r="AB112" s="1050"/>
      <c r="AC112" s="1050"/>
      <c r="AD112" s="1050"/>
      <c r="AE112" s="1051"/>
      <c r="AF112" s="1052" t="s">
        <v>177</v>
      </c>
      <c r="AG112" s="1050"/>
      <c r="AH112" s="1050"/>
      <c r="AI112" s="1050"/>
      <c r="AJ112" s="1051"/>
      <c r="AK112" s="1052" t="s">
        <v>177</v>
      </c>
      <c r="AL112" s="1050"/>
      <c r="AM112" s="1050"/>
      <c r="AN112" s="1050"/>
      <c r="AO112" s="1051"/>
      <c r="AP112" s="1053" t="s">
        <v>431</v>
      </c>
      <c r="AQ112" s="1054"/>
      <c r="AR112" s="1054"/>
      <c r="AS112" s="1054"/>
      <c r="AT112" s="1055"/>
      <c r="AU112" s="991"/>
      <c r="AV112" s="992"/>
      <c r="AW112" s="992"/>
      <c r="AX112" s="992"/>
      <c r="AY112" s="992"/>
      <c r="AZ112" s="1040" t="s">
        <v>438</v>
      </c>
      <c r="BA112" s="1041"/>
      <c r="BB112" s="1041"/>
      <c r="BC112" s="1041"/>
      <c r="BD112" s="1041"/>
      <c r="BE112" s="1041"/>
      <c r="BF112" s="1041"/>
      <c r="BG112" s="1041"/>
      <c r="BH112" s="1041"/>
      <c r="BI112" s="1041"/>
      <c r="BJ112" s="1041"/>
      <c r="BK112" s="1041"/>
      <c r="BL112" s="1041"/>
      <c r="BM112" s="1041"/>
      <c r="BN112" s="1041"/>
      <c r="BO112" s="1041"/>
      <c r="BP112" s="1042"/>
      <c r="BQ112" s="1010">
        <v>3301951</v>
      </c>
      <c r="BR112" s="1011"/>
      <c r="BS112" s="1011"/>
      <c r="BT112" s="1011"/>
      <c r="BU112" s="1011"/>
      <c r="BV112" s="1011">
        <v>3258290</v>
      </c>
      <c r="BW112" s="1011"/>
      <c r="BX112" s="1011"/>
      <c r="BY112" s="1011"/>
      <c r="BZ112" s="1011"/>
      <c r="CA112" s="1011">
        <v>2689590</v>
      </c>
      <c r="CB112" s="1011"/>
      <c r="CC112" s="1011"/>
      <c r="CD112" s="1011"/>
      <c r="CE112" s="1011"/>
      <c r="CF112" s="1005">
        <v>46.6</v>
      </c>
      <c r="CG112" s="1006"/>
      <c r="CH112" s="1006"/>
      <c r="CI112" s="1006"/>
      <c r="CJ112" s="1006"/>
      <c r="CK112" s="1036"/>
      <c r="CL112" s="1037"/>
      <c r="CM112" s="1007" t="s">
        <v>439</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431</v>
      </c>
      <c r="DH112" s="1011"/>
      <c r="DI112" s="1011"/>
      <c r="DJ112" s="1011"/>
      <c r="DK112" s="1011"/>
      <c r="DL112" s="1011" t="s">
        <v>177</v>
      </c>
      <c r="DM112" s="1011"/>
      <c r="DN112" s="1011"/>
      <c r="DO112" s="1011"/>
      <c r="DP112" s="1011"/>
      <c r="DQ112" s="1011" t="s">
        <v>177</v>
      </c>
      <c r="DR112" s="1011"/>
      <c r="DS112" s="1011"/>
      <c r="DT112" s="1011"/>
      <c r="DU112" s="1011"/>
      <c r="DV112" s="1012" t="s">
        <v>433</v>
      </c>
      <c r="DW112" s="1012"/>
      <c r="DX112" s="1012"/>
      <c r="DY112" s="1012"/>
      <c r="DZ112" s="1013"/>
    </row>
    <row r="113" spans="1:130" s="246" customFormat="1" ht="26.25" customHeight="1" x14ac:dyDescent="0.2">
      <c r="A113" s="1045"/>
      <c r="B113" s="1046"/>
      <c r="C113" s="1041" t="s">
        <v>440</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258418</v>
      </c>
      <c r="AB113" s="1025"/>
      <c r="AC113" s="1025"/>
      <c r="AD113" s="1025"/>
      <c r="AE113" s="1026"/>
      <c r="AF113" s="1027">
        <v>257158</v>
      </c>
      <c r="AG113" s="1025"/>
      <c r="AH113" s="1025"/>
      <c r="AI113" s="1025"/>
      <c r="AJ113" s="1026"/>
      <c r="AK113" s="1027">
        <v>289070</v>
      </c>
      <c r="AL113" s="1025"/>
      <c r="AM113" s="1025"/>
      <c r="AN113" s="1025"/>
      <c r="AO113" s="1026"/>
      <c r="AP113" s="1028">
        <v>5</v>
      </c>
      <c r="AQ113" s="1029"/>
      <c r="AR113" s="1029"/>
      <c r="AS113" s="1029"/>
      <c r="AT113" s="1030"/>
      <c r="AU113" s="991"/>
      <c r="AV113" s="992"/>
      <c r="AW113" s="992"/>
      <c r="AX113" s="992"/>
      <c r="AY113" s="992"/>
      <c r="AZ113" s="1040" t="s">
        <v>441</v>
      </c>
      <c r="BA113" s="1041"/>
      <c r="BB113" s="1041"/>
      <c r="BC113" s="1041"/>
      <c r="BD113" s="1041"/>
      <c r="BE113" s="1041"/>
      <c r="BF113" s="1041"/>
      <c r="BG113" s="1041"/>
      <c r="BH113" s="1041"/>
      <c r="BI113" s="1041"/>
      <c r="BJ113" s="1041"/>
      <c r="BK113" s="1041"/>
      <c r="BL113" s="1041"/>
      <c r="BM113" s="1041"/>
      <c r="BN113" s="1041"/>
      <c r="BO113" s="1041"/>
      <c r="BP113" s="1042"/>
      <c r="BQ113" s="1010">
        <v>14100</v>
      </c>
      <c r="BR113" s="1011"/>
      <c r="BS113" s="1011"/>
      <c r="BT113" s="1011"/>
      <c r="BU113" s="1011"/>
      <c r="BV113" s="1011" t="s">
        <v>177</v>
      </c>
      <c r="BW113" s="1011"/>
      <c r="BX113" s="1011"/>
      <c r="BY113" s="1011"/>
      <c r="BZ113" s="1011"/>
      <c r="CA113" s="1011" t="s">
        <v>433</v>
      </c>
      <c r="CB113" s="1011"/>
      <c r="CC113" s="1011"/>
      <c r="CD113" s="1011"/>
      <c r="CE113" s="1011"/>
      <c r="CF113" s="1005" t="s">
        <v>177</v>
      </c>
      <c r="CG113" s="1006"/>
      <c r="CH113" s="1006"/>
      <c r="CI113" s="1006"/>
      <c r="CJ113" s="1006"/>
      <c r="CK113" s="1036"/>
      <c r="CL113" s="1037"/>
      <c r="CM113" s="1007" t="s">
        <v>442</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177</v>
      </c>
      <c r="DH113" s="1050"/>
      <c r="DI113" s="1050"/>
      <c r="DJ113" s="1050"/>
      <c r="DK113" s="1051"/>
      <c r="DL113" s="1052" t="s">
        <v>177</v>
      </c>
      <c r="DM113" s="1050"/>
      <c r="DN113" s="1050"/>
      <c r="DO113" s="1050"/>
      <c r="DP113" s="1051"/>
      <c r="DQ113" s="1052" t="s">
        <v>433</v>
      </c>
      <c r="DR113" s="1050"/>
      <c r="DS113" s="1050"/>
      <c r="DT113" s="1050"/>
      <c r="DU113" s="1051"/>
      <c r="DV113" s="1053" t="s">
        <v>431</v>
      </c>
      <c r="DW113" s="1054"/>
      <c r="DX113" s="1054"/>
      <c r="DY113" s="1054"/>
      <c r="DZ113" s="1055"/>
    </row>
    <row r="114" spans="1:130" s="246" customFormat="1" ht="26.25" customHeight="1" x14ac:dyDescent="0.2">
      <c r="A114" s="1045"/>
      <c r="B114" s="1046"/>
      <c r="C114" s="1041" t="s">
        <v>443</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18088</v>
      </c>
      <c r="AB114" s="1050"/>
      <c r="AC114" s="1050"/>
      <c r="AD114" s="1050"/>
      <c r="AE114" s="1051"/>
      <c r="AF114" s="1052">
        <v>14126</v>
      </c>
      <c r="AG114" s="1050"/>
      <c r="AH114" s="1050"/>
      <c r="AI114" s="1050"/>
      <c r="AJ114" s="1051"/>
      <c r="AK114" s="1052" t="s">
        <v>177</v>
      </c>
      <c r="AL114" s="1050"/>
      <c r="AM114" s="1050"/>
      <c r="AN114" s="1050"/>
      <c r="AO114" s="1051"/>
      <c r="AP114" s="1053" t="s">
        <v>431</v>
      </c>
      <c r="AQ114" s="1054"/>
      <c r="AR114" s="1054"/>
      <c r="AS114" s="1054"/>
      <c r="AT114" s="1055"/>
      <c r="AU114" s="991"/>
      <c r="AV114" s="992"/>
      <c r="AW114" s="992"/>
      <c r="AX114" s="992"/>
      <c r="AY114" s="992"/>
      <c r="AZ114" s="1040" t="s">
        <v>444</v>
      </c>
      <c r="BA114" s="1041"/>
      <c r="BB114" s="1041"/>
      <c r="BC114" s="1041"/>
      <c r="BD114" s="1041"/>
      <c r="BE114" s="1041"/>
      <c r="BF114" s="1041"/>
      <c r="BG114" s="1041"/>
      <c r="BH114" s="1041"/>
      <c r="BI114" s="1041"/>
      <c r="BJ114" s="1041"/>
      <c r="BK114" s="1041"/>
      <c r="BL114" s="1041"/>
      <c r="BM114" s="1041"/>
      <c r="BN114" s="1041"/>
      <c r="BO114" s="1041"/>
      <c r="BP114" s="1042"/>
      <c r="BQ114" s="1010">
        <v>1756958</v>
      </c>
      <c r="BR114" s="1011"/>
      <c r="BS114" s="1011"/>
      <c r="BT114" s="1011"/>
      <c r="BU114" s="1011"/>
      <c r="BV114" s="1011">
        <v>1681172</v>
      </c>
      <c r="BW114" s="1011"/>
      <c r="BX114" s="1011"/>
      <c r="BY114" s="1011"/>
      <c r="BZ114" s="1011"/>
      <c r="CA114" s="1011">
        <v>1593765</v>
      </c>
      <c r="CB114" s="1011"/>
      <c r="CC114" s="1011"/>
      <c r="CD114" s="1011"/>
      <c r="CE114" s="1011"/>
      <c r="CF114" s="1005">
        <v>27.6</v>
      </c>
      <c r="CG114" s="1006"/>
      <c r="CH114" s="1006"/>
      <c r="CI114" s="1006"/>
      <c r="CJ114" s="1006"/>
      <c r="CK114" s="1036"/>
      <c r="CL114" s="1037"/>
      <c r="CM114" s="1007" t="s">
        <v>445</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177</v>
      </c>
      <c r="DH114" s="1050"/>
      <c r="DI114" s="1050"/>
      <c r="DJ114" s="1050"/>
      <c r="DK114" s="1051"/>
      <c r="DL114" s="1052" t="s">
        <v>177</v>
      </c>
      <c r="DM114" s="1050"/>
      <c r="DN114" s="1050"/>
      <c r="DO114" s="1050"/>
      <c r="DP114" s="1051"/>
      <c r="DQ114" s="1052" t="s">
        <v>431</v>
      </c>
      <c r="DR114" s="1050"/>
      <c r="DS114" s="1050"/>
      <c r="DT114" s="1050"/>
      <c r="DU114" s="1051"/>
      <c r="DV114" s="1053" t="s">
        <v>433</v>
      </c>
      <c r="DW114" s="1054"/>
      <c r="DX114" s="1054"/>
      <c r="DY114" s="1054"/>
      <c r="DZ114" s="1055"/>
    </row>
    <row r="115" spans="1:130" s="246" customFormat="1" ht="26.25" customHeight="1" x14ac:dyDescent="0.2">
      <c r="A115" s="1045"/>
      <c r="B115" s="1046"/>
      <c r="C115" s="1041" t="s">
        <v>446</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833</v>
      </c>
      <c r="AB115" s="1025"/>
      <c r="AC115" s="1025"/>
      <c r="AD115" s="1025"/>
      <c r="AE115" s="1026"/>
      <c r="AF115" s="1027">
        <v>406</v>
      </c>
      <c r="AG115" s="1025"/>
      <c r="AH115" s="1025"/>
      <c r="AI115" s="1025"/>
      <c r="AJ115" s="1026"/>
      <c r="AK115" s="1027" t="s">
        <v>431</v>
      </c>
      <c r="AL115" s="1025"/>
      <c r="AM115" s="1025"/>
      <c r="AN115" s="1025"/>
      <c r="AO115" s="1026"/>
      <c r="AP115" s="1028" t="s">
        <v>431</v>
      </c>
      <c r="AQ115" s="1029"/>
      <c r="AR115" s="1029"/>
      <c r="AS115" s="1029"/>
      <c r="AT115" s="1030"/>
      <c r="AU115" s="991"/>
      <c r="AV115" s="992"/>
      <c r="AW115" s="992"/>
      <c r="AX115" s="992"/>
      <c r="AY115" s="992"/>
      <c r="AZ115" s="1040" t="s">
        <v>447</v>
      </c>
      <c r="BA115" s="1041"/>
      <c r="BB115" s="1041"/>
      <c r="BC115" s="1041"/>
      <c r="BD115" s="1041"/>
      <c r="BE115" s="1041"/>
      <c r="BF115" s="1041"/>
      <c r="BG115" s="1041"/>
      <c r="BH115" s="1041"/>
      <c r="BI115" s="1041"/>
      <c r="BJ115" s="1041"/>
      <c r="BK115" s="1041"/>
      <c r="BL115" s="1041"/>
      <c r="BM115" s="1041"/>
      <c r="BN115" s="1041"/>
      <c r="BO115" s="1041"/>
      <c r="BP115" s="1042"/>
      <c r="BQ115" s="1010">
        <v>3000</v>
      </c>
      <c r="BR115" s="1011"/>
      <c r="BS115" s="1011"/>
      <c r="BT115" s="1011"/>
      <c r="BU115" s="1011"/>
      <c r="BV115" s="1011">
        <v>3000</v>
      </c>
      <c r="BW115" s="1011"/>
      <c r="BX115" s="1011"/>
      <c r="BY115" s="1011"/>
      <c r="BZ115" s="1011"/>
      <c r="CA115" s="1011">
        <v>3000</v>
      </c>
      <c r="CB115" s="1011"/>
      <c r="CC115" s="1011"/>
      <c r="CD115" s="1011"/>
      <c r="CE115" s="1011"/>
      <c r="CF115" s="1005">
        <v>0.1</v>
      </c>
      <c r="CG115" s="1006"/>
      <c r="CH115" s="1006"/>
      <c r="CI115" s="1006"/>
      <c r="CJ115" s="1006"/>
      <c r="CK115" s="1036"/>
      <c r="CL115" s="1037"/>
      <c r="CM115" s="1040" t="s">
        <v>448</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177</v>
      </c>
      <c r="DH115" s="1050"/>
      <c r="DI115" s="1050"/>
      <c r="DJ115" s="1050"/>
      <c r="DK115" s="1051"/>
      <c r="DL115" s="1052" t="s">
        <v>177</v>
      </c>
      <c r="DM115" s="1050"/>
      <c r="DN115" s="1050"/>
      <c r="DO115" s="1050"/>
      <c r="DP115" s="1051"/>
      <c r="DQ115" s="1052" t="s">
        <v>177</v>
      </c>
      <c r="DR115" s="1050"/>
      <c r="DS115" s="1050"/>
      <c r="DT115" s="1050"/>
      <c r="DU115" s="1051"/>
      <c r="DV115" s="1053" t="s">
        <v>177</v>
      </c>
      <c r="DW115" s="1054"/>
      <c r="DX115" s="1054"/>
      <c r="DY115" s="1054"/>
      <c r="DZ115" s="1055"/>
    </row>
    <row r="116" spans="1:130" s="246" customFormat="1" ht="26.25" customHeight="1" x14ac:dyDescent="0.2">
      <c r="A116" s="1047"/>
      <c r="B116" s="1048"/>
      <c r="C116" s="1056" t="s">
        <v>449</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177</v>
      </c>
      <c r="AB116" s="1050"/>
      <c r="AC116" s="1050"/>
      <c r="AD116" s="1050"/>
      <c r="AE116" s="1051"/>
      <c r="AF116" s="1052" t="s">
        <v>433</v>
      </c>
      <c r="AG116" s="1050"/>
      <c r="AH116" s="1050"/>
      <c r="AI116" s="1050"/>
      <c r="AJ116" s="1051"/>
      <c r="AK116" s="1052" t="s">
        <v>433</v>
      </c>
      <c r="AL116" s="1050"/>
      <c r="AM116" s="1050"/>
      <c r="AN116" s="1050"/>
      <c r="AO116" s="1051"/>
      <c r="AP116" s="1053" t="s">
        <v>431</v>
      </c>
      <c r="AQ116" s="1054"/>
      <c r="AR116" s="1054"/>
      <c r="AS116" s="1054"/>
      <c r="AT116" s="1055"/>
      <c r="AU116" s="991"/>
      <c r="AV116" s="992"/>
      <c r="AW116" s="992"/>
      <c r="AX116" s="992"/>
      <c r="AY116" s="992"/>
      <c r="AZ116" s="1058" t="s">
        <v>450</v>
      </c>
      <c r="BA116" s="1059"/>
      <c r="BB116" s="1059"/>
      <c r="BC116" s="1059"/>
      <c r="BD116" s="1059"/>
      <c r="BE116" s="1059"/>
      <c r="BF116" s="1059"/>
      <c r="BG116" s="1059"/>
      <c r="BH116" s="1059"/>
      <c r="BI116" s="1059"/>
      <c r="BJ116" s="1059"/>
      <c r="BK116" s="1059"/>
      <c r="BL116" s="1059"/>
      <c r="BM116" s="1059"/>
      <c r="BN116" s="1059"/>
      <c r="BO116" s="1059"/>
      <c r="BP116" s="1060"/>
      <c r="BQ116" s="1010">
        <v>3000</v>
      </c>
      <c r="BR116" s="1011"/>
      <c r="BS116" s="1011"/>
      <c r="BT116" s="1011"/>
      <c r="BU116" s="1011"/>
      <c r="BV116" s="1011" t="s">
        <v>431</v>
      </c>
      <c r="BW116" s="1011"/>
      <c r="BX116" s="1011"/>
      <c r="BY116" s="1011"/>
      <c r="BZ116" s="1011"/>
      <c r="CA116" s="1011" t="s">
        <v>433</v>
      </c>
      <c r="CB116" s="1011"/>
      <c r="CC116" s="1011"/>
      <c r="CD116" s="1011"/>
      <c r="CE116" s="1011"/>
      <c r="CF116" s="1005" t="s">
        <v>431</v>
      </c>
      <c r="CG116" s="1006"/>
      <c r="CH116" s="1006"/>
      <c r="CI116" s="1006"/>
      <c r="CJ116" s="1006"/>
      <c r="CK116" s="1036"/>
      <c r="CL116" s="1037"/>
      <c r="CM116" s="1007" t="s">
        <v>451</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177</v>
      </c>
      <c r="DH116" s="1050"/>
      <c r="DI116" s="1050"/>
      <c r="DJ116" s="1050"/>
      <c r="DK116" s="1051"/>
      <c r="DL116" s="1052" t="s">
        <v>433</v>
      </c>
      <c r="DM116" s="1050"/>
      <c r="DN116" s="1050"/>
      <c r="DO116" s="1050"/>
      <c r="DP116" s="1051"/>
      <c r="DQ116" s="1052" t="s">
        <v>431</v>
      </c>
      <c r="DR116" s="1050"/>
      <c r="DS116" s="1050"/>
      <c r="DT116" s="1050"/>
      <c r="DU116" s="1051"/>
      <c r="DV116" s="1053" t="s">
        <v>177</v>
      </c>
      <c r="DW116" s="1054"/>
      <c r="DX116" s="1054"/>
      <c r="DY116" s="1054"/>
      <c r="DZ116" s="1055"/>
    </row>
    <row r="117" spans="1:130" s="246" customFormat="1" ht="26.25" customHeight="1" x14ac:dyDescent="0.2">
      <c r="A117" s="995" t="s">
        <v>187</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452</v>
      </c>
      <c r="Z117" s="977"/>
      <c r="AA117" s="1067">
        <v>1264622</v>
      </c>
      <c r="AB117" s="1068"/>
      <c r="AC117" s="1068"/>
      <c r="AD117" s="1068"/>
      <c r="AE117" s="1069"/>
      <c r="AF117" s="1070">
        <v>1240764</v>
      </c>
      <c r="AG117" s="1068"/>
      <c r="AH117" s="1068"/>
      <c r="AI117" s="1068"/>
      <c r="AJ117" s="1069"/>
      <c r="AK117" s="1070">
        <v>1214057</v>
      </c>
      <c r="AL117" s="1068"/>
      <c r="AM117" s="1068"/>
      <c r="AN117" s="1068"/>
      <c r="AO117" s="1069"/>
      <c r="AP117" s="1071"/>
      <c r="AQ117" s="1072"/>
      <c r="AR117" s="1072"/>
      <c r="AS117" s="1072"/>
      <c r="AT117" s="1073"/>
      <c r="AU117" s="991"/>
      <c r="AV117" s="992"/>
      <c r="AW117" s="992"/>
      <c r="AX117" s="992"/>
      <c r="AY117" s="992"/>
      <c r="AZ117" s="1058" t="s">
        <v>453</v>
      </c>
      <c r="BA117" s="1059"/>
      <c r="BB117" s="1059"/>
      <c r="BC117" s="1059"/>
      <c r="BD117" s="1059"/>
      <c r="BE117" s="1059"/>
      <c r="BF117" s="1059"/>
      <c r="BG117" s="1059"/>
      <c r="BH117" s="1059"/>
      <c r="BI117" s="1059"/>
      <c r="BJ117" s="1059"/>
      <c r="BK117" s="1059"/>
      <c r="BL117" s="1059"/>
      <c r="BM117" s="1059"/>
      <c r="BN117" s="1059"/>
      <c r="BO117" s="1059"/>
      <c r="BP117" s="1060"/>
      <c r="BQ117" s="1010" t="s">
        <v>431</v>
      </c>
      <c r="BR117" s="1011"/>
      <c r="BS117" s="1011"/>
      <c r="BT117" s="1011"/>
      <c r="BU117" s="1011"/>
      <c r="BV117" s="1011" t="s">
        <v>433</v>
      </c>
      <c r="BW117" s="1011"/>
      <c r="BX117" s="1011"/>
      <c r="BY117" s="1011"/>
      <c r="BZ117" s="1011"/>
      <c r="CA117" s="1011" t="s">
        <v>177</v>
      </c>
      <c r="CB117" s="1011"/>
      <c r="CC117" s="1011"/>
      <c r="CD117" s="1011"/>
      <c r="CE117" s="1011"/>
      <c r="CF117" s="1005" t="s">
        <v>431</v>
      </c>
      <c r="CG117" s="1006"/>
      <c r="CH117" s="1006"/>
      <c r="CI117" s="1006"/>
      <c r="CJ117" s="1006"/>
      <c r="CK117" s="1036"/>
      <c r="CL117" s="1037"/>
      <c r="CM117" s="1007" t="s">
        <v>454</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433</v>
      </c>
      <c r="DH117" s="1050"/>
      <c r="DI117" s="1050"/>
      <c r="DJ117" s="1050"/>
      <c r="DK117" s="1051"/>
      <c r="DL117" s="1052" t="s">
        <v>431</v>
      </c>
      <c r="DM117" s="1050"/>
      <c r="DN117" s="1050"/>
      <c r="DO117" s="1050"/>
      <c r="DP117" s="1051"/>
      <c r="DQ117" s="1052" t="s">
        <v>431</v>
      </c>
      <c r="DR117" s="1050"/>
      <c r="DS117" s="1050"/>
      <c r="DT117" s="1050"/>
      <c r="DU117" s="1051"/>
      <c r="DV117" s="1053" t="s">
        <v>177</v>
      </c>
      <c r="DW117" s="1054"/>
      <c r="DX117" s="1054"/>
      <c r="DY117" s="1054"/>
      <c r="DZ117" s="1055"/>
    </row>
    <row r="118" spans="1:130" s="246" customFormat="1" ht="26.25" customHeight="1" x14ac:dyDescent="0.2">
      <c r="A118" s="995" t="s">
        <v>426</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424</v>
      </c>
      <c r="AB118" s="976"/>
      <c r="AC118" s="976"/>
      <c r="AD118" s="976"/>
      <c r="AE118" s="977"/>
      <c r="AF118" s="975" t="s">
        <v>305</v>
      </c>
      <c r="AG118" s="976"/>
      <c r="AH118" s="976"/>
      <c r="AI118" s="976"/>
      <c r="AJ118" s="977"/>
      <c r="AK118" s="975" t="s">
        <v>304</v>
      </c>
      <c r="AL118" s="976"/>
      <c r="AM118" s="976"/>
      <c r="AN118" s="976"/>
      <c r="AO118" s="977"/>
      <c r="AP118" s="1062" t="s">
        <v>425</v>
      </c>
      <c r="AQ118" s="1063"/>
      <c r="AR118" s="1063"/>
      <c r="AS118" s="1063"/>
      <c r="AT118" s="1064"/>
      <c r="AU118" s="991"/>
      <c r="AV118" s="992"/>
      <c r="AW118" s="992"/>
      <c r="AX118" s="992"/>
      <c r="AY118" s="992"/>
      <c r="AZ118" s="1065" t="s">
        <v>455</v>
      </c>
      <c r="BA118" s="1056"/>
      <c r="BB118" s="1056"/>
      <c r="BC118" s="1056"/>
      <c r="BD118" s="1056"/>
      <c r="BE118" s="1056"/>
      <c r="BF118" s="1056"/>
      <c r="BG118" s="1056"/>
      <c r="BH118" s="1056"/>
      <c r="BI118" s="1056"/>
      <c r="BJ118" s="1056"/>
      <c r="BK118" s="1056"/>
      <c r="BL118" s="1056"/>
      <c r="BM118" s="1056"/>
      <c r="BN118" s="1056"/>
      <c r="BO118" s="1056"/>
      <c r="BP118" s="1057"/>
      <c r="BQ118" s="1088" t="s">
        <v>177</v>
      </c>
      <c r="BR118" s="1089"/>
      <c r="BS118" s="1089"/>
      <c r="BT118" s="1089"/>
      <c r="BU118" s="1089"/>
      <c r="BV118" s="1089" t="s">
        <v>431</v>
      </c>
      <c r="BW118" s="1089"/>
      <c r="BX118" s="1089"/>
      <c r="BY118" s="1089"/>
      <c r="BZ118" s="1089"/>
      <c r="CA118" s="1089" t="s">
        <v>177</v>
      </c>
      <c r="CB118" s="1089"/>
      <c r="CC118" s="1089"/>
      <c r="CD118" s="1089"/>
      <c r="CE118" s="1089"/>
      <c r="CF118" s="1005" t="s">
        <v>433</v>
      </c>
      <c r="CG118" s="1006"/>
      <c r="CH118" s="1006"/>
      <c r="CI118" s="1006"/>
      <c r="CJ118" s="1006"/>
      <c r="CK118" s="1036"/>
      <c r="CL118" s="1037"/>
      <c r="CM118" s="1007" t="s">
        <v>456</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177</v>
      </c>
      <c r="DH118" s="1050"/>
      <c r="DI118" s="1050"/>
      <c r="DJ118" s="1050"/>
      <c r="DK118" s="1051"/>
      <c r="DL118" s="1052" t="s">
        <v>177</v>
      </c>
      <c r="DM118" s="1050"/>
      <c r="DN118" s="1050"/>
      <c r="DO118" s="1050"/>
      <c r="DP118" s="1051"/>
      <c r="DQ118" s="1052" t="s">
        <v>431</v>
      </c>
      <c r="DR118" s="1050"/>
      <c r="DS118" s="1050"/>
      <c r="DT118" s="1050"/>
      <c r="DU118" s="1051"/>
      <c r="DV118" s="1053" t="s">
        <v>431</v>
      </c>
      <c r="DW118" s="1054"/>
      <c r="DX118" s="1054"/>
      <c r="DY118" s="1054"/>
      <c r="DZ118" s="1055"/>
    </row>
    <row r="119" spans="1:130" s="246" customFormat="1" ht="26.25" customHeight="1" x14ac:dyDescent="0.2">
      <c r="A119" s="1149" t="s">
        <v>429</v>
      </c>
      <c r="B119" s="1035"/>
      <c r="C119" s="1014" t="s">
        <v>430</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431</v>
      </c>
      <c r="AB119" s="983"/>
      <c r="AC119" s="983"/>
      <c r="AD119" s="983"/>
      <c r="AE119" s="984"/>
      <c r="AF119" s="985" t="s">
        <v>431</v>
      </c>
      <c r="AG119" s="983"/>
      <c r="AH119" s="983"/>
      <c r="AI119" s="983"/>
      <c r="AJ119" s="984"/>
      <c r="AK119" s="985" t="s">
        <v>431</v>
      </c>
      <c r="AL119" s="983"/>
      <c r="AM119" s="983"/>
      <c r="AN119" s="983"/>
      <c r="AO119" s="984"/>
      <c r="AP119" s="986" t="s">
        <v>431</v>
      </c>
      <c r="AQ119" s="987"/>
      <c r="AR119" s="987"/>
      <c r="AS119" s="987"/>
      <c r="AT119" s="988"/>
      <c r="AU119" s="993"/>
      <c r="AV119" s="994"/>
      <c r="AW119" s="994"/>
      <c r="AX119" s="994"/>
      <c r="AY119" s="994"/>
      <c r="AZ119" s="277" t="s">
        <v>187</v>
      </c>
      <c r="BA119" s="277"/>
      <c r="BB119" s="277"/>
      <c r="BC119" s="277"/>
      <c r="BD119" s="277"/>
      <c r="BE119" s="277"/>
      <c r="BF119" s="277"/>
      <c r="BG119" s="277"/>
      <c r="BH119" s="277"/>
      <c r="BI119" s="277"/>
      <c r="BJ119" s="277"/>
      <c r="BK119" s="277"/>
      <c r="BL119" s="277"/>
      <c r="BM119" s="277"/>
      <c r="BN119" s="277"/>
      <c r="BO119" s="1066" t="s">
        <v>457</v>
      </c>
      <c r="BP119" s="1097"/>
      <c r="BQ119" s="1088">
        <v>14660624</v>
      </c>
      <c r="BR119" s="1089"/>
      <c r="BS119" s="1089"/>
      <c r="BT119" s="1089"/>
      <c r="BU119" s="1089"/>
      <c r="BV119" s="1089">
        <v>14540880</v>
      </c>
      <c r="BW119" s="1089"/>
      <c r="BX119" s="1089"/>
      <c r="BY119" s="1089"/>
      <c r="BZ119" s="1089"/>
      <c r="CA119" s="1089">
        <v>14250573</v>
      </c>
      <c r="CB119" s="1089"/>
      <c r="CC119" s="1089"/>
      <c r="CD119" s="1089"/>
      <c r="CE119" s="1089"/>
      <c r="CF119" s="1090"/>
      <c r="CG119" s="1091"/>
      <c r="CH119" s="1091"/>
      <c r="CI119" s="1091"/>
      <c r="CJ119" s="1092"/>
      <c r="CK119" s="1038"/>
      <c r="CL119" s="1039"/>
      <c r="CM119" s="1093" t="s">
        <v>458</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406</v>
      </c>
      <c r="DH119" s="1075"/>
      <c r="DI119" s="1075"/>
      <c r="DJ119" s="1075"/>
      <c r="DK119" s="1076"/>
      <c r="DL119" s="1074">
        <v>406</v>
      </c>
      <c r="DM119" s="1075"/>
      <c r="DN119" s="1075"/>
      <c r="DO119" s="1075"/>
      <c r="DP119" s="1076"/>
      <c r="DQ119" s="1074" t="s">
        <v>177</v>
      </c>
      <c r="DR119" s="1075"/>
      <c r="DS119" s="1075"/>
      <c r="DT119" s="1075"/>
      <c r="DU119" s="1076"/>
      <c r="DV119" s="1077" t="s">
        <v>177</v>
      </c>
      <c r="DW119" s="1078"/>
      <c r="DX119" s="1078"/>
      <c r="DY119" s="1078"/>
      <c r="DZ119" s="1079"/>
    </row>
    <row r="120" spans="1:130" s="246" customFormat="1" ht="26.25" customHeight="1" x14ac:dyDescent="0.2">
      <c r="A120" s="1150"/>
      <c r="B120" s="1037"/>
      <c r="C120" s="1007" t="s">
        <v>435</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433</v>
      </c>
      <c r="AB120" s="1050"/>
      <c r="AC120" s="1050"/>
      <c r="AD120" s="1050"/>
      <c r="AE120" s="1051"/>
      <c r="AF120" s="1052" t="s">
        <v>177</v>
      </c>
      <c r="AG120" s="1050"/>
      <c r="AH120" s="1050"/>
      <c r="AI120" s="1050"/>
      <c r="AJ120" s="1051"/>
      <c r="AK120" s="1052" t="s">
        <v>177</v>
      </c>
      <c r="AL120" s="1050"/>
      <c r="AM120" s="1050"/>
      <c r="AN120" s="1050"/>
      <c r="AO120" s="1051"/>
      <c r="AP120" s="1053" t="s">
        <v>431</v>
      </c>
      <c r="AQ120" s="1054"/>
      <c r="AR120" s="1054"/>
      <c r="AS120" s="1054"/>
      <c r="AT120" s="1055"/>
      <c r="AU120" s="1080" t="s">
        <v>459</v>
      </c>
      <c r="AV120" s="1081"/>
      <c r="AW120" s="1081"/>
      <c r="AX120" s="1081"/>
      <c r="AY120" s="1082"/>
      <c r="AZ120" s="1031" t="s">
        <v>460</v>
      </c>
      <c r="BA120" s="980"/>
      <c r="BB120" s="980"/>
      <c r="BC120" s="980"/>
      <c r="BD120" s="980"/>
      <c r="BE120" s="980"/>
      <c r="BF120" s="980"/>
      <c r="BG120" s="980"/>
      <c r="BH120" s="980"/>
      <c r="BI120" s="980"/>
      <c r="BJ120" s="980"/>
      <c r="BK120" s="980"/>
      <c r="BL120" s="980"/>
      <c r="BM120" s="980"/>
      <c r="BN120" s="980"/>
      <c r="BO120" s="980"/>
      <c r="BP120" s="981"/>
      <c r="BQ120" s="1017">
        <v>3838048</v>
      </c>
      <c r="BR120" s="1018"/>
      <c r="BS120" s="1018"/>
      <c r="BT120" s="1018"/>
      <c r="BU120" s="1018"/>
      <c r="BV120" s="1018">
        <v>3838048</v>
      </c>
      <c r="BW120" s="1018"/>
      <c r="BX120" s="1018"/>
      <c r="BY120" s="1018"/>
      <c r="BZ120" s="1018"/>
      <c r="CA120" s="1018">
        <v>3693747</v>
      </c>
      <c r="CB120" s="1018"/>
      <c r="CC120" s="1018"/>
      <c r="CD120" s="1018"/>
      <c r="CE120" s="1018"/>
      <c r="CF120" s="1032">
        <v>64</v>
      </c>
      <c r="CG120" s="1033"/>
      <c r="CH120" s="1033"/>
      <c r="CI120" s="1033"/>
      <c r="CJ120" s="1033"/>
      <c r="CK120" s="1098" t="s">
        <v>461</v>
      </c>
      <c r="CL120" s="1099"/>
      <c r="CM120" s="1099"/>
      <c r="CN120" s="1099"/>
      <c r="CO120" s="1100"/>
      <c r="CP120" s="1106" t="s">
        <v>405</v>
      </c>
      <c r="CQ120" s="1107"/>
      <c r="CR120" s="1107"/>
      <c r="CS120" s="1107"/>
      <c r="CT120" s="1107"/>
      <c r="CU120" s="1107"/>
      <c r="CV120" s="1107"/>
      <c r="CW120" s="1107"/>
      <c r="CX120" s="1107"/>
      <c r="CY120" s="1107"/>
      <c r="CZ120" s="1107"/>
      <c r="DA120" s="1107"/>
      <c r="DB120" s="1107"/>
      <c r="DC120" s="1107"/>
      <c r="DD120" s="1107"/>
      <c r="DE120" s="1107"/>
      <c r="DF120" s="1108"/>
      <c r="DG120" s="1017">
        <v>1640578</v>
      </c>
      <c r="DH120" s="1018"/>
      <c r="DI120" s="1018"/>
      <c r="DJ120" s="1018"/>
      <c r="DK120" s="1018"/>
      <c r="DL120" s="1018">
        <v>1534782</v>
      </c>
      <c r="DM120" s="1018"/>
      <c r="DN120" s="1018"/>
      <c r="DO120" s="1018"/>
      <c r="DP120" s="1018"/>
      <c r="DQ120" s="1018">
        <v>1409920</v>
      </c>
      <c r="DR120" s="1018"/>
      <c r="DS120" s="1018"/>
      <c r="DT120" s="1018"/>
      <c r="DU120" s="1018"/>
      <c r="DV120" s="1019">
        <v>24.4</v>
      </c>
      <c r="DW120" s="1019"/>
      <c r="DX120" s="1019"/>
      <c r="DY120" s="1019"/>
      <c r="DZ120" s="1020"/>
    </row>
    <row r="121" spans="1:130" s="246" customFormat="1" ht="26.25" customHeight="1" x14ac:dyDescent="0.2">
      <c r="A121" s="1150"/>
      <c r="B121" s="1037"/>
      <c r="C121" s="1058" t="s">
        <v>462</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177</v>
      </c>
      <c r="AB121" s="1050"/>
      <c r="AC121" s="1050"/>
      <c r="AD121" s="1050"/>
      <c r="AE121" s="1051"/>
      <c r="AF121" s="1052" t="s">
        <v>177</v>
      </c>
      <c r="AG121" s="1050"/>
      <c r="AH121" s="1050"/>
      <c r="AI121" s="1050"/>
      <c r="AJ121" s="1051"/>
      <c r="AK121" s="1052" t="s">
        <v>433</v>
      </c>
      <c r="AL121" s="1050"/>
      <c r="AM121" s="1050"/>
      <c r="AN121" s="1050"/>
      <c r="AO121" s="1051"/>
      <c r="AP121" s="1053" t="s">
        <v>433</v>
      </c>
      <c r="AQ121" s="1054"/>
      <c r="AR121" s="1054"/>
      <c r="AS121" s="1054"/>
      <c r="AT121" s="1055"/>
      <c r="AU121" s="1083"/>
      <c r="AV121" s="1084"/>
      <c r="AW121" s="1084"/>
      <c r="AX121" s="1084"/>
      <c r="AY121" s="1085"/>
      <c r="AZ121" s="1040" t="s">
        <v>463</v>
      </c>
      <c r="BA121" s="1041"/>
      <c r="BB121" s="1041"/>
      <c r="BC121" s="1041"/>
      <c r="BD121" s="1041"/>
      <c r="BE121" s="1041"/>
      <c r="BF121" s="1041"/>
      <c r="BG121" s="1041"/>
      <c r="BH121" s="1041"/>
      <c r="BI121" s="1041"/>
      <c r="BJ121" s="1041"/>
      <c r="BK121" s="1041"/>
      <c r="BL121" s="1041"/>
      <c r="BM121" s="1041"/>
      <c r="BN121" s="1041"/>
      <c r="BO121" s="1041"/>
      <c r="BP121" s="1042"/>
      <c r="BQ121" s="1010">
        <v>571438</v>
      </c>
      <c r="BR121" s="1011"/>
      <c r="BS121" s="1011"/>
      <c r="BT121" s="1011"/>
      <c r="BU121" s="1011"/>
      <c r="BV121" s="1011">
        <v>550889</v>
      </c>
      <c r="BW121" s="1011"/>
      <c r="BX121" s="1011"/>
      <c r="BY121" s="1011"/>
      <c r="BZ121" s="1011"/>
      <c r="CA121" s="1011">
        <v>527957</v>
      </c>
      <c r="CB121" s="1011"/>
      <c r="CC121" s="1011"/>
      <c r="CD121" s="1011"/>
      <c r="CE121" s="1011"/>
      <c r="CF121" s="1005">
        <v>9.1</v>
      </c>
      <c r="CG121" s="1006"/>
      <c r="CH121" s="1006"/>
      <c r="CI121" s="1006"/>
      <c r="CJ121" s="1006"/>
      <c r="CK121" s="1101"/>
      <c r="CL121" s="1102"/>
      <c r="CM121" s="1102"/>
      <c r="CN121" s="1102"/>
      <c r="CO121" s="1103"/>
      <c r="CP121" s="1111" t="s">
        <v>408</v>
      </c>
      <c r="CQ121" s="1112"/>
      <c r="CR121" s="1112"/>
      <c r="CS121" s="1112"/>
      <c r="CT121" s="1112"/>
      <c r="CU121" s="1112"/>
      <c r="CV121" s="1112"/>
      <c r="CW121" s="1112"/>
      <c r="CX121" s="1112"/>
      <c r="CY121" s="1112"/>
      <c r="CZ121" s="1112"/>
      <c r="DA121" s="1112"/>
      <c r="DB121" s="1112"/>
      <c r="DC121" s="1112"/>
      <c r="DD121" s="1112"/>
      <c r="DE121" s="1112"/>
      <c r="DF121" s="1113"/>
      <c r="DG121" s="1010">
        <v>793904</v>
      </c>
      <c r="DH121" s="1011"/>
      <c r="DI121" s="1011"/>
      <c r="DJ121" s="1011"/>
      <c r="DK121" s="1011"/>
      <c r="DL121" s="1011">
        <v>769078</v>
      </c>
      <c r="DM121" s="1011"/>
      <c r="DN121" s="1011"/>
      <c r="DO121" s="1011"/>
      <c r="DP121" s="1011"/>
      <c r="DQ121" s="1011">
        <v>728767</v>
      </c>
      <c r="DR121" s="1011"/>
      <c r="DS121" s="1011"/>
      <c r="DT121" s="1011"/>
      <c r="DU121" s="1011"/>
      <c r="DV121" s="1012">
        <v>12.6</v>
      </c>
      <c r="DW121" s="1012"/>
      <c r="DX121" s="1012"/>
      <c r="DY121" s="1012"/>
      <c r="DZ121" s="1013"/>
    </row>
    <row r="122" spans="1:130" s="246" customFormat="1" ht="26.25" customHeight="1" x14ac:dyDescent="0.2">
      <c r="A122" s="1150"/>
      <c r="B122" s="1037"/>
      <c r="C122" s="1007" t="s">
        <v>445</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177</v>
      </c>
      <c r="AB122" s="1050"/>
      <c r="AC122" s="1050"/>
      <c r="AD122" s="1050"/>
      <c r="AE122" s="1051"/>
      <c r="AF122" s="1052" t="s">
        <v>431</v>
      </c>
      <c r="AG122" s="1050"/>
      <c r="AH122" s="1050"/>
      <c r="AI122" s="1050"/>
      <c r="AJ122" s="1051"/>
      <c r="AK122" s="1052" t="s">
        <v>177</v>
      </c>
      <c r="AL122" s="1050"/>
      <c r="AM122" s="1050"/>
      <c r="AN122" s="1050"/>
      <c r="AO122" s="1051"/>
      <c r="AP122" s="1053" t="s">
        <v>431</v>
      </c>
      <c r="AQ122" s="1054"/>
      <c r="AR122" s="1054"/>
      <c r="AS122" s="1054"/>
      <c r="AT122" s="1055"/>
      <c r="AU122" s="1083"/>
      <c r="AV122" s="1084"/>
      <c r="AW122" s="1084"/>
      <c r="AX122" s="1084"/>
      <c r="AY122" s="1085"/>
      <c r="AZ122" s="1065" t="s">
        <v>464</v>
      </c>
      <c r="BA122" s="1056"/>
      <c r="BB122" s="1056"/>
      <c r="BC122" s="1056"/>
      <c r="BD122" s="1056"/>
      <c r="BE122" s="1056"/>
      <c r="BF122" s="1056"/>
      <c r="BG122" s="1056"/>
      <c r="BH122" s="1056"/>
      <c r="BI122" s="1056"/>
      <c r="BJ122" s="1056"/>
      <c r="BK122" s="1056"/>
      <c r="BL122" s="1056"/>
      <c r="BM122" s="1056"/>
      <c r="BN122" s="1056"/>
      <c r="BO122" s="1056"/>
      <c r="BP122" s="1057"/>
      <c r="BQ122" s="1088">
        <v>8201353</v>
      </c>
      <c r="BR122" s="1089"/>
      <c r="BS122" s="1089"/>
      <c r="BT122" s="1089"/>
      <c r="BU122" s="1089"/>
      <c r="BV122" s="1089">
        <v>7673900</v>
      </c>
      <c r="BW122" s="1089"/>
      <c r="BX122" s="1089"/>
      <c r="BY122" s="1089"/>
      <c r="BZ122" s="1089"/>
      <c r="CA122" s="1089">
        <v>8198418</v>
      </c>
      <c r="CB122" s="1089"/>
      <c r="CC122" s="1089"/>
      <c r="CD122" s="1089"/>
      <c r="CE122" s="1089"/>
      <c r="CF122" s="1109">
        <v>142</v>
      </c>
      <c r="CG122" s="1110"/>
      <c r="CH122" s="1110"/>
      <c r="CI122" s="1110"/>
      <c r="CJ122" s="1110"/>
      <c r="CK122" s="1101"/>
      <c r="CL122" s="1102"/>
      <c r="CM122" s="1102"/>
      <c r="CN122" s="1102"/>
      <c r="CO122" s="1103"/>
      <c r="CP122" s="1111" t="s">
        <v>465</v>
      </c>
      <c r="CQ122" s="1112"/>
      <c r="CR122" s="1112"/>
      <c r="CS122" s="1112"/>
      <c r="CT122" s="1112"/>
      <c r="CU122" s="1112"/>
      <c r="CV122" s="1112"/>
      <c r="CW122" s="1112"/>
      <c r="CX122" s="1112"/>
      <c r="CY122" s="1112"/>
      <c r="CZ122" s="1112"/>
      <c r="DA122" s="1112"/>
      <c r="DB122" s="1112"/>
      <c r="DC122" s="1112"/>
      <c r="DD122" s="1112"/>
      <c r="DE122" s="1112"/>
      <c r="DF122" s="1113"/>
      <c r="DG122" s="1010">
        <v>121544</v>
      </c>
      <c r="DH122" s="1011"/>
      <c r="DI122" s="1011"/>
      <c r="DJ122" s="1011"/>
      <c r="DK122" s="1011"/>
      <c r="DL122" s="1011">
        <v>108765</v>
      </c>
      <c r="DM122" s="1011"/>
      <c r="DN122" s="1011"/>
      <c r="DO122" s="1011"/>
      <c r="DP122" s="1011"/>
      <c r="DQ122" s="1011">
        <v>403378</v>
      </c>
      <c r="DR122" s="1011"/>
      <c r="DS122" s="1011"/>
      <c r="DT122" s="1011"/>
      <c r="DU122" s="1011"/>
      <c r="DV122" s="1012">
        <v>7</v>
      </c>
      <c r="DW122" s="1012"/>
      <c r="DX122" s="1012"/>
      <c r="DY122" s="1012"/>
      <c r="DZ122" s="1013"/>
    </row>
    <row r="123" spans="1:130" s="246" customFormat="1" ht="26.25" customHeight="1" x14ac:dyDescent="0.2">
      <c r="A123" s="1150"/>
      <c r="B123" s="1037"/>
      <c r="C123" s="1007" t="s">
        <v>451</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177</v>
      </c>
      <c r="AB123" s="1050"/>
      <c r="AC123" s="1050"/>
      <c r="AD123" s="1050"/>
      <c r="AE123" s="1051"/>
      <c r="AF123" s="1052" t="s">
        <v>177</v>
      </c>
      <c r="AG123" s="1050"/>
      <c r="AH123" s="1050"/>
      <c r="AI123" s="1050"/>
      <c r="AJ123" s="1051"/>
      <c r="AK123" s="1052" t="s">
        <v>431</v>
      </c>
      <c r="AL123" s="1050"/>
      <c r="AM123" s="1050"/>
      <c r="AN123" s="1050"/>
      <c r="AO123" s="1051"/>
      <c r="AP123" s="1053" t="s">
        <v>177</v>
      </c>
      <c r="AQ123" s="1054"/>
      <c r="AR123" s="1054"/>
      <c r="AS123" s="1054"/>
      <c r="AT123" s="1055"/>
      <c r="AU123" s="1086"/>
      <c r="AV123" s="1087"/>
      <c r="AW123" s="1087"/>
      <c r="AX123" s="1087"/>
      <c r="AY123" s="1087"/>
      <c r="AZ123" s="277" t="s">
        <v>187</v>
      </c>
      <c r="BA123" s="277"/>
      <c r="BB123" s="277"/>
      <c r="BC123" s="277"/>
      <c r="BD123" s="277"/>
      <c r="BE123" s="277"/>
      <c r="BF123" s="277"/>
      <c r="BG123" s="277"/>
      <c r="BH123" s="277"/>
      <c r="BI123" s="277"/>
      <c r="BJ123" s="277"/>
      <c r="BK123" s="277"/>
      <c r="BL123" s="277"/>
      <c r="BM123" s="277"/>
      <c r="BN123" s="277"/>
      <c r="BO123" s="1066" t="s">
        <v>466</v>
      </c>
      <c r="BP123" s="1097"/>
      <c r="BQ123" s="1156">
        <v>12610839</v>
      </c>
      <c r="BR123" s="1157"/>
      <c r="BS123" s="1157"/>
      <c r="BT123" s="1157"/>
      <c r="BU123" s="1157"/>
      <c r="BV123" s="1157">
        <v>12062837</v>
      </c>
      <c r="BW123" s="1157"/>
      <c r="BX123" s="1157"/>
      <c r="BY123" s="1157"/>
      <c r="BZ123" s="1157"/>
      <c r="CA123" s="1157">
        <v>12420122</v>
      </c>
      <c r="CB123" s="1157"/>
      <c r="CC123" s="1157"/>
      <c r="CD123" s="1157"/>
      <c r="CE123" s="1157"/>
      <c r="CF123" s="1090"/>
      <c r="CG123" s="1091"/>
      <c r="CH123" s="1091"/>
      <c r="CI123" s="1091"/>
      <c r="CJ123" s="1092"/>
      <c r="CK123" s="1101"/>
      <c r="CL123" s="1102"/>
      <c r="CM123" s="1102"/>
      <c r="CN123" s="1102"/>
      <c r="CO123" s="1103"/>
      <c r="CP123" s="1111" t="s">
        <v>406</v>
      </c>
      <c r="CQ123" s="1112"/>
      <c r="CR123" s="1112"/>
      <c r="CS123" s="1112"/>
      <c r="CT123" s="1112"/>
      <c r="CU123" s="1112"/>
      <c r="CV123" s="1112"/>
      <c r="CW123" s="1112"/>
      <c r="CX123" s="1112"/>
      <c r="CY123" s="1112"/>
      <c r="CZ123" s="1112"/>
      <c r="DA123" s="1112"/>
      <c r="DB123" s="1112"/>
      <c r="DC123" s="1112"/>
      <c r="DD123" s="1112"/>
      <c r="DE123" s="1112"/>
      <c r="DF123" s="1113"/>
      <c r="DG123" s="1049">
        <v>175739</v>
      </c>
      <c r="DH123" s="1050"/>
      <c r="DI123" s="1050"/>
      <c r="DJ123" s="1050"/>
      <c r="DK123" s="1051"/>
      <c r="DL123" s="1052">
        <v>157730</v>
      </c>
      <c r="DM123" s="1050"/>
      <c r="DN123" s="1050"/>
      <c r="DO123" s="1050"/>
      <c r="DP123" s="1051"/>
      <c r="DQ123" s="1052">
        <v>139173</v>
      </c>
      <c r="DR123" s="1050"/>
      <c r="DS123" s="1050"/>
      <c r="DT123" s="1050"/>
      <c r="DU123" s="1051"/>
      <c r="DV123" s="1053">
        <v>2.4</v>
      </c>
      <c r="DW123" s="1054"/>
      <c r="DX123" s="1054"/>
      <c r="DY123" s="1054"/>
      <c r="DZ123" s="1055"/>
    </row>
    <row r="124" spans="1:130" s="246" customFormat="1" ht="26.25" customHeight="1" thickBot="1" x14ac:dyDescent="0.25">
      <c r="A124" s="1150"/>
      <c r="B124" s="1037"/>
      <c r="C124" s="1007" t="s">
        <v>454</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177</v>
      </c>
      <c r="AB124" s="1050"/>
      <c r="AC124" s="1050"/>
      <c r="AD124" s="1050"/>
      <c r="AE124" s="1051"/>
      <c r="AF124" s="1052" t="s">
        <v>177</v>
      </c>
      <c r="AG124" s="1050"/>
      <c r="AH124" s="1050"/>
      <c r="AI124" s="1050"/>
      <c r="AJ124" s="1051"/>
      <c r="AK124" s="1052" t="s">
        <v>177</v>
      </c>
      <c r="AL124" s="1050"/>
      <c r="AM124" s="1050"/>
      <c r="AN124" s="1050"/>
      <c r="AO124" s="1051"/>
      <c r="AP124" s="1053" t="s">
        <v>177</v>
      </c>
      <c r="AQ124" s="1054"/>
      <c r="AR124" s="1054"/>
      <c r="AS124" s="1054"/>
      <c r="AT124" s="1055"/>
      <c r="AU124" s="1152" t="s">
        <v>467</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35.200000000000003</v>
      </c>
      <c r="BR124" s="1119"/>
      <c r="BS124" s="1119"/>
      <c r="BT124" s="1119"/>
      <c r="BU124" s="1119"/>
      <c r="BV124" s="1119">
        <v>42.6</v>
      </c>
      <c r="BW124" s="1119"/>
      <c r="BX124" s="1119"/>
      <c r="BY124" s="1119"/>
      <c r="BZ124" s="1119"/>
      <c r="CA124" s="1119">
        <v>31.7</v>
      </c>
      <c r="CB124" s="1119"/>
      <c r="CC124" s="1119"/>
      <c r="CD124" s="1119"/>
      <c r="CE124" s="1119"/>
      <c r="CF124" s="1120"/>
      <c r="CG124" s="1121"/>
      <c r="CH124" s="1121"/>
      <c r="CI124" s="1121"/>
      <c r="CJ124" s="1122"/>
      <c r="CK124" s="1104"/>
      <c r="CL124" s="1104"/>
      <c r="CM124" s="1104"/>
      <c r="CN124" s="1104"/>
      <c r="CO124" s="1105"/>
      <c r="CP124" s="1111" t="s">
        <v>468</v>
      </c>
      <c r="CQ124" s="1112"/>
      <c r="CR124" s="1112"/>
      <c r="CS124" s="1112"/>
      <c r="CT124" s="1112"/>
      <c r="CU124" s="1112"/>
      <c r="CV124" s="1112"/>
      <c r="CW124" s="1112"/>
      <c r="CX124" s="1112"/>
      <c r="CY124" s="1112"/>
      <c r="CZ124" s="1112"/>
      <c r="DA124" s="1112"/>
      <c r="DB124" s="1112"/>
      <c r="DC124" s="1112"/>
      <c r="DD124" s="1112"/>
      <c r="DE124" s="1112"/>
      <c r="DF124" s="1113"/>
      <c r="DG124" s="1096">
        <v>570186</v>
      </c>
      <c r="DH124" s="1075"/>
      <c r="DI124" s="1075"/>
      <c r="DJ124" s="1075"/>
      <c r="DK124" s="1076"/>
      <c r="DL124" s="1074">
        <v>687935</v>
      </c>
      <c r="DM124" s="1075"/>
      <c r="DN124" s="1075"/>
      <c r="DO124" s="1075"/>
      <c r="DP124" s="1076"/>
      <c r="DQ124" s="1074">
        <v>8352</v>
      </c>
      <c r="DR124" s="1075"/>
      <c r="DS124" s="1075"/>
      <c r="DT124" s="1075"/>
      <c r="DU124" s="1076"/>
      <c r="DV124" s="1077">
        <v>0.1</v>
      </c>
      <c r="DW124" s="1078"/>
      <c r="DX124" s="1078"/>
      <c r="DY124" s="1078"/>
      <c r="DZ124" s="1079"/>
    </row>
    <row r="125" spans="1:130" s="246" customFormat="1" ht="26.25" customHeight="1" x14ac:dyDescent="0.2">
      <c r="A125" s="1150"/>
      <c r="B125" s="1037"/>
      <c r="C125" s="1007" t="s">
        <v>456</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177</v>
      </c>
      <c r="AB125" s="1050"/>
      <c r="AC125" s="1050"/>
      <c r="AD125" s="1050"/>
      <c r="AE125" s="1051"/>
      <c r="AF125" s="1052" t="s">
        <v>177</v>
      </c>
      <c r="AG125" s="1050"/>
      <c r="AH125" s="1050"/>
      <c r="AI125" s="1050"/>
      <c r="AJ125" s="1051"/>
      <c r="AK125" s="1052" t="s">
        <v>177</v>
      </c>
      <c r="AL125" s="1050"/>
      <c r="AM125" s="1050"/>
      <c r="AN125" s="1050"/>
      <c r="AO125" s="1051"/>
      <c r="AP125" s="1053" t="s">
        <v>177</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469</v>
      </c>
      <c r="CL125" s="1099"/>
      <c r="CM125" s="1099"/>
      <c r="CN125" s="1099"/>
      <c r="CO125" s="1100"/>
      <c r="CP125" s="1031" t="s">
        <v>470</v>
      </c>
      <c r="CQ125" s="980"/>
      <c r="CR125" s="980"/>
      <c r="CS125" s="980"/>
      <c r="CT125" s="980"/>
      <c r="CU125" s="980"/>
      <c r="CV125" s="980"/>
      <c r="CW125" s="980"/>
      <c r="CX125" s="980"/>
      <c r="CY125" s="980"/>
      <c r="CZ125" s="980"/>
      <c r="DA125" s="980"/>
      <c r="DB125" s="980"/>
      <c r="DC125" s="980"/>
      <c r="DD125" s="980"/>
      <c r="DE125" s="980"/>
      <c r="DF125" s="981"/>
      <c r="DG125" s="1017" t="s">
        <v>177</v>
      </c>
      <c r="DH125" s="1018"/>
      <c r="DI125" s="1018"/>
      <c r="DJ125" s="1018"/>
      <c r="DK125" s="1018"/>
      <c r="DL125" s="1018" t="s">
        <v>177</v>
      </c>
      <c r="DM125" s="1018"/>
      <c r="DN125" s="1018"/>
      <c r="DO125" s="1018"/>
      <c r="DP125" s="1018"/>
      <c r="DQ125" s="1018" t="s">
        <v>177</v>
      </c>
      <c r="DR125" s="1018"/>
      <c r="DS125" s="1018"/>
      <c r="DT125" s="1018"/>
      <c r="DU125" s="1018"/>
      <c r="DV125" s="1019" t="s">
        <v>177</v>
      </c>
      <c r="DW125" s="1019"/>
      <c r="DX125" s="1019"/>
      <c r="DY125" s="1019"/>
      <c r="DZ125" s="1020"/>
    </row>
    <row r="126" spans="1:130" s="246" customFormat="1" ht="26.25" customHeight="1" thickBot="1" x14ac:dyDescent="0.25">
      <c r="A126" s="1150"/>
      <c r="B126" s="1037"/>
      <c r="C126" s="1007" t="s">
        <v>458</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177</v>
      </c>
      <c r="AB126" s="1050"/>
      <c r="AC126" s="1050"/>
      <c r="AD126" s="1050"/>
      <c r="AE126" s="1051"/>
      <c r="AF126" s="1052" t="s">
        <v>177</v>
      </c>
      <c r="AG126" s="1050"/>
      <c r="AH126" s="1050"/>
      <c r="AI126" s="1050"/>
      <c r="AJ126" s="1051"/>
      <c r="AK126" s="1052" t="s">
        <v>177</v>
      </c>
      <c r="AL126" s="1050"/>
      <c r="AM126" s="1050"/>
      <c r="AN126" s="1050"/>
      <c r="AO126" s="1051"/>
      <c r="AP126" s="1053" t="s">
        <v>177</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471</v>
      </c>
      <c r="CQ126" s="1041"/>
      <c r="CR126" s="1041"/>
      <c r="CS126" s="1041"/>
      <c r="CT126" s="1041"/>
      <c r="CU126" s="1041"/>
      <c r="CV126" s="1041"/>
      <c r="CW126" s="1041"/>
      <c r="CX126" s="1041"/>
      <c r="CY126" s="1041"/>
      <c r="CZ126" s="1041"/>
      <c r="DA126" s="1041"/>
      <c r="DB126" s="1041"/>
      <c r="DC126" s="1041"/>
      <c r="DD126" s="1041"/>
      <c r="DE126" s="1041"/>
      <c r="DF126" s="1042"/>
      <c r="DG126" s="1010" t="s">
        <v>177</v>
      </c>
      <c r="DH126" s="1011"/>
      <c r="DI126" s="1011"/>
      <c r="DJ126" s="1011"/>
      <c r="DK126" s="1011"/>
      <c r="DL126" s="1011" t="s">
        <v>177</v>
      </c>
      <c r="DM126" s="1011"/>
      <c r="DN126" s="1011"/>
      <c r="DO126" s="1011"/>
      <c r="DP126" s="1011"/>
      <c r="DQ126" s="1011" t="s">
        <v>177</v>
      </c>
      <c r="DR126" s="1011"/>
      <c r="DS126" s="1011"/>
      <c r="DT126" s="1011"/>
      <c r="DU126" s="1011"/>
      <c r="DV126" s="1012" t="s">
        <v>177</v>
      </c>
      <c r="DW126" s="1012"/>
      <c r="DX126" s="1012"/>
      <c r="DY126" s="1012"/>
      <c r="DZ126" s="1013"/>
    </row>
    <row r="127" spans="1:130" s="246" customFormat="1" ht="26.25" customHeight="1" x14ac:dyDescent="0.2">
      <c r="A127" s="1151"/>
      <c r="B127" s="1039"/>
      <c r="C127" s="1093" t="s">
        <v>472</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833</v>
      </c>
      <c r="AB127" s="1050"/>
      <c r="AC127" s="1050"/>
      <c r="AD127" s="1050"/>
      <c r="AE127" s="1051"/>
      <c r="AF127" s="1052">
        <v>406</v>
      </c>
      <c r="AG127" s="1050"/>
      <c r="AH127" s="1050"/>
      <c r="AI127" s="1050"/>
      <c r="AJ127" s="1051"/>
      <c r="AK127" s="1052" t="s">
        <v>177</v>
      </c>
      <c r="AL127" s="1050"/>
      <c r="AM127" s="1050"/>
      <c r="AN127" s="1050"/>
      <c r="AO127" s="1051"/>
      <c r="AP127" s="1053" t="s">
        <v>177</v>
      </c>
      <c r="AQ127" s="1054"/>
      <c r="AR127" s="1054"/>
      <c r="AS127" s="1054"/>
      <c r="AT127" s="1055"/>
      <c r="AU127" s="282"/>
      <c r="AV127" s="282"/>
      <c r="AW127" s="282"/>
      <c r="AX127" s="1123" t="s">
        <v>473</v>
      </c>
      <c r="AY127" s="1124"/>
      <c r="AZ127" s="1124"/>
      <c r="BA127" s="1124"/>
      <c r="BB127" s="1124"/>
      <c r="BC127" s="1124"/>
      <c r="BD127" s="1124"/>
      <c r="BE127" s="1125"/>
      <c r="BF127" s="1126" t="s">
        <v>474</v>
      </c>
      <c r="BG127" s="1124"/>
      <c r="BH127" s="1124"/>
      <c r="BI127" s="1124"/>
      <c r="BJ127" s="1124"/>
      <c r="BK127" s="1124"/>
      <c r="BL127" s="1125"/>
      <c r="BM127" s="1126" t="s">
        <v>475</v>
      </c>
      <c r="BN127" s="1124"/>
      <c r="BO127" s="1124"/>
      <c r="BP127" s="1124"/>
      <c r="BQ127" s="1124"/>
      <c r="BR127" s="1124"/>
      <c r="BS127" s="1125"/>
      <c r="BT127" s="1126" t="s">
        <v>476</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477</v>
      </c>
      <c r="CQ127" s="1041"/>
      <c r="CR127" s="1041"/>
      <c r="CS127" s="1041"/>
      <c r="CT127" s="1041"/>
      <c r="CU127" s="1041"/>
      <c r="CV127" s="1041"/>
      <c r="CW127" s="1041"/>
      <c r="CX127" s="1041"/>
      <c r="CY127" s="1041"/>
      <c r="CZ127" s="1041"/>
      <c r="DA127" s="1041"/>
      <c r="DB127" s="1041"/>
      <c r="DC127" s="1041"/>
      <c r="DD127" s="1041"/>
      <c r="DE127" s="1041"/>
      <c r="DF127" s="1042"/>
      <c r="DG127" s="1010" t="s">
        <v>177</v>
      </c>
      <c r="DH127" s="1011"/>
      <c r="DI127" s="1011"/>
      <c r="DJ127" s="1011"/>
      <c r="DK127" s="1011"/>
      <c r="DL127" s="1011" t="s">
        <v>177</v>
      </c>
      <c r="DM127" s="1011"/>
      <c r="DN127" s="1011"/>
      <c r="DO127" s="1011"/>
      <c r="DP127" s="1011"/>
      <c r="DQ127" s="1011" t="s">
        <v>177</v>
      </c>
      <c r="DR127" s="1011"/>
      <c r="DS127" s="1011"/>
      <c r="DT127" s="1011"/>
      <c r="DU127" s="1011"/>
      <c r="DV127" s="1012" t="s">
        <v>177</v>
      </c>
      <c r="DW127" s="1012"/>
      <c r="DX127" s="1012"/>
      <c r="DY127" s="1012"/>
      <c r="DZ127" s="1013"/>
    </row>
    <row r="128" spans="1:130" s="246" customFormat="1" ht="26.25" customHeight="1" thickBot="1" x14ac:dyDescent="0.25">
      <c r="A128" s="1134" t="s">
        <v>478</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479</v>
      </c>
      <c r="X128" s="1136"/>
      <c r="Y128" s="1136"/>
      <c r="Z128" s="1137"/>
      <c r="AA128" s="1138">
        <v>32239</v>
      </c>
      <c r="AB128" s="1139"/>
      <c r="AC128" s="1139"/>
      <c r="AD128" s="1139"/>
      <c r="AE128" s="1140"/>
      <c r="AF128" s="1141">
        <v>27490</v>
      </c>
      <c r="AG128" s="1139"/>
      <c r="AH128" s="1139"/>
      <c r="AI128" s="1139"/>
      <c r="AJ128" s="1140"/>
      <c r="AK128" s="1141">
        <v>28915</v>
      </c>
      <c r="AL128" s="1139"/>
      <c r="AM128" s="1139"/>
      <c r="AN128" s="1139"/>
      <c r="AO128" s="1140"/>
      <c r="AP128" s="1142"/>
      <c r="AQ128" s="1143"/>
      <c r="AR128" s="1143"/>
      <c r="AS128" s="1143"/>
      <c r="AT128" s="1144"/>
      <c r="AU128" s="282"/>
      <c r="AV128" s="282"/>
      <c r="AW128" s="282"/>
      <c r="AX128" s="979" t="s">
        <v>480</v>
      </c>
      <c r="AY128" s="980"/>
      <c r="AZ128" s="980"/>
      <c r="BA128" s="980"/>
      <c r="BB128" s="980"/>
      <c r="BC128" s="980"/>
      <c r="BD128" s="980"/>
      <c r="BE128" s="981"/>
      <c r="BF128" s="1145" t="s">
        <v>177</v>
      </c>
      <c r="BG128" s="1146"/>
      <c r="BH128" s="1146"/>
      <c r="BI128" s="1146"/>
      <c r="BJ128" s="1146"/>
      <c r="BK128" s="1146"/>
      <c r="BL128" s="1147"/>
      <c r="BM128" s="1145">
        <v>14.18</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481</v>
      </c>
      <c r="CQ128" s="1128"/>
      <c r="CR128" s="1128"/>
      <c r="CS128" s="1128"/>
      <c r="CT128" s="1128"/>
      <c r="CU128" s="1128"/>
      <c r="CV128" s="1128"/>
      <c r="CW128" s="1128"/>
      <c r="CX128" s="1128"/>
      <c r="CY128" s="1128"/>
      <c r="CZ128" s="1128"/>
      <c r="DA128" s="1128"/>
      <c r="DB128" s="1128"/>
      <c r="DC128" s="1128"/>
      <c r="DD128" s="1128"/>
      <c r="DE128" s="1128"/>
      <c r="DF128" s="1129"/>
      <c r="DG128" s="1130">
        <v>3000</v>
      </c>
      <c r="DH128" s="1131"/>
      <c r="DI128" s="1131"/>
      <c r="DJ128" s="1131"/>
      <c r="DK128" s="1131"/>
      <c r="DL128" s="1131">
        <v>3000</v>
      </c>
      <c r="DM128" s="1131"/>
      <c r="DN128" s="1131"/>
      <c r="DO128" s="1131"/>
      <c r="DP128" s="1131"/>
      <c r="DQ128" s="1131">
        <v>3000</v>
      </c>
      <c r="DR128" s="1131"/>
      <c r="DS128" s="1131"/>
      <c r="DT128" s="1131"/>
      <c r="DU128" s="1131"/>
      <c r="DV128" s="1132">
        <v>0.1</v>
      </c>
      <c r="DW128" s="1132"/>
      <c r="DX128" s="1132"/>
      <c r="DY128" s="1132"/>
      <c r="DZ128" s="1133"/>
    </row>
    <row r="129" spans="1:131" s="246" customFormat="1" ht="26.25" customHeight="1" x14ac:dyDescent="0.2">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482</v>
      </c>
      <c r="X129" s="1165"/>
      <c r="Y129" s="1165"/>
      <c r="Z129" s="1166"/>
      <c r="AA129" s="1049">
        <v>6762554</v>
      </c>
      <c r="AB129" s="1050"/>
      <c r="AC129" s="1050"/>
      <c r="AD129" s="1050"/>
      <c r="AE129" s="1051"/>
      <c r="AF129" s="1052">
        <v>6723765</v>
      </c>
      <c r="AG129" s="1050"/>
      <c r="AH129" s="1050"/>
      <c r="AI129" s="1050"/>
      <c r="AJ129" s="1051"/>
      <c r="AK129" s="1052">
        <v>6618654</v>
      </c>
      <c r="AL129" s="1050"/>
      <c r="AM129" s="1050"/>
      <c r="AN129" s="1050"/>
      <c r="AO129" s="1051"/>
      <c r="AP129" s="1167"/>
      <c r="AQ129" s="1168"/>
      <c r="AR129" s="1168"/>
      <c r="AS129" s="1168"/>
      <c r="AT129" s="1169"/>
      <c r="AU129" s="284"/>
      <c r="AV129" s="284"/>
      <c r="AW129" s="284"/>
      <c r="AX129" s="1158" t="s">
        <v>483</v>
      </c>
      <c r="AY129" s="1041"/>
      <c r="AZ129" s="1041"/>
      <c r="BA129" s="1041"/>
      <c r="BB129" s="1041"/>
      <c r="BC129" s="1041"/>
      <c r="BD129" s="1041"/>
      <c r="BE129" s="1042"/>
      <c r="BF129" s="1159" t="s">
        <v>177</v>
      </c>
      <c r="BG129" s="1160"/>
      <c r="BH129" s="1160"/>
      <c r="BI129" s="1160"/>
      <c r="BJ129" s="1160"/>
      <c r="BK129" s="1160"/>
      <c r="BL129" s="1161"/>
      <c r="BM129" s="1159">
        <v>19.18</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1" t="s">
        <v>484</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485</v>
      </c>
      <c r="X130" s="1165"/>
      <c r="Y130" s="1165"/>
      <c r="Z130" s="1166"/>
      <c r="AA130" s="1049">
        <v>946350</v>
      </c>
      <c r="AB130" s="1050"/>
      <c r="AC130" s="1050"/>
      <c r="AD130" s="1050"/>
      <c r="AE130" s="1051"/>
      <c r="AF130" s="1052">
        <v>910993</v>
      </c>
      <c r="AG130" s="1050"/>
      <c r="AH130" s="1050"/>
      <c r="AI130" s="1050"/>
      <c r="AJ130" s="1051"/>
      <c r="AK130" s="1052">
        <v>846918</v>
      </c>
      <c r="AL130" s="1050"/>
      <c r="AM130" s="1050"/>
      <c r="AN130" s="1050"/>
      <c r="AO130" s="1051"/>
      <c r="AP130" s="1167"/>
      <c r="AQ130" s="1168"/>
      <c r="AR130" s="1168"/>
      <c r="AS130" s="1168"/>
      <c r="AT130" s="1169"/>
      <c r="AU130" s="284"/>
      <c r="AV130" s="284"/>
      <c r="AW130" s="284"/>
      <c r="AX130" s="1158" t="s">
        <v>486</v>
      </c>
      <c r="AY130" s="1041"/>
      <c r="AZ130" s="1041"/>
      <c r="BA130" s="1041"/>
      <c r="BB130" s="1041"/>
      <c r="BC130" s="1041"/>
      <c r="BD130" s="1041"/>
      <c r="BE130" s="1042"/>
      <c r="BF130" s="1195">
        <v>5.3</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487</v>
      </c>
      <c r="X131" s="1203"/>
      <c r="Y131" s="1203"/>
      <c r="Z131" s="1204"/>
      <c r="AA131" s="1096">
        <v>5816204</v>
      </c>
      <c r="AB131" s="1075"/>
      <c r="AC131" s="1075"/>
      <c r="AD131" s="1075"/>
      <c r="AE131" s="1076"/>
      <c r="AF131" s="1074">
        <v>5812772</v>
      </c>
      <c r="AG131" s="1075"/>
      <c r="AH131" s="1075"/>
      <c r="AI131" s="1075"/>
      <c r="AJ131" s="1076"/>
      <c r="AK131" s="1074">
        <v>5771736</v>
      </c>
      <c r="AL131" s="1075"/>
      <c r="AM131" s="1075"/>
      <c r="AN131" s="1075"/>
      <c r="AO131" s="1076"/>
      <c r="AP131" s="1205"/>
      <c r="AQ131" s="1206"/>
      <c r="AR131" s="1206"/>
      <c r="AS131" s="1206"/>
      <c r="AT131" s="1207"/>
      <c r="AU131" s="284"/>
      <c r="AV131" s="284"/>
      <c r="AW131" s="284"/>
      <c r="AX131" s="1177" t="s">
        <v>488</v>
      </c>
      <c r="AY131" s="1128"/>
      <c r="AZ131" s="1128"/>
      <c r="BA131" s="1128"/>
      <c r="BB131" s="1128"/>
      <c r="BC131" s="1128"/>
      <c r="BD131" s="1128"/>
      <c r="BE131" s="1129"/>
      <c r="BF131" s="1178">
        <v>31.7</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4" t="s">
        <v>489</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490</v>
      </c>
      <c r="W132" s="1188"/>
      <c r="X132" s="1188"/>
      <c r="Y132" s="1188"/>
      <c r="Z132" s="1189"/>
      <c r="AA132" s="1190">
        <v>4.9178639540000004</v>
      </c>
      <c r="AB132" s="1191"/>
      <c r="AC132" s="1191"/>
      <c r="AD132" s="1191"/>
      <c r="AE132" s="1192"/>
      <c r="AF132" s="1193">
        <v>5.2002899820000001</v>
      </c>
      <c r="AG132" s="1191"/>
      <c r="AH132" s="1191"/>
      <c r="AI132" s="1191"/>
      <c r="AJ132" s="1192"/>
      <c r="AK132" s="1193">
        <v>5.8600046849999998</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491</v>
      </c>
      <c r="W133" s="1171"/>
      <c r="X133" s="1171"/>
      <c r="Y133" s="1171"/>
      <c r="Z133" s="1172"/>
      <c r="AA133" s="1173">
        <v>4.9000000000000004</v>
      </c>
      <c r="AB133" s="1174"/>
      <c r="AC133" s="1174"/>
      <c r="AD133" s="1174"/>
      <c r="AE133" s="1175"/>
      <c r="AF133" s="1173">
        <v>4.5999999999999996</v>
      </c>
      <c r="AG133" s="1174"/>
      <c r="AH133" s="1174"/>
      <c r="AI133" s="1174"/>
      <c r="AJ133" s="1175"/>
      <c r="AK133" s="1173">
        <v>5.3</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ZwcpT5UnurYj6VDxf40vRTzNT2ClC7Em1qbP7ITONRjV/RKtfvYrNcVYddx5Sm8Je20yBoghZVsiD/Ca6LT+7g==" saltValue="1NVk/8gZJ7eTFKQ/igj8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34" zoomScale="66" zoomScaleNormal="85" zoomScaleSheetLayoutView="66" workbookViewId="0">
      <selection activeCell="AX52" sqref="AX52"/>
    </sheetView>
  </sheetViews>
  <sheetFormatPr defaultColWidth="0" defaultRowHeight="13.5" customHeight="1" zeroHeight="1" x14ac:dyDescent="0.2"/>
  <cols>
    <col min="1" max="120" width="2.664062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RV7VvqjX35hMMuIPmIShf0cgOtLGqColr9VL9dpsXliWUqQx5Cl92R6o86GxVITgpPkMwPHIMhXjokWm4d8gyg==" saltValue="WWALZrVf3KYnMci1RS4Vj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69" zoomScaleNormal="69" zoomScaleSheetLayoutView="55" workbookViewId="0"/>
  </sheetViews>
  <sheetFormatPr defaultColWidth="0" defaultRowHeight="13.5" customHeight="1" zeroHeight="1" x14ac:dyDescent="0.2"/>
  <cols>
    <col min="1" max="116" width="2.554687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trRklATUXXQpr+XIDxsvrk83HM8UYScWSJXWle7LOOUuz8pPvJLaY3UcnNtgom1A12QFGBZMEMZQyikrIHQbg==" saltValue="sV0oV+jM5skHwXhpv0ly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8" zoomScaleSheetLayoutView="78"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5546875" style="292" hidden="1" customWidth="1"/>
    <col min="53" max="16384" width="8.554687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495</v>
      </c>
      <c r="AP7" s="303"/>
      <c r="AQ7" s="304" t="s">
        <v>496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497</v>
      </c>
      <c r="AQ8" s="310" t="s">
        <v>498</v>
      </c>
      <c r="AR8" s="311" t="s">
        <v>499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500</v>
      </c>
      <c r="AL9" s="1214"/>
      <c r="AM9" s="1214"/>
      <c r="AN9" s="1215"/>
      <c r="AO9" s="312">
        <v>1987317</v>
      </c>
      <c r="AP9" s="312">
        <v>106667</v>
      </c>
      <c r="AQ9" s="313">
        <v>90414</v>
      </c>
      <c r="AR9" s="314">
        <v>18</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501</v>
      </c>
      <c r="AL10" s="1214"/>
      <c r="AM10" s="1214"/>
      <c r="AN10" s="1215"/>
      <c r="AO10" s="315">
        <v>75036</v>
      </c>
      <c r="AP10" s="315">
        <v>4027</v>
      </c>
      <c r="AQ10" s="316">
        <v>7325</v>
      </c>
      <c r="AR10" s="317">
        <v>-45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502</v>
      </c>
      <c r="AL11" s="1214"/>
      <c r="AM11" s="1214"/>
      <c r="AN11" s="1215"/>
      <c r="AO11" s="315">
        <v>13918</v>
      </c>
      <c r="AP11" s="315">
        <v>747</v>
      </c>
      <c r="AQ11" s="316">
        <v>9426</v>
      </c>
      <c r="AR11" s="317">
        <v>-92.1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503</v>
      </c>
      <c r="AL12" s="1214"/>
      <c r="AM12" s="1214"/>
      <c r="AN12" s="1215"/>
      <c r="AO12" s="315">
        <v>10522</v>
      </c>
      <c r="AP12" s="315">
        <v>565</v>
      </c>
      <c r="AQ12" s="316">
        <v>1167</v>
      </c>
      <c r="AR12" s="317">
        <v>-51.6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504</v>
      </c>
      <c r="AL13" s="1214"/>
      <c r="AM13" s="1214"/>
      <c r="AN13" s="1215"/>
      <c r="AO13" s="315" t="s">
        <v>505</v>
      </c>
      <c r="AP13" s="315" t="s">
        <v>505</v>
      </c>
      <c r="AQ13" s="316">
        <v>3</v>
      </c>
      <c r="AR13" s="317" t="s">
        <v>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506</v>
      </c>
      <c r="AL14" s="1214"/>
      <c r="AM14" s="1214"/>
      <c r="AN14" s="1215"/>
      <c r="AO14" s="315">
        <v>177607</v>
      </c>
      <c r="AP14" s="315">
        <v>9533</v>
      </c>
      <c r="AQ14" s="316">
        <v>4078</v>
      </c>
      <c r="AR14" s="317">
        <v>133.80000000000001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507</v>
      </c>
      <c r="AL15" s="1214"/>
      <c r="AM15" s="1214"/>
      <c r="AN15" s="1215"/>
      <c r="AO15" s="315">
        <v>112834</v>
      </c>
      <c r="AP15" s="315">
        <v>6056</v>
      </c>
      <c r="AQ15" s="316">
        <v>2195</v>
      </c>
      <c r="AR15" s="317">
        <v>175.9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508</v>
      </c>
      <c r="AL16" s="1217"/>
      <c r="AM16" s="1217"/>
      <c r="AN16" s="1218"/>
      <c r="AO16" s="315">
        <v>-155031</v>
      </c>
      <c r="AP16" s="315">
        <v>-8321</v>
      </c>
      <c r="AQ16" s="316">
        <v>-8893</v>
      </c>
      <c r="AR16" s="317">
        <v>-6.4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187</v>
      </c>
      <c r="AL17" s="1217"/>
      <c r="AM17" s="1217"/>
      <c r="AN17" s="1218"/>
      <c r="AO17" s="315">
        <v>2222203</v>
      </c>
      <c r="AP17" s="315">
        <v>119274</v>
      </c>
      <c r="AQ17" s="316">
        <v>105714</v>
      </c>
      <c r="AR17" s="317">
        <v>12.8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513</v>
      </c>
      <c r="AL21" s="1209"/>
      <c r="AM21" s="1209"/>
      <c r="AN21" s="1210"/>
      <c r="AO21" s="327">
        <v>12.88</v>
      </c>
      <c r="AP21" s="328">
        <v>10.07</v>
      </c>
      <c r="AQ21" s="329">
        <v>2.81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514</v>
      </c>
      <c r="AL22" s="1209"/>
      <c r="AM22" s="1209"/>
      <c r="AN22" s="1210"/>
      <c r="AO22" s="332">
        <v>99.5</v>
      </c>
      <c r="AP22" s="333">
        <v>97.6</v>
      </c>
      <c r="AQ22" s="334">
        <v>1.9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495</v>
      </c>
      <c r="AP30" s="303"/>
      <c r="AQ30" s="304" t="s">
        <v>496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497</v>
      </c>
      <c r="AQ31" s="310" t="s">
        <v>498</v>
      </c>
      <c r="AR31" s="311" t="s">
        <v>499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518</v>
      </c>
      <c r="AL32" s="1225"/>
      <c r="AM32" s="1225"/>
      <c r="AN32" s="1226"/>
      <c r="AO32" s="342">
        <v>924987</v>
      </c>
      <c r="AP32" s="342">
        <v>49648</v>
      </c>
      <c r="AQ32" s="343">
        <v>67110</v>
      </c>
      <c r="AR32" s="344">
        <v>-26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519</v>
      </c>
      <c r="AL33" s="1225"/>
      <c r="AM33" s="1225"/>
      <c r="AN33" s="1226"/>
      <c r="AO33" s="342" t="s">
        <v>505</v>
      </c>
      <c r="AP33" s="342" t="s">
        <v>505</v>
      </c>
      <c r="AQ33" s="343" t="s">
        <v>505</v>
      </c>
      <c r="AR33" s="344" t="s">
        <v>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520</v>
      </c>
      <c r="AL34" s="1225"/>
      <c r="AM34" s="1225"/>
      <c r="AN34" s="1226"/>
      <c r="AO34" s="342" t="s">
        <v>505</v>
      </c>
      <c r="AP34" s="342" t="s">
        <v>505</v>
      </c>
      <c r="AQ34" s="343">
        <v>6</v>
      </c>
      <c r="AR34" s="344" t="s">
        <v>505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521</v>
      </c>
      <c r="AL35" s="1225"/>
      <c r="AM35" s="1225"/>
      <c r="AN35" s="1226"/>
      <c r="AO35" s="342">
        <v>289070</v>
      </c>
      <c r="AP35" s="342">
        <v>15516</v>
      </c>
      <c r="AQ35" s="343">
        <v>17795</v>
      </c>
      <c r="AR35" s="344">
        <v>-12.8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522</v>
      </c>
      <c r="AL36" s="1225"/>
      <c r="AM36" s="1225"/>
      <c r="AN36" s="1226"/>
      <c r="AO36" s="342" t="s">
        <v>505</v>
      </c>
      <c r="AP36" s="342" t="s">
        <v>505</v>
      </c>
      <c r="AQ36" s="343">
        <v>2500</v>
      </c>
      <c r="AR36" s="344" t="s">
        <v>505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523</v>
      </c>
      <c r="AL37" s="1225"/>
      <c r="AM37" s="1225"/>
      <c r="AN37" s="1226"/>
      <c r="AO37" s="342" t="s">
        <v>505</v>
      </c>
      <c r="AP37" s="342" t="s">
        <v>505</v>
      </c>
      <c r="AQ37" s="343">
        <v>1001</v>
      </c>
      <c r="AR37" s="344" t="s">
        <v>505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524</v>
      </c>
      <c r="AL38" s="1228"/>
      <c r="AM38" s="1228"/>
      <c r="AN38" s="1229"/>
      <c r="AO38" s="345" t="s">
        <v>505</v>
      </c>
      <c r="AP38" s="345" t="s">
        <v>505</v>
      </c>
      <c r="AQ38" s="346">
        <v>4</v>
      </c>
      <c r="AR38" s="334" t="s">
        <v>505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525</v>
      </c>
      <c r="AL39" s="1228"/>
      <c r="AM39" s="1228"/>
      <c r="AN39" s="1229"/>
      <c r="AO39" s="342">
        <v>-28915</v>
      </c>
      <c r="AP39" s="342">
        <v>-1552</v>
      </c>
      <c r="AQ39" s="343">
        <v>-3748</v>
      </c>
      <c r="AR39" s="344">
        <v>-58.6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526</v>
      </c>
      <c r="AL40" s="1225"/>
      <c r="AM40" s="1225"/>
      <c r="AN40" s="1226"/>
      <c r="AO40" s="342">
        <v>-846918</v>
      </c>
      <c r="AP40" s="342">
        <v>-45457</v>
      </c>
      <c r="AQ40" s="343">
        <v>-58908</v>
      </c>
      <c r="AR40" s="344">
        <v>-22.8</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299</v>
      </c>
      <c r="AL41" s="1231"/>
      <c r="AM41" s="1231"/>
      <c r="AN41" s="1232"/>
      <c r="AO41" s="342">
        <v>338224</v>
      </c>
      <c r="AP41" s="342">
        <v>18154</v>
      </c>
      <c r="AQ41" s="343">
        <v>25761</v>
      </c>
      <c r="AR41" s="344">
        <v>-29.5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495</v>
      </c>
      <c r="AN49" s="1221" t="s">
        <v>530</v>
      </c>
      <c r="AO49" s="1222"/>
      <c r="AP49" s="1222"/>
      <c r="AQ49" s="1222"/>
      <c r="AR49" s="122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531</v>
      </c>
      <c r="AO50" s="359" t="s">
        <v>532</v>
      </c>
      <c r="AP50" s="360" t="s">
        <v>533</v>
      </c>
      <c r="AQ50" s="361" t="s">
        <v>534</v>
      </c>
      <c r="AR50" s="362" t="s">
        <v>535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1419569</v>
      </c>
      <c r="AN51" s="364">
        <v>70766</v>
      </c>
      <c r="AO51" s="365">
        <v>-0.8</v>
      </c>
      <c r="AP51" s="366">
        <v>83623</v>
      </c>
      <c r="AQ51" s="367">
        <v>-0.9</v>
      </c>
      <c r="AR51" s="368">
        <v>0.1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551966</v>
      </c>
      <c r="AN52" s="372">
        <v>27516</v>
      </c>
      <c r="AO52" s="373">
        <v>2.6</v>
      </c>
      <c r="AP52" s="374">
        <v>48787</v>
      </c>
      <c r="AQ52" s="375">
        <v>10</v>
      </c>
      <c r="AR52" s="376">
        <v>-7.4</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1761920</v>
      </c>
      <c r="AN53" s="364">
        <v>89729</v>
      </c>
      <c r="AO53" s="365">
        <v>26.8</v>
      </c>
      <c r="AP53" s="366">
        <v>87974</v>
      </c>
      <c r="AQ53" s="367">
        <v>5.2</v>
      </c>
      <c r="AR53" s="368">
        <v>21.6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600382</v>
      </c>
      <c r="AN54" s="372">
        <v>30576</v>
      </c>
      <c r="AO54" s="373">
        <v>11.1</v>
      </c>
      <c r="AP54" s="374">
        <v>48183</v>
      </c>
      <c r="AQ54" s="375">
        <v>-1.2</v>
      </c>
      <c r="AR54" s="376">
        <v>12.3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1559563</v>
      </c>
      <c r="AN55" s="364">
        <v>81004</v>
      </c>
      <c r="AO55" s="365">
        <v>-9.6999999999999993</v>
      </c>
      <c r="AP55" s="366">
        <v>83280</v>
      </c>
      <c r="AQ55" s="367">
        <v>-5.3</v>
      </c>
      <c r="AR55" s="368">
        <v>-4.4000000000000004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374015</v>
      </c>
      <c r="AN56" s="372">
        <v>19426</v>
      </c>
      <c r="AO56" s="373">
        <v>-36.5</v>
      </c>
      <c r="AP56" s="374">
        <v>43123</v>
      </c>
      <c r="AQ56" s="375">
        <v>-10.5</v>
      </c>
      <c r="AR56" s="376">
        <v>-26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1322628</v>
      </c>
      <c r="AN57" s="364">
        <v>69966</v>
      </c>
      <c r="AO57" s="365">
        <v>-13.6</v>
      </c>
      <c r="AP57" s="366">
        <v>88968</v>
      </c>
      <c r="AQ57" s="367">
        <v>6.8</v>
      </c>
      <c r="AR57" s="368">
        <v>-20.399999999999999</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676168</v>
      </c>
      <c r="AN58" s="372">
        <v>35769</v>
      </c>
      <c r="AO58" s="373">
        <v>84.1</v>
      </c>
      <c r="AP58" s="374">
        <v>45482</v>
      </c>
      <c r="AQ58" s="375">
        <v>5.5</v>
      </c>
      <c r="AR58" s="376">
        <v>78.599999999999994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2047794</v>
      </c>
      <c r="AN59" s="364">
        <v>109913</v>
      </c>
      <c r="AO59" s="365">
        <v>57.1</v>
      </c>
      <c r="AP59" s="366">
        <v>85173</v>
      </c>
      <c r="AQ59" s="367">
        <v>-4.3</v>
      </c>
      <c r="AR59" s="368">
        <v>61.4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518771</v>
      </c>
      <c r="AN60" s="372">
        <v>27845</v>
      </c>
      <c r="AO60" s="373">
        <v>-22.2</v>
      </c>
      <c r="AP60" s="374">
        <v>43913</v>
      </c>
      <c r="AQ60" s="375">
        <v>-3.4</v>
      </c>
      <c r="AR60" s="376">
        <v>-18.8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1622295</v>
      </c>
      <c r="AN61" s="379">
        <v>84276</v>
      </c>
      <c r="AO61" s="380">
        <v>12</v>
      </c>
      <c r="AP61" s="381">
        <v>85804</v>
      </c>
      <c r="AQ61" s="382">
        <v>0.3</v>
      </c>
      <c r="AR61" s="368">
        <v>11.7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544260</v>
      </c>
      <c r="AN62" s="372">
        <v>28226</v>
      </c>
      <c r="AO62" s="373">
        <v>7.8</v>
      </c>
      <c r="AP62" s="374">
        <v>45898</v>
      </c>
      <c r="AQ62" s="375">
        <v>0.1</v>
      </c>
      <c r="AR62" s="376">
        <v>7.7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WUg2CUbTFWP7p0PHpWbqpuFUyY8HWr3HHmQIFO8FT8ZHIZKp+oMRDm0VVWKSO8gQIG6Nm3OBHyHGIqKgqrbM1A==" saltValue="LuYnZ67UcQ6guPDqxdlQ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3" zoomScaleNormal="73"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Y8DM1EivHI6+5KLKGv/K8FvkFLMBkpW4dQrpXZCF6Xmu/zmTb0Np/yd61uVq5DX2G1n2F5O6G46ro5CIa76Pg==" saltValue="DDPhhwHWOmw0bKlnmWjI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0" zoomScale="73" zoomScaleNormal="73"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vvgICVMB/SP0Q4CFGlm8R8xjOuWqvycMZqi6kHkwyAnXpf4HNXOQ7S9lGxJ/szDakYajpaiS6zNMJnEHYTHbw==" saltValue="NF0ODHW56k0qOViGytJb8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1" zoomScaleSheetLayoutView="100" workbookViewId="0"/>
  </sheetViews>
  <sheetFormatPr defaultColWidth="0" defaultRowHeight="13.5" customHeight="1" zeroHeight="1" x14ac:dyDescent="0.2"/>
  <cols>
    <col min="1" max="1" width="8.3320312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33" t="s">
        <v>3</v>
      </c>
      <c r="D47" s="1233"/>
      <c r="E47" s="1234"/>
      <c r="F47" s="11">
        <v>20.8</v>
      </c>
      <c r="G47" s="12">
        <v>23.73</v>
      </c>
      <c r="H47" s="12">
        <v>24.48</v>
      </c>
      <c r="I47" s="12">
        <v>25.01</v>
      </c>
      <c r="J47" s="13">
        <v>24.52</v>
      </c>
    </row>
    <row r="48" spans="2:10" ht="57.75" customHeight="1" x14ac:dyDescent="0.2">
      <c r="B48" s="14"/>
      <c r="C48" s="1235" t="s">
        <v>4</v>
      </c>
      <c r="D48" s="1235"/>
      <c r="E48" s="1236"/>
      <c r="F48" s="15">
        <v>4.6900000000000004</v>
      </c>
      <c r="G48" s="16">
        <v>4.6399999999999997</v>
      </c>
      <c r="H48" s="16">
        <v>4.97</v>
      </c>
      <c r="I48" s="16">
        <v>4.5</v>
      </c>
      <c r="J48" s="17">
        <v>4.5</v>
      </c>
    </row>
    <row r="49" spans="2:10" ht="57.75" customHeight="1" thickBot="1" x14ac:dyDescent="0.25">
      <c r="B49" s="18"/>
      <c r="C49" s="1237" t="s">
        <v>5</v>
      </c>
      <c r="D49" s="1237"/>
      <c r="E49" s="1238"/>
      <c r="F49" s="19">
        <v>0.76</v>
      </c>
      <c r="G49" s="20">
        <v>3.31</v>
      </c>
      <c r="H49" s="20">
        <v>0.54</v>
      </c>
      <c r="I49" s="20" t="s">
        <v>551</v>
      </c>
      <c r="J49" s="21" t="s">
        <v>552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uh66/R06sUgKgDRcM3kPP9+6dVwqQy/Po2SnTcf43BHPLtwnuoCHfe9qYj+goWVpbU2zF8dX/FuEvYaaoFT5Q==" saltValue="0z8fszkH4UtJP/uPyLAr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2020-03-04T02:32:17Z</cp:lastPrinted>
  <dcterms:created xsi:type="dcterms:W3CDTF">2020-02-10T06:22:56Z</dcterms:created>
  <dcterms:modified xsi:type="dcterms:W3CDTF">2020-09-29T01:30:54Z</dcterms:modified>
  <cp:category/>
</cp:coreProperties>
</file>