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C51AE508-5AF3-4857-A491-4B76352B30BE}"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W34" i="10" l="1"/>
  <c r="BW35" i="10" s="1"/>
  <c r="BW36" i="10" s="1"/>
  <c r="BW37" i="10" s="1"/>
  <c r="BW38" i="10" s="1"/>
  <c r="BW39" i="10" s="1"/>
  <c r="BW40" i="10" s="1"/>
  <c r="BW41" i="10" s="1"/>
  <c r="BW42" i="10" s="1"/>
  <c r="CO34" i="10" s="1"/>
  <c r="CO35" i="10" s="1"/>
</calcChain>
</file>

<file path=xl/sharedStrings.xml><?xml version="1.0" encoding="utf-8"?>
<sst xmlns="http://schemas.openxmlformats.org/spreadsheetml/2006/main" count="1186" uniqueCount="620">
  <si>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</si>
  <si>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</si>
  <si>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</si>
  <si>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</si>
  <si>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</si>
  <si>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</si>
  <si>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</si>
  <si>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</si>
  <si>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</si>
  <si>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</si>
  <si>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</si>
  <si>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</si>
  <si>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</si>
  <si>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</si>
  <si>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</si>
  <si>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</si>
  <si>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</si>
  <si>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</si>
  <si>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</si>
  <si>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</si>
  <si>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</si>
  <si>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</si>
  <si>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</si>
  <si>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</si>
  <si>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</si>
  <si>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</si>
  <si>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</si>
  <si>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</si>
  <si>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</si>
  <si>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</si>
  <si>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</si>
  <si>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</si>
  <si>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</si>
  <si>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</si>
  <si>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</si>
  <si>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</si>
  <si>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</si>
  <si>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</si>
  <si>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</si>
  <si>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</si>
  <si>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</si>
  <si>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</si>
  <si>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</si>
  <si>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</si>
  <si>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</si>
  <si>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</si>
  <si>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</si>
  <si>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</si>
  <si>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</si>
  <si>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</si>
  <si>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</si>
  <si>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</si>
  <si>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</si>
  <si>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</si>
  <si>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</si>
  <si>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</si>
  <si>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</si>
  <si>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</si>
  <si>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</si>
  <si>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</si>
  <si>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</si>
  <si>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</si>
  <si>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</si>
  <si>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</si>
  <si>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</si>
  <si>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</si>
  <si>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</si>
  <si>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</si>
  <si>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</si>
  <si>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</si>
  <si>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</si>
  <si>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</si>
  <si>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</si>
  <si>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</si>
  <si>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</si>
  <si>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</si>
  <si>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</si>
  <si>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</si>
  <si>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</si>
  <si>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</si>
  <si>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</si>
  <si>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</si>
  <si>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</si>
  <si>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</si>
  <si>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</si>
  <si>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</si>
  <si>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</si>
  <si>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</si>
  <si>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</si>
  <si>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</si>
  <si>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</si>
  <si>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</si>
  <si>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</si>
  <si>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</si>
  <si>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</si>
  <si>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</si>
  <si>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</si>
  <si>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椎葉村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</si>
  <si>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</si>
  <si>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</si>
  <si>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</si>
  <si>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</si>
  <si>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</si>
  <si>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</si>
  <si>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</si>
  <si>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</si>
  <si>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</si>
  <si>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</si>
  <si>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</si>
  <si>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</si>
  <si>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</si>
  <si>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</si>
  <si>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</si>
  <si>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</si>
  <si>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</si>
  <si>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</si>
  <si>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</si>
  <si>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</si>
  <si>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</si>
  <si>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</si>
  <si>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</si>
  <si>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</si>
  <si>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</si>
  <si>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</si>
  <si>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</si>
  <si>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</si>
  <si>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</si>
  <si>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</si>
  <si>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</si>
  <si>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</si>
  <si>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</si>
  <si>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</si>
  <si>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</si>
  <si>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</si>
  <si>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</si>
  <si>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</si>
  <si>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</si>
  <si>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</si>
  <si>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</si>
  <si>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</si>
  <si>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</si>
  <si>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</si>
  <si>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</si>
  <si>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</si>
  <si>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</si>
  <si>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</si>
  <si>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</si>
  <si>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</si>
  <si>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</si>
  <si>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</si>
  <si>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</si>
  <si>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</si>
  <si>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</si>
  <si>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</si>
  <si>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</si>
  <si>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</si>
  <si>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</si>
  <si>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</si>
  <si>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</si>
  <si>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</si>
  <si>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</si>
  <si>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</si>
  <si>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</si>
  <si>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</si>
  <si>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</si>
  <si>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</si>
  <si>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</si>
  <si>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</si>
  <si>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</si>
  <si>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</si>
  <si>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</si>
  <si>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</si>
  <si>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</si>
  <si>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</si>
  <si>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</si>
  <si>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</si>
  <si>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</si>
  <si>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</si>
  <si>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</si>
  <si>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</si>
  <si>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</si>
  <si>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</si>
  <si>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</si>
  <si>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</si>
  <si>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</si>
  <si>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</si>
  <si>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</si>
  <si>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</si>
  <si>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</si>
  <si>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</si>
  <si>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</si>
  <si>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</si>
  <si>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</si>
  <si>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</si>
  <si>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</si>
  <si>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</si>
  <si>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</si>
  <si>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</si>
  <si>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</si>
  <si>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</si>
  <si>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</si>
  <si>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</si>
  <si>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</si>
  <si>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</si>
  <si>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</si>
  <si>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</si>
  <si>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</si>
  <si>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</si>
  <si>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</si>
  <si>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</si>
  <si>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</si>
  <si>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宮崎県椎葉村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</si>
  <si>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</si>
  <si>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</si>
  <si>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</si>
  <si>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</si>
  <si>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</si>
  <si>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</si>
  <si>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</si>
  <si>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</si>
  <si>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</si>
  <si>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</si>
  <si>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</si>
  <si>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</si>
  <si>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</si>
  <si>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</si>
  <si>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</si>
  <si>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</si>
  <si>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</si>
  <si>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</si>
  <si>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</si>
  <si>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</si>
  <si>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</si>
  <si>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</si>
  <si>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</si>
  <si>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</si>
  <si>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</si>
  <si>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</si>
  <si>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</si>
  <si>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</si>
  <si>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</si>
  <si>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</si>
  <si>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</si>
  <si>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</si>
  <si>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</si>
  <si>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</si>
  <si>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</si>
  <si>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</si>
  <si>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</si>
  <si>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</si>
  <si>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</si>
  <si>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</si>
  <si>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</si>
  <si>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</si>
  <si>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</si>
  <si>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</si>
  <si>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</si>
  <si>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</si>
  <si>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</si>
  <si>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</si>
  <si>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</si>
  <si>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</si>
  <si>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</si>
  <si>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</si>
  <si>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</si>
  <si>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</si>
  <si>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</si>
  <si>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</si>
  <si>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</si>
  <si>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</si>
  <si>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</si>
  <si>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</si>
  <si>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</si>
  <si>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</si>
  <si>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</si>
  <si>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</si>
  <si>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</si>
  <si>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</si>
  <si>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</si>
  <si>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</si>
  <si>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</si>
  <si>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</si>
  <si>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</si>
  <si>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</si>
  <si>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</si>
  <si>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</si>
  <si>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</si>
  <si>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</si>
  <si>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</si>
  <si>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</si>
  <si>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</si>
  <si>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</si>
  <si>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</si>
  <si>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</si>
  <si>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</si>
  <si>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</si>
  <si>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</si>
  <si>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</si>
  <si>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</si>
  <si>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</si>
  <si>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</si>
  <si>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</si>
  <si>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</si>
  <si>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</si>
  <si>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</si>
  <si>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</si>
  <si>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</si>
  <si>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</si>
  <si>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</si>
  <si>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</si>
  <si>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</si>
  <si>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</si>
  <si>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</si>
  <si>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</si>
  <si>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</si>
  <si>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</si>
  <si>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</si>
  <si>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</si>
  <si>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</si>
  <si>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</si>
  <si>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</si>
  <si>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</si>
  <si>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</si>
  <si>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</si>
  <si>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</si>
  <si>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</si>
  <si>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</si>
  <si>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</si>
  <si>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</si>
  <si>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</si>
  <si>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</si>
  <si>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</si>
  <si>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</si>
  <si>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</si>
  <si>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</si>
  <si>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</si>
  <si>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</si>
  <si>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</si>
  <si>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</si>
  <si>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</si>
  <si>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</si>
  <si>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</si>
  <si>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</si>
  <si>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</si>
  <si>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</si>
  <si>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</si>
  <si>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</si>
  <si>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</si>
  <si>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</si>
  <si>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</si>
  <si>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</si>
  <si>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</si>
  <si>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</si>
  <si>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</si>
  <si>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</si>
  <si>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</si>
  <si>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</si>
  <si>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</si>
  <si>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</si>
  <si>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</si>
  <si>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</si>
  <si>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宮崎県椎葉村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</si>
  <si>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</si>
  <si>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</si>
  <si>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</si>
  <si>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</si>
  <si>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</si>
  <si>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</si>
  <si>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</si>
  <si>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</si>
  <si>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</si>
  <si>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</si>
  <si>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</si>
  <si>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</si>
  <si>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</si>
  <si>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</si>
  <si>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</si>
  <si>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</si>
  <si>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</si>
  <si>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</si>
  <si>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</si>
  <si>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</si>
  <si>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</si>
  <si>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</si>
  <si>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</si>
  <si>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</si>
  <si>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</si>
  <si>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</si>
  <si>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</si>
  <si>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</si>
  <si>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</si>
  <si>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</si>
  <si>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</si>
  <si>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</si>
  <si>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</si>
  <si>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</si>
  <si>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</si>
  <si>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</si>
  <si>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</si>
  <si>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</si>
  <si>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</si>
  <si>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国民健康保険病院事業</t>
    <phoneticPr fontId="5"/>
  </si>
  <si>
    <t>法適用企業</t>
    <phoneticPr fontId="5"/>
  </si>
  <si>
    <t>簡易水道事業</t>
    <phoneticPr fontId="5"/>
  </si>
  <si>
    <t>法非適用企業</t>
    <phoneticPr fontId="5"/>
  </si>
  <si>
    <t>電気事業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</si>
  <si>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</si>
  <si>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</si>
  <si>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</si>
  <si>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</si>
  <si>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</si>
  <si>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</si>
  <si>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</si>
  <si>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</si>
  <si>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</si>
  <si>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</si>
  <si>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</si>
  <si>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</si>
  <si>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</si>
  <si>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</si>
  <si>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</si>
  <si>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</si>
  <si>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</si>
  <si>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</si>
  <si>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</si>
  <si>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</si>
  <si>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</si>
  <si>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</si>
  <si>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</si>
  <si>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</si>
  <si>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</si>
  <si>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</si>
  <si>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</si>
  <si>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</si>
  <si>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</si>
  <si>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</si>
  <si>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</si>
  <si>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</si>
  <si>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</si>
  <si>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</si>
  <si>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</si>
  <si>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</si>
  <si>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</si>
  <si>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</si>
  <si>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</si>
  <si>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</si>
  <si>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</si>
  <si>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</si>
  <si>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</si>
  <si>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</si>
  <si>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</si>
  <si>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</si>
  <si>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</si>
  <si>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</si>
  <si>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</si>
  <si>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</si>
  <si>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</si>
  <si>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</si>
  <si>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</si>
  <si>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</si>
  <si>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</si>
  <si>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</si>
  <si>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</si>
  <si>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</si>
  <si>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</si>
  <si>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</si>
  <si>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</si>
  <si>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</si>
  <si>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</si>
  <si>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</si>
  <si>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</si>
  <si>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国民健康保険病院事業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</si>
  <si>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</si>
  <si>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</si>
  <si>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</si>
  <si>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</si>
  <si>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</si>
  <si>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</si>
  <si>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</si>
  <si>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</si>
  <si>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</si>
  <si>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</si>
  <si>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</si>
  <si>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</si>
  <si>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</si>
  <si>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</si>
  <si>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</si>
  <si>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</si>
  <si>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</si>
  <si>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</si>
  <si>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</si>
  <si>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</si>
  <si>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</si>
  <si>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</si>
  <si>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</si>
  <si>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</si>
  <si>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</si>
  <si>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</si>
  <si>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</si>
  <si>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</si>
  <si>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</si>
  <si>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</si>
  <si>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</si>
  <si>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</si>
  <si>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</si>
  <si>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</si>
  <si>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</si>
  <si>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</si>
  <si>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</si>
  <si>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</si>
  <si>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</si>
  <si>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</si>
  <si>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</si>
  <si>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</si>
  <si>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</si>
  <si>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</si>
  <si>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</si>
  <si>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</si>
  <si>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</si>
  <si>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</si>
  <si>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</si>
  <si>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</si>
  <si>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</si>
  <si>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</si>
  <si>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</si>
  <si>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</si>
  <si>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</si>
  <si>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</si>
  <si>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</si>
  <si>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</si>
  <si>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</si>
  <si>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</si>
  <si>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</si>
  <si>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</si>
  <si>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</si>
  <si>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</si>
  <si>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</si>
  <si>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</si>
  <si>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</si>
  <si>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</si>
  <si>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</si>
  <si>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</si>
  <si>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</si>
  <si>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</si>
  <si>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</si>
  <si>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</si>
  <si>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</si>
  <si>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</si>
  <si>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</si>
  <si>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</si>
  <si>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</si>
  <si>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</si>
  <si>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</si>
  <si>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</si>
  <si>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</si>
  <si>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</si>
  <si>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</si>
  <si>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</si>
  <si>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</si>
  <si>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</si>
  <si>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</si>
  <si>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</si>
  <si>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</si>
  <si>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4.80</t>
  </si>
  <si>
    <t>▲ 9.18</t>
  </si>
  <si>
    <t>▲ 0.40</t>
  </si>
  <si>
    <t>▲ 4.72</t>
  </si>
  <si>
    <t>国民健康保険病院事業</t>
  </si>
  <si>
    <t>一般会計</t>
  </si>
  <si>
    <t>電気事業</t>
  </si>
  <si>
    <t>介護保険事業</t>
  </si>
  <si>
    <t>国民健康保険事業</t>
  </si>
  <si>
    <t>簡易水道事業</t>
  </si>
  <si>
    <t>ケーブルネットワーク事業</t>
  </si>
  <si>
    <t>▲ 1.46</t>
  </si>
  <si>
    <t>▲ 1.28</t>
  </si>
  <si>
    <t>後期高齢者医療事業</t>
  </si>
  <si>
    <t>その他会計（赤字）</t>
  </si>
  <si>
    <t>その他会計（黒字）</t>
  </si>
  <si>
    <t>H25末</t>
    <phoneticPr fontId="5"/>
  </si>
  <si>
    <t>H26末</t>
    <phoneticPr fontId="5"/>
  </si>
  <si>
    <t>H27末</t>
    <phoneticPr fontId="5"/>
  </si>
  <si>
    <t>H28末</t>
    <phoneticPr fontId="5"/>
  </si>
  <si>
    <t>H29末</t>
    <phoneticPr fontId="5"/>
  </si>
  <si>
    <t>-</t>
    <phoneticPr fontId="2"/>
  </si>
  <si>
    <t>日向東臼杵広域連合</t>
    <rPh sb="0" eb="2">
      <t>ヒュウガ</t>
    </rPh>
    <rPh sb="2" eb="5">
      <t>ヒガシウスキ</t>
    </rPh>
    <rPh sb="5" eb="7">
      <t>コウイキ</t>
    </rPh>
    <rPh sb="7" eb="9">
      <t>レンゴウ</t>
    </rPh>
    <phoneticPr fontId="2"/>
  </si>
  <si>
    <t>入郷地区衛生組合</t>
    <rPh sb="0" eb="1">
      <t>イ</t>
    </rPh>
    <rPh sb="1" eb="2">
      <t>ゴウ</t>
    </rPh>
    <rPh sb="2" eb="4">
      <t>チク</t>
    </rPh>
    <rPh sb="4" eb="6">
      <t>エイセイ</t>
    </rPh>
    <rPh sb="6" eb="8">
      <t>クミアイ</t>
    </rPh>
    <phoneticPr fontId="2"/>
  </si>
  <si>
    <t>宮崎県北部広域行政事務組合（一般）</t>
    <rPh sb="0" eb="3">
      <t>ミヤザキケン</t>
    </rPh>
    <rPh sb="3" eb="5">
      <t>ホクブ</t>
    </rPh>
    <rPh sb="5" eb="7">
      <t>コウイキ</t>
    </rPh>
    <rPh sb="7" eb="9">
      <t>ギョウセイ</t>
    </rPh>
    <rPh sb="9" eb="11">
      <t>ジム</t>
    </rPh>
    <rPh sb="11" eb="13">
      <t>クミアイ</t>
    </rPh>
    <rPh sb="14" eb="16">
      <t>イッパン</t>
    </rPh>
    <phoneticPr fontId="2"/>
  </si>
  <si>
    <t>宮崎県北部広域行政事務組合（特別）</t>
    <rPh sb="0" eb="3">
      <t>ミヤザキケン</t>
    </rPh>
    <rPh sb="3" eb="5">
      <t>ホクブ</t>
    </rPh>
    <rPh sb="5" eb="7">
      <t>コウイキ</t>
    </rPh>
    <rPh sb="7" eb="9">
      <t>ギョウセイ</t>
    </rPh>
    <rPh sb="9" eb="11">
      <t>ジム</t>
    </rPh>
    <rPh sb="11" eb="13">
      <t>クミアイ</t>
    </rPh>
    <rPh sb="14" eb="16">
      <t>トクベツ</t>
    </rPh>
    <phoneticPr fontId="2"/>
  </si>
  <si>
    <t>後期高齢者医療広域連合（一般）</t>
    <rPh sb="0" eb="2">
      <t>コウキ</t>
    </rPh>
    <rPh sb="2" eb="5">
      <t>コウレイシャ</t>
    </rPh>
    <rPh sb="5" eb="7">
      <t>イリョウ</t>
    </rPh>
    <rPh sb="7" eb="9">
      <t>コウイキ</t>
    </rPh>
    <rPh sb="9" eb="11">
      <t>レンゴウ</t>
    </rPh>
    <rPh sb="12" eb="14">
      <t>イッパン</t>
    </rPh>
    <phoneticPr fontId="2"/>
  </si>
  <si>
    <t>後期高齢者医療広域連合（特別）</t>
    <rPh sb="0" eb="2">
      <t>コウキ</t>
    </rPh>
    <rPh sb="2" eb="5">
      <t>コウレイシャ</t>
    </rPh>
    <rPh sb="5" eb="7">
      <t>イリョウ</t>
    </rPh>
    <rPh sb="7" eb="9">
      <t>コウイキ</t>
    </rPh>
    <rPh sb="9" eb="11">
      <t>レンゴウ</t>
    </rPh>
    <rPh sb="12" eb="14">
      <t>トクベツ</t>
    </rPh>
    <phoneticPr fontId="2"/>
  </si>
  <si>
    <t>宮崎県市町村総合事務組合（一般）</t>
    <rPh sb="0" eb="3">
      <t>ミヤザキケン</t>
    </rPh>
    <rPh sb="3" eb="6">
      <t>シチョウソン</t>
    </rPh>
    <rPh sb="6" eb="8">
      <t>ソウゴウ</t>
    </rPh>
    <rPh sb="8" eb="10">
      <t>ジム</t>
    </rPh>
    <rPh sb="10" eb="12">
      <t>クミアイ</t>
    </rPh>
    <rPh sb="13" eb="15">
      <t>イッパン</t>
    </rPh>
    <phoneticPr fontId="2"/>
  </si>
  <si>
    <t>宮崎県市町村総合事務組合（特別）</t>
    <rPh sb="0" eb="3">
      <t>ミヤザキケン</t>
    </rPh>
    <rPh sb="3" eb="6">
      <t>シチョウソン</t>
    </rPh>
    <rPh sb="6" eb="8">
      <t>ソウゴウ</t>
    </rPh>
    <rPh sb="8" eb="10">
      <t>ジム</t>
    </rPh>
    <rPh sb="10" eb="12">
      <t>クミアイ</t>
    </rPh>
    <rPh sb="13" eb="15">
      <t>トクベツ</t>
    </rPh>
    <phoneticPr fontId="2"/>
  </si>
  <si>
    <t>○</t>
    <phoneticPr fontId="2"/>
  </si>
  <si>
    <t>耳川広域森林組合</t>
    <rPh sb="0" eb="2">
      <t>ミミカワ</t>
    </rPh>
    <rPh sb="2" eb="4">
      <t>コウイキ</t>
    </rPh>
    <rPh sb="4" eb="6">
      <t>シンリン</t>
    </rPh>
    <rPh sb="6" eb="8">
      <t>クミアイ</t>
    </rPh>
    <phoneticPr fontId="2"/>
  </si>
  <si>
    <t>宮崎県林業公社</t>
    <rPh sb="0" eb="3">
      <t>ミヤザキケン</t>
    </rPh>
    <rPh sb="3" eb="5">
      <t>リンギョウ</t>
    </rPh>
    <rPh sb="5" eb="7">
      <t>コウシャ</t>
    </rPh>
    <phoneticPr fontId="2"/>
  </si>
  <si>
    <t>-</t>
    <phoneticPr fontId="2"/>
  </si>
  <si>
    <t>ふるさと振興基金</t>
    <rPh sb="4" eb="6">
      <t>シンコウ</t>
    </rPh>
    <rPh sb="6" eb="8">
      <t>キキン</t>
    </rPh>
    <phoneticPr fontId="2"/>
  </si>
  <si>
    <t>過疎地域自立促進基金</t>
    <rPh sb="0" eb="2">
      <t>カソ</t>
    </rPh>
    <rPh sb="2" eb="4">
      <t>チイキ</t>
    </rPh>
    <rPh sb="4" eb="6">
      <t>ジリツ</t>
    </rPh>
    <rPh sb="6" eb="8">
      <t>ソクシン</t>
    </rPh>
    <rPh sb="8" eb="10">
      <t>キキン</t>
    </rPh>
    <phoneticPr fontId="2"/>
  </si>
  <si>
    <t>地域福祉基金</t>
    <rPh sb="0" eb="2">
      <t>チイキ</t>
    </rPh>
    <rPh sb="2" eb="4">
      <t>フクシ</t>
    </rPh>
    <rPh sb="4" eb="6">
      <t>キキン</t>
    </rPh>
    <phoneticPr fontId="2"/>
  </si>
  <si>
    <t>公共施設等整備基金</t>
    <rPh sb="0" eb="2">
      <t>コウキョウ</t>
    </rPh>
    <rPh sb="2" eb="4">
      <t>シセツ</t>
    </rPh>
    <rPh sb="4" eb="5">
      <t>トウ</t>
    </rPh>
    <rPh sb="5" eb="7">
      <t>セイビ</t>
    </rPh>
    <rPh sb="7" eb="9">
      <t>キキン</t>
    </rPh>
    <phoneticPr fontId="2"/>
  </si>
  <si>
    <t>公有林基金</t>
    <rPh sb="0" eb="3">
      <t>コウユウリン</t>
    </rPh>
    <rPh sb="3" eb="5">
      <t>キキン</t>
    </rPh>
    <phoneticPr fontId="2"/>
  </si>
  <si>
    <t>宮崎県市町村総合事務組合（自治会館）</t>
    <rPh sb="0" eb="3">
      <t>ミヤザキケン</t>
    </rPh>
    <rPh sb="3" eb="6">
      <t>シチョウソン</t>
    </rPh>
    <rPh sb="6" eb="8">
      <t>ソウゴウ</t>
    </rPh>
    <rPh sb="8" eb="10">
      <t>ジム</t>
    </rPh>
    <rPh sb="10" eb="12">
      <t>クミアイ</t>
    </rPh>
    <rPh sb="13" eb="15">
      <t>ジチ</t>
    </rPh>
    <rPh sb="15" eb="17">
      <t>カイカン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</si>
  <si>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</si>
  <si>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</si>
  <si>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</si>
  <si>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</si>
  <si>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</si>
  <si>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</si>
  <si>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</si>
  <si>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</si>
  <si>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</si>
  <si>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</si>
  <si>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</si>
  <si>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</si>
  <si>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</si>
  <si>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</si>
  <si>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将来負担比率は昨年度同様数値無し、実質公債費比率は類似団体内平均値を上回っている状況である。
将来負担比率のうち、分母については標準財政規模の減が要因として減となり、分子については将来負担比額が退職手当負担見込額増によって増となった一方、充当可能財源等である基準財政需要額算入見込額がH30補正予算債やH30過疎対策事業債等交付税措置の高い地方債を借り入れたことにより増加し、負の数となったため数値無しとなった。また、実質公債費比率ついては0.2ポイント増加したが、これは主に分母となる普通交付税や、臨時財政対策債が減となったことが要因である。
今後、実質公債費比率については分母要因である標準税収入額等、普通交付税および臨時財政対策債について減少傾向にある一方、分子要因である元利償還金や準元利償還金は増加していく見込みであることから、同比率は今後も増加していく見込みであるが、ピークについては令和4年度であり、それ以降については地方債借入額を抑えることで減少していく見込みである。
　</t>
    <rPh sb="0" eb="2">
      <t>ショウライ</t>
    </rPh>
    <rPh sb="2" eb="4">
      <t>フタン</t>
    </rPh>
    <rPh sb="4" eb="6">
      <t>ヒリツ</t>
    </rPh>
    <rPh sb="7" eb="10">
      <t>サクネンド</t>
    </rPh>
    <rPh sb="10" eb="12">
      <t>ドウヨウ</t>
    </rPh>
    <rPh sb="12" eb="14">
      <t>スウチ</t>
    </rPh>
    <rPh sb="14" eb="15">
      <t>ナ</t>
    </rPh>
    <rPh sb="47" eb="49">
      <t>ショウライ</t>
    </rPh>
    <rPh sb="49" eb="51">
      <t>フタン</t>
    </rPh>
    <rPh sb="51" eb="53">
      <t>ヒリツ</t>
    </rPh>
    <rPh sb="57" eb="59">
      <t>ブンボ</t>
    </rPh>
    <rPh sb="64" eb="66">
      <t>ヒョウジュン</t>
    </rPh>
    <rPh sb="66" eb="68">
      <t>ザイセイ</t>
    </rPh>
    <rPh sb="68" eb="70">
      <t>キボ</t>
    </rPh>
    <rPh sb="71" eb="72">
      <t>ゲン</t>
    </rPh>
    <rPh sb="73" eb="75">
      <t>ヨウイン</t>
    </rPh>
    <rPh sb="78" eb="79">
      <t>ゲン</t>
    </rPh>
    <rPh sb="83" eb="85">
      <t>ブンシ</t>
    </rPh>
    <rPh sb="90" eb="92">
      <t>ショウライ</t>
    </rPh>
    <rPh sb="92" eb="94">
      <t>フタン</t>
    </rPh>
    <rPh sb="111" eb="112">
      <t>ゾウ</t>
    </rPh>
    <rPh sb="116" eb="118">
      <t>イッポウ</t>
    </rPh>
    <rPh sb="119" eb="121">
      <t>ジュウトウ</t>
    </rPh>
    <rPh sb="121" eb="123">
      <t>カノウ</t>
    </rPh>
    <rPh sb="123" eb="125">
      <t>ザイゲン</t>
    </rPh>
    <rPh sb="125" eb="126">
      <t>トウ</t>
    </rPh>
    <rPh sb="184" eb="186">
      <t>ゾウカ</t>
    </rPh>
    <rPh sb="188" eb="189">
      <t>フ</t>
    </rPh>
    <rPh sb="190" eb="191">
      <t>スウ</t>
    </rPh>
    <rPh sb="197" eb="199">
      <t>スウチ</t>
    </rPh>
    <rPh sb="199" eb="200">
      <t>ナ</t>
    </rPh>
    <rPh sb="236" eb="237">
      <t>オモ</t>
    </rPh>
    <rPh sb="238" eb="240">
      <t>ブンボ</t>
    </rPh>
    <rPh sb="398" eb="400">
      <t>レイワ</t>
    </rPh>
    <phoneticPr fontId="5"/>
  </si>
  <si>
    <t>実質公債費比率</t>
    <phoneticPr fontId="5"/>
  </si>
  <si>
    <t xml:space="preserve">将来負担比率では、社会資本等形成に係る世代間の負担割合は算出不可となっている。
有形固定資産減価償却率については、H29からH30にかけて、「橋梁（公共工作物）」を再調達原価で再評価したことにより2.7%増加しているが、類似団体・宮崎県内・全国の平均値を大きく下回っている。
今後もインフラ資産やその他事業用資産の整備・更新について計画的に取り組む必要がある。
</t>
    <rPh sb="85" eb="86">
      <t>ハラ</t>
    </rPh>
    <rPh sb="138" eb="140">
      <t>コンゴ</t>
    </rPh>
    <rPh sb="145" eb="147">
      <t>シサン</t>
    </rPh>
    <rPh sb="150" eb="151">
      <t>タ</t>
    </rPh>
    <rPh sb="157" eb="159">
      <t>セイビ</t>
    </rPh>
    <rPh sb="160" eb="162">
      <t>コウシン</t>
    </rPh>
    <rPh sb="166" eb="169">
      <t>ケイカクテキ</t>
    </rPh>
    <rPh sb="170" eb="171">
      <t>ト</t>
    </rPh>
    <rPh sb="172" eb="173">
      <t>ク</t>
    </rPh>
    <rPh sb="174" eb="1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</si>
</sst>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8" fillId="9" borderId="41" xfId="16" applyFont="1" applyFill="1" applyBorder="1" applyAlignment="1" applyProtection="1">
      <alignment horizontal="left" vertical="top" wrapText="1"/>
      <protection locked="0"/>
    </xf>
    <xf numFmtId="0" fontId="1" fillId="9" borderId="12" xfId="16" applyFont="1" applyFill="1" applyBorder="1" applyAlignment="1" applyProtection="1">
      <alignment horizontal="left" vertical="top" wrapText="1"/>
      <protection locked="0"/>
    </xf>
    <xf numFmtId="0" fontId="1" fillId="9" borderId="48" xfId="16" applyFont="1" applyFill="1" applyBorder="1" applyAlignment="1" applyProtection="1">
      <alignment horizontal="left" vertical="top" wrapText="1"/>
      <protection locked="0"/>
    </xf>
    <xf numFmtId="0" fontId="1" fillId="9" borderId="64" xfId="16" applyFont="1" applyFill="1" applyBorder="1" applyAlignment="1" applyProtection="1">
      <alignment horizontal="left" vertical="top" wrapText="1"/>
      <protection locked="0"/>
    </xf>
    <xf numFmtId="0" fontId="1" fillId="9" borderId="0" xfId="16" applyFont="1" applyFill="1" applyAlignment="1" applyProtection="1">
      <alignment horizontal="left" vertical="top" wrapText="1"/>
      <protection locked="0"/>
    </xf>
    <xf numFmtId="0" fontId="1" fillId="9" borderId="38" xfId="16" applyFont="1" applyFill="1" applyBorder="1" applyAlignment="1" applyProtection="1">
      <alignment horizontal="left" vertical="top" wrapText="1"/>
      <protection locked="0"/>
    </xf>
    <xf numFmtId="0" fontId="1" fillId="9" borderId="37" xfId="16" applyFont="1" applyFill="1" applyBorder="1" applyAlignment="1" applyProtection="1">
      <alignment horizontal="left" vertical="top" wrapText="1"/>
      <protection locked="0"/>
    </xf>
    <xf numFmtId="0" fontId="1" fillId="9" borderId="54" xfId="16" applyFont="1" applyFill="1" applyBorder="1" applyAlignment="1" applyProtection="1">
      <alignment horizontal="left" vertical="top" wrapText="1"/>
      <protection locked="0"/>
    </xf>
    <xf numFmtId="0" fontId="1" fillId="9"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40" fillId="6" borderId="34"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26" fillId="0" borderId="41" xfId="16" applyFont="1" applyBorder="1" applyAlignment="1" applyProtection="1">
      <alignment horizontal="left" vertical="top" wrapText="1"/>
      <protection locked="0"/>
    </xf>
    <xf numFmtId="0" fontId="26" fillId="0" borderId="12" xfId="16" applyFont="1" applyBorder="1" applyAlignment="1" applyProtection="1">
      <alignment horizontal="left" vertical="top" wrapText="1"/>
      <protection locked="0"/>
    </xf>
    <xf numFmtId="0" fontId="26" fillId="0" borderId="48" xfId="16" applyFont="1" applyBorder="1" applyAlignment="1" applyProtection="1">
      <alignment horizontal="left" vertical="top" wrapText="1"/>
      <protection locked="0"/>
    </xf>
    <xf numFmtId="0" fontId="26" fillId="0" borderId="64" xfId="16" applyFont="1" applyBorder="1" applyAlignment="1" applyProtection="1">
      <alignment horizontal="left" vertical="top" wrapText="1"/>
      <protection locked="0"/>
    </xf>
    <xf numFmtId="0" fontId="26" fillId="0" borderId="0" xfId="16" applyFont="1" applyAlignment="1" applyProtection="1">
      <alignment horizontal="left" vertical="top" wrapText="1"/>
      <protection locked="0"/>
    </xf>
    <xf numFmtId="0" fontId="26" fillId="0" borderId="38" xfId="16" applyFont="1" applyBorder="1" applyAlignment="1" applyProtection="1">
      <alignment horizontal="left" vertical="top" wrapText="1"/>
      <protection locked="0"/>
    </xf>
    <xf numFmtId="0" fontId="26" fillId="0" borderId="37" xfId="16" applyFont="1" applyBorder="1" applyAlignment="1" applyProtection="1">
      <alignment horizontal="left" vertical="top" wrapText="1"/>
      <protection locked="0"/>
    </xf>
    <xf numFmtId="0" fontId="26" fillId="0" borderId="54" xfId="16" applyFont="1" applyBorder="1" applyAlignment="1" applyProtection="1">
      <alignment horizontal="left" vertical="top" wrapText="1"/>
      <protection locked="0"/>
    </xf>
    <xf numFmtId="0" fontId="2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7038-40CF-A669-0954966CDC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638024</c:v>
                </c:pt>
                <c:pt idx="1">
                  <c:v>604337</c:v>
                </c:pt>
                <c:pt idx="2">
                  <c:v>648917</c:v>
                </c:pt>
                <c:pt idx="3">
                  <c:v>471290</c:v>
                </c:pt>
                <c:pt idx="4">
                  <c:v>598815</c:v>
                </c:pt>
              </c:numCache>
            </c:numRef>
          </c:val>
          <c:smooth val="0"/>
          <c:extLst>
            <c:ext xmlns:c16="http://schemas.microsoft.com/office/drawing/2014/chart" uri="{C3380CC4-5D6E-409C-BE32-E72D297353CC}">
              <c16:uniqueId val="{00000001-7038-40CF-A669-0954966CDC87}"/>
            </c:ext>
          </c:extLst>
        </c:ser>
        <c:dLbls>
          <c:showLegendKey val="0"/>
          <c:showVal val="0"/>
          <c:showCatName val="0"/>
          <c:showSerName val="0"/>
          <c:showPercent val="0"/>
          <c:showBubbleSize val="0"/>
        </c:dLbls>
        <c:marker val="1"/>
        <c:smooth val="0"/>
        <c:axId val="198625272"/>
        <c:axId val="401141328"/>
      </c:lineChart>
      <c:catAx>
        <c:axId val="198625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1141328"/>
        <c:crosses val="autoZero"/>
        <c:auto val="1"/>
        <c:lblAlgn val="ctr"/>
        <c:lblOffset val="100"/>
        <c:tickLblSkip val="1"/>
        <c:tickMarkSkip val="1"/>
        <c:noMultiLvlLbl val="0"/>
      </c:catAx>
      <c:valAx>
        <c:axId val="40114132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625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6.04</c:v>
                </c:pt>
                <c:pt idx="1">
                  <c:v>5.73</c:v>
                </c:pt>
                <c:pt idx="2">
                  <c:v>5.84</c:v>
                </c:pt>
                <c:pt idx="3">
                  <c:v>5.67</c:v>
                </c:pt>
                <c:pt idx="4">
                  <c:v>5.78</c:v>
                </c:pt>
              </c:numCache>
            </c:numRef>
          </c:val>
          <c:extLst>
            <c:ext xmlns:c16="http://schemas.microsoft.com/office/drawing/2014/chart" uri="{C3380CC4-5D6E-409C-BE32-E72D297353CC}">
              <c16:uniqueId val="{00000000-9F61-4758-87FC-E85059FB7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59.53</c:v>
                </c:pt>
                <c:pt idx="1">
                  <c:v>52.15</c:v>
                </c:pt>
                <c:pt idx="2">
                  <c:v>54.81</c:v>
                </c:pt>
                <c:pt idx="3">
                  <c:v>60.3</c:v>
                </c:pt>
                <c:pt idx="4">
                  <c:v>60.2</c:v>
                </c:pt>
              </c:numCache>
            </c:numRef>
          </c:val>
          <c:extLst>
            <c:ext xmlns:c16="http://schemas.microsoft.com/office/drawing/2014/chart" uri="{C3380CC4-5D6E-409C-BE32-E72D297353CC}">
              <c16:uniqueId val="{00000001-9F61-4758-87FC-E85059FB7BAE}"/>
            </c:ext>
          </c:extLst>
        </c:ser>
        <c:dLbls>
          <c:showLegendKey val="0"/>
          <c:showVal val="0"/>
          <c:showCatName val="0"/>
          <c:showSerName val="0"/>
          <c:showPercent val="0"/>
          <c:showBubbleSize val="0"/>
        </c:dLbls>
        <c:gapWidth val="250"/>
        <c:overlap val="100"/>
        <c:axId val="401142896"/>
        <c:axId val="401143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-4.8</c:v>
                </c:pt>
                <c:pt idx="1">
                  <c:v>-9.18</c:v>
                </c:pt>
                <c:pt idx="2">
                  <c:v>0.18</c:v>
                </c:pt>
                <c:pt idx="3">
                  <c:v>-0.4</c:v>
                </c:pt>
                <c:pt idx="4">
                  <c:v>-4.72</c:v>
                </c:pt>
              </c:numCache>
            </c:numRef>
          </c:val>
          <c:smooth val="0"/>
          <c:extLst>
            <c:ext xmlns:c16="http://schemas.microsoft.com/office/drawing/2014/chart" uri="{C3380CC4-5D6E-409C-BE32-E72D297353CC}">
              <c16:uniqueId val="{00000002-9F61-4758-87FC-E85059FB7BAE}"/>
            </c:ext>
          </c:extLst>
        </c:ser>
        <c:dLbls>
          <c:showLegendKey val="0"/>
          <c:showVal val="0"/>
          <c:showCatName val="0"/>
          <c:showSerName val="0"/>
          <c:showPercent val="0"/>
          <c:showBubbleSize val="0"/>
        </c:dLbls>
        <c:marker val="1"/>
        <c:smooth val="0"/>
        <c:axId val="401142896"/>
        <c:axId val="401143288"/>
      </c:lineChart>
      <c:catAx>
        <c:axId val="40114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1143288"/>
        <c:crosses val="autoZero"/>
        <c:auto val="1"/>
        <c:lblAlgn val="ctr"/>
        <c:lblOffset val="100"/>
        <c:tickLblSkip val="1"/>
        <c:tickMarkSkip val="1"/>
        <c:noMultiLvlLbl val="0"/>
      </c:catAx>
      <c:valAx>
        <c:axId val="40114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14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9A1-443C-AD41-FB76955051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A1-443C-AD41-FB76955051EF}"/>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9A1-443C-AD41-FB76955051EF}"/>
            </c:ext>
          </c:extLst>
        </c:ser>
        <c:ser>
          <c:idx val="3"/>
          <c:order val="3"/>
          <c:tx>
            <c:strRef>
              <c:f>データシート!$A$30</c:f>
              <c:strCache>
                <c:ptCount val="1"/>
                <c:pt idx="0">
                  <c:v>ケーブルネットワーク事業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1.46</c:v>
                </c:pt>
                <c:pt idx="1">
                  <c:v>#N/A</c:v>
                </c:pt>
                <c:pt idx="2">
                  <c:v>1.28</c:v>
                </c:pt>
                <c:pt idx="3">
                  <c:v>#N/A</c:v>
                </c:pt>
                <c:pt idx="4">
                  <c:v>#N/A</c:v>
                </c:pt>
                <c:pt idx="5">
                  <c:v>0.01</c:v>
                </c:pt>
                <c:pt idx="6">
                  <c:v>#N/A</c:v>
                </c:pt>
                <c:pt idx="7">
                  <c:v>0.02</c:v>
                </c:pt>
                <c:pt idx="8">
                  <c:v>#N/A</c:v>
                </c:pt>
                <c:pt idx="9">
                  <c:v>0.01</c:v>
                </c:pt>
              </c:numCache>
            </c:numRef>
          </c:val>
          <c:extLst>
            <c:ext xmlns:c16="http://schemas.microsoft.com/office/drawing/2014/chart" uri="{C3380CC4-5D6E-409C-BE32-E72D297353CC}">
              <c16:uniqueId val="{00000003-79A1-443C-AD41-FB76955051EF}"/>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0.05</c:v>
                </c:pt>
              </c:numCache>
            </c:numRef>
          </c:val>
          <c:extLst>
            <c:ext xmlns:c16="http://schemas.microsoft.com/office/drawing/2014/chart" uri="{C3380CC4-5D6E-409C-BE32-E72D297353CC}">
              <c16:uniqueId val="{00000004-79A1-443C-AD41-FB76955051E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0.33</c:v>
                </c:pt>
                <c:pt idx="4">
                  <c:v>#N/A</c:v>
                </c:pt>
                <c:pt idx="5">
                  <c:v>0.25</c:v>
                </c:pt>
                <c:pt idx="6">
                  <c:v>#N/A</c:v>
                </c:pt>
                <c:pt idx="7">
                  <c:v>0.32</c:v>
                </c:pt>
                <c:pt idx="8">
                  <c:v>#N/A</c:v>
                </c:pt>
                <c:pt idx="9">
                  <c:v>0.11</c:v>
                </c:pt>
              </c:numCache>
            </c:numRef>
          </c:val>
          <c:extLst>
            <c:ext xmlns:c16="http://schemas.microsoft.com/office/drawing/2014/chart" uri="{C3380CC4-5D6E-409C-BE32-E72D297353CC}">
              <c16:uniqueId val="{00000005-79A1-443C-AD41-FB76955051EF}"/>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0.06</c:v>
                </c:pt>
                <c:pt idx="4">
                  <c:v>#N/A</c:v>
                </c:pt>
                <c:pt idx="5">
                  <c:v>0.12</c:v>
                </c:pt>
                <c:pt idx="6">
                  <c:v>#N/A</c:v>
                </c:pt>
                <c:pt idx="7">
                  <c:v>0.22</c:v>
                </c:pt>
                <c:pt idx="8">
                  <c:v>#N/A</c:v>
                </c:pt>
                <c:pt idx="9">
                  <c:v>0.3</c:v>
                </c:pt>
              </c:numCache>
            </c:numRef>
          </c:val>
          <c:extLst>
            <c:ext xmlns:c16="http://schemas.microsoft.com/office/drawing/2014/chart" uri="{C3380CC4-5D6E-409C-BE32-E72D297353CC}">
              <c16:uniqueId val="{00000006-79A1-443C-AD41-FB76955051EF}"/>
            </c:ext>
          </c:extLst>
        </c:ser>
        <c:ser>
          <c:idx val="7"/>
          <c:order val="7"/>
          <c:tx>
            <c:strRef>
              <c:f>データシート!$A$34</c:f>
              <c:strCache>
                <c:ptCount val="1"/>
                <c:pt idx="0">
                  <c:v>電気事業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2.2999999999999998</c:v>
                </c:pt>
                <c:pt idx="2">
                  <c:v>#N/A</c:v>
                </c:pt>
                <c:pt idx="3">
                  <c:v>3.19</c:v>
                </c:pt>
                <c:pt idx="4">
                  <c:v>#N/A</c:v>
                </c:pt>
                <c:pt idx="5">
                  <c:v>1.91</c:v>
                </c:pt>
                <c:pt idx="6">
                  <c:v>#N/A</c:v>
                </c:pt>
                <c:pt idx="7">
                  <c:v>0.8</c:v>
                </c:pt>
                <c:pt idx="8">
                  <c:v>#N/A</c:v>
                </c:pt>
                <c:pt idx="9">
                  <c:v>0.79</c:v>
                </c:pt>
              </c:numCache>
            </c:numRef>
          </c:val>
          <c:extLst>
            <c:ext xmlns:c16="http://schemas.microsoft.com/office/drawing/2014/chart" uri="{C3380CC4-5D6E-409C-BE32-E72D297353CC}">
              <c16:uniqueId val="{00000007-79A1-443C-AD41-FB76955051E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6.02</c:v>
                </c:pt>
                <c:pt idx="2">
                  <c:v>#N/A</c:v>
                </c:pt>
                <c:pt idx="3">
                  <c:v>7.01</c:v>
                </c:pt>
                <c:pt idx="4">
                  <c:v>#N/A</c:v>
                </c:pt>
                <c:pt idx="5">
                  <c:v>5.82</c:v>
                </c:pt>
                <c:pt idx="6">
                  <c:v>#N/A</c:v>
                </c:pt>
                <c:pt idx="7">
                  <c:v>5.64</c:v>
                </c:pt>
                <c:pt idx="8">
                  <c:v>#N/A</c:v>
                </c:pt>
                <c:pt idx="9">
                  <c:v>5.76</c:v>
                </c:pt>
              </c:numCache>
            </c:numRef>
          </c:val>
          <c:extLst>
            <c:ext xmlns:c16="http://schemas.microsoft.com/office/drawing/2014/chart" uri="{C3380CC4-5D6E-409C-BE32-E72D297353CC}">
              <c16:uniqueId val="{00000008-79A1-443C-AD41-FB76955051EF}"/>
            </c:ext>
          </c:extLst>
        </c:ser>
        <c:ser>
          <c:idx val="9"/>
          <c:order val="9"/>
          <c:tx>
            <c:strRef>
              <c:f>データシート!$A$36</c:f>
              <c:strCache>
                <c:ptCount val="1"/>
                <c:pt idx="0">
                  <c:v>国民健康保険病院事業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18.72</c:v>
                </c:pt>
                <c:pt idx="2">
                  <c:v>#N/A</c:v>
                </c:pt>
                <c:pt idx="3">
                  <c:v>17.95</c:v>
                </c:pt>
                <c:pt idx="4">
                  <c:v>#N/A</c:v>
                </c:pt>
                <c:pt idx="5">
                  <c:v>17.13</c:v>
                </c:pt>
                <c:pt idx="6">
                  <c:v>#N/A</c:v>
                </c:pt>
                <c:pt idx="7">
                  <c:v>17.7</c:v>
                </c:pt>
                <c:pt idx="8">
                  <c:v>#N/A</c:v>
                </c:pt>
                <c:pt idx="9">
                  <c:v>18.059999999999999</c:v>
                </c:pt>
              </c:numCache>
            </c:numRef>
          </c:val>
          <c:extLst>
            <c:ext xmlns:c16="http://schemas.microsoft.com/office/drawing/2014/chart" uri="{C3380CC4-5D6E-409C-BE32-E72D297353CC}">
              <c16:uniqueId val="{00000009-79A1-443C-AD41-FB76955051EF}"/>
            </c:ext>
          </c:extLst>
        </c:ser>
        <c:dLbls>
          <c:showLegendKey val="0"/>
          <c:showVal val="0"/>
          <c:showCatName val="0"/>
          <c:showSerName val="0"/>
          <c:showPercent val="0"/>
          <c:showBubbleSize val="0"/>
        </c:dLbls>
        <c:gapWidth val="150"/>
        <c:overlap val="100"/>
        <c:axId val="401144072"/>
        <c:axId val="401144464"/>
      </c:barChart>
      <c:catAx>
        <c:axId val="40114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144464"/>
        <c:crosses val="autoZero"/>
        <c:auto val="1"/>
        <c:lblAlgn val="ctr"/>
        <c:lblOffset val="100"/>
        <c:tickLblSkip val="1"/>
        <c:tickMarkSkip val="1"/>
        <c:noMultiLvlLbl val="0"/>
      </c:catAx>
      <c:valAx>
        <c:axId val="40114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144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474</c:v>
                </c:pt>
                <c:pt idx="5">
                  <c:v>495</c:v>
                </c:pt>
                <c:pt idx="8">
                  <c:v>531</c:v>
                </c:pt>
                <c:pt idx="11">
                  <c:v>530</c:v>
                </c:pt>
                <c:pt idx="14">
                  <c:v>516</c:v>
                </c:pt>
              </c:numCache>
            </c:numRef>
          </c:val>
          <c:extLst>
            <c:ext xmlns:c16="http://schemas.microsoft.com/office/drawing/2014/chart" uri="{C3380CC4-5D6E-409C-BE32-E72D297353CC}">
              <c16:uniqueId val="{00000000-6AE9-438F-B816-C3BA229876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E9-438F-B816-C3BA229876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AE9-438F-B816-C3BA229876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35</c:v>
                </c:pt>
                <c:pt idx="6">
                  <c:v>31</c:v>
                </c:pt>
                <c:pt idx="9">
                  <c:v>20</c:v>
                </c:pt>
                <c:pt idx="12">
                  <c:v>7</c:v>
                </c:pt>
              </c:numCache>
            </c:numRef>
          </c:val>
          <c:extLst>
            <c:ext xmlns:c16="http://schemas.microsoft.com/office/drawing/2014/chart" uri="{C3380CC4-5D6E-409C-BE32-E72D297353CC}">
              <c16:uniqueId val="{00000003-6AE9-438F-B816-C3BA229876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c:v>
                </c:pt>
                <c:pt idx="3">
                  <c:v>44</c:v>
                </c:pt>
                <c:pt idx="6">
                  <c:v>45</c:v>
                </c:pt>
                <c:pt idx="9">
                  <c:v>53</c:v>
                </c:pt>
                <c:pt idx="12">
                  <c:v>54</c:v>
                </c:pt>
              </c:numCache>
            </c:numRef>
          </c:val>
          <c:extLst>
            <c:ext xmlns:c16="http://schemas.microsoft.com/office/drawing/2014/chart" uri="{C3380CC4-5D6E-409C-BE32-E72D297353CC}">
              <c16:uniqueId val="{00000004-6AE9-438F-B816-C3BA229876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E9-438F-B816-C3BA229876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E9-438F-B816-C3BA229876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668</c:v>
                </c:pt>
                <c:pt idx="3">
                  <c:v>699</c:v>
                </c:pt>
                <c:pt idx="6">
                  <c:v>753</c:v>
                </c:pt>
                <c:pt idx="9">
                  <c:v>753</c:v>
                </c:pt>
                <c:pt idx="12">
                  <c:v>727</c:v>
                </c:pt>
              </c:numCache>
            </c:numRef>
          </c:val>
          <c:extLst>
            <c:ext xmlns:c16="http://schemas.microsoft.com/office/drawing/2014/chart" uri="{C3380CC4-5D6E-409C-BE32-E72D297353CC}">
              <c16:uniqueId val="{00000007-6AE9-438F-B816-C3BA22987608}"/>
            </c:ext>
          </c:extLst>
        </c:ser>
        <c:dLbls>
          <c:showLegendKey val="0"/>
          <c:showVal val="0"/>
          <c:showCatName val="0"/>
          <c:showSerName val="0"/>
          <c:showPercent val="0"/>
          <c:showBubbleSize val="0"/>
        </c:dLbls>
        <c:gapWidth val="100"/>
        <c:overlap val="100"/>
        <c:axId val="199247280"/>
        <c:axId val="199247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279</c:v>
                </c:pt>
                <c:pt idx="2">
                  <c:v>#N/A</c:v>
                </c:pt>
                <c:pt idx="3">
                  <c:v>#N/A</c:v>
                </c:pt>
                <c:pt idx="4">
                  <c:v>283</c:v>
                </c:pt>
                <c:pt idx="5">
                  <c:v>#N/A</c:v>
                </c:pt>
                <c:pt idx="6">
                  <c:v>#N/A</c:v>
                </c:pt>
                <c:pt idx="7">
                  <c:v>298</c:v>
                </c:pt>
                <c:pt idx="8">
                  <c:v>#N/A</c:v>
                </c:pt>
                <c:pt idx="9">
                  <c:v>#N/A</c:v>
                </c:pt>
                <c:pt idx="10">
                  <c:v>296</c:v>
                </c:pt>
                <c:pt idx="11">
                  <c:v>#N/A</c:v>
                </c:pt>
                <c:pt idx="12">
                  <c:v>#N/A</c:v>
                </c:pt>
                <c:pt idx="13">
                  <c:v>272</c:v>
                </c:pt>
                <c:pt idx="14">
                  <c:v>#N/A</c:v>
                </c:pt>
              </c:numCache>
            </c:numRef>
          </c:val>
          <c:smooth val="0"/>
          <c:extLst>
            <c:ext xmlns:c16="http://schemas.microsoft.com/office/drawing/2014/chart" uri="{C3380CC4-5D6E-409C-BE32-E72D297353CC}">
              <c16:uniqueId val="{00000008-6AE9-438F-B816-C3BA22987608}"/>
            </c:ext>
          </c:extLst>
        </c:ser>
        <c:dLbls>
          <c:showLegendKey val="0"/>
          <c:showVal val="0"/>
          <c:showCatName val="0"/>
          <c:showSerName val="0"/>
          <c:showPercent val="0"/>
          <c:showBubbleSize val="0"/>
        </c:dLbls>
        <c:marker val="1"/>
        <c:smooth val="0"/>
        <c:axId val="199247280"/>
        <c:axId val="199247672"/>
      </c:lineChart>
      <c:catAx>
        <c:axId val="19924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247672"/>
        <c:crosses val="autoZero"/>
        <c:auto val="1"/>
        <c:lblAlgn val="ctr"/>
        <c:lblOffset val="100"/>
        <c:tickLblSkip val="1"/>
        <c:tickMarkSkip val="1"/>
        <c:noMultiLvlLbl val="0"/>
      </c:catAx>
      <c:valAx>
        <c:axId val="19924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4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4469</c:v>
                </c:pt>
                <c:pt idx="5">
                  <c:v>4545</c:v>
                </c:pt>
                <c:pt idx="8">
                  <c:v>4597</c:v>
                </c:pt>
                <c:pt idx="11">
                  <c:v>4515</c:v>
                </c:pt>
                <c:pt idx="14">
                  <c:v>4736</c:v>
                </c:pt>
              </c:numCache>
            </c:numRef>
          </c:val>
          <c:extLst>
            <c:ext xmlns:c16="http://schemas.microsoft.com/office/drawing/2014/chart" uri="{C3380CC4-5D6E-409C-BE32-E72D297353CC}">
              <c16:uniqueId val="{00000000-4F92-483A-94E5-E03BD214AB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c:v>
                </c:pt>
                <c:pt idx="5">
                  <c:v>0</c:v>
                </c:pt>
                <c:pt idx="8">
                  <c:v>0</c:v>
                </c:pt>
                <c:pt idx="11">
                  <c:v>0</c:v>
                </c:pt>
                <c:pt idx="14">
                  <c:v>0</c:v>
                </c:pt>
              </c:numCache>
            </c:numRef>
          </c:val>
          <c:extLst>
            <c:ext xmlns:c16="http://schemas.microsoft.com/office/drawing/2014/chart" uri="{C3380CC4-5D6E-409C-BE32-E72D297353CC}">
              <c16:uniqueId val="{00000001-4F92-483A-94E5-E03BD214AB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3179</c:v>
                </c:pt>
                <c:pt idx="5">
                  <c:v>2822</c:v>
                </c:pt>
                <c:pt idx="8">
                  <c:v>3080</c:v>
                </c:pt>
                <c:pt idx="11">
                  <c:v>3210</c:v>
                </c:pt>
                <c:pt idx="14">
                  <c:v>3161</c:v>
                </c:pt>
              </c:numCache>
            </c:numRef>
          </c:val>
          <c:extLst>
            <c:ext xmlns:c16="http://schemas.microsoft.com/office/drawing/2014/chart" uri="{C3380CC4-5D6E-409C-BE32-E72D297353CC}">
              <c16:uniqueId val="{00000002-4F92-483A-94E5-E03BD214AB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92-483A-94E5-E03BD214AB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2-483A-94E5-E03BD214AB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5</c:v>
                </c:pt>
                <c:pt idx="9">
                  <c:v>5</c:v>
                </c:pt>
                <c:pt idx="12">
                  <c:v>5</c:v>
                </c:pt>
              </c:numCache>
            </c:numRef>
          </c:val>
          <c:extLst>
            <c:ext xmlns:c16="http://schemas.microsoft.com/office/drawing/2014/chart" uri="{C3380CC4-5D6E-409C-BE32-E72D297353CC}">
              <c16:uniqueId val="{00000005-4F92-483A-94E5-E03BD214AB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1149</c:v>
                </c:pt>
                <c:pt idx="3">
                  <c:v>1096</c:v>
                </c:pt>
                <c:pt idx="6">
                  <c:v>1040</c:v>
                </c:pt>
                <c:pt idx="9">
                  <c:v>954</c:v>
                </c:pt>
                <c:pt idx="12">
                  <c:v>1067</c:v>
                </c:pt>
              </c:numCache>
            </c:numRef>
          </c:val>
          <c:extLst>
            <c:ext xmlns:c16="http://schemas.microsoft.com/office/drawing/2014/chart" uri="{C3380CC4-5D6E-409C-BE32-E72D297353CC}">
              <c16:uniqueId val="{00000006-4F92-483A-94E5-E03BD214AB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111</c:v>
                </c:pt>
                <c:pt idx="3">
                  <c:v>78</c:v>
                </c:pt>
                <c:pt idx="6">
                  <c:v>47</c:v>
                </c:pt>
                <c:pt idx="9">
                  <c:v>40</c:v>
                </c:pt>
                <c:pt idx="12">
                  <c:v>21</c:v>
                </c:pt>
              </c:numCache>
            </c:numRef>
          </c:val>
          <c:extLst>
            <c:ext xmlns:c16="http://schemas.microsoft.com/office/drawing/2014/chart" uri="{C3380CC4-5D6E-409C-BE32-E72D297353CC}">
              <c16:uniqueId val="{00000007-4F92-483A-94E5-E03BD214AB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631</c:v>
                </c:pt>
                <c:pt idx="3">
                  <c:v>597</c:v>
                </c:pt>
                <c:pt idx="6">
                  <c:v>516</c:v>
                </c:pt>
                <c:pt idx="9">
                  <c:v>493</c:v>
                </c:pt>
                <c:pt idx="12">
                  <c:v>538</c:v>
                </c:pt>
              </c:numCache>
            </c:numRef>
          </c:val>
          <c:extLst>
            <c:ext xmlns:c16="http://schemas.microsoft.com/office/drawing/2014/chart" uri="{C3380CC4-5D6E-409C-BE32-E72D297353CC}">
              <c16:uniqueId val="{00000008-4F92-483A-94E5-E03BD214AB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92-483A-94E5-E03BD214AB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6052</c:v>
                </c:pt>
                <c:pt idx="3">
                  <c:v>6088</c:v>
                </c:pt>
                <c:pt idx="6">
                  <c:v>6093</c:v>
                </c:pt>
                <c:pt idx="9">
                  <c:v>5850</c:v>
                </c:pt>
                <c:pt idx="12">
                  <c:v>5906</c:v>
                </c:pt>
              </c:numCache>
            </c:numRef>
          </c:val>
          <c:extLst>
            <c:ext xmlns:c16="http://schemas.microsoft.com/office/drawing/2014/chart" uri="{C3380CC4-5D6E-409C-BE32-E72D297353CC}">
              <c16:uniqueId val="{0000000A-4F92-483A-94E5-E03BD214AB43}"/>
            </c:ext>
          </c:extLst>
        </c:ser>
        <c:dLbls>
          <c:showLegendKey val="0"/>
          <c:showVal val="0"/>
          <c:showCatName val="0"/>
          <c:showSerName val="0"/>
          <c:showPercent val="0"/>
          <c:showBubbleSize val="0"/>
        </c:dLbls>
        <c:gapWidth val="100"/>
        <c:overlap val="100"/>
        <c:axId val="199248848"/>
        <c:axId val="199249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294</c:v>
                </c:pt>
                <c:pt idx="2">
                  <c:v>#N/A</c:v>
                </c:pt>
                <c:pt idx="3">
                  <c:v>#N/A</c:v>
                </c:pt>
                <c:pt idx="4">
                  <c:v>491</c:v>
                </c:pt>
                <c:pt idx="5">
                  <c:v>#N/A</c:v>
                </c:pt>
                <c:pt idx="6">
                  <c:v>#N/A</c:v>
                </c:pt>
                <c:pt idx="7">
                  <c:v>24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92-483A-94E5-E03BD214AB43}"/>
            </c:ext>
          </c:extLst>
        </c:ser>
        <c:dLbls>
          <c:showLegendKey val="0"/>
          <c:showVal val="0"/>
          <c:showCatName val="0"/>
          <c:showSerName val="0"/>
          <c:showPercent val="0"/>
          <c:showBubbleSize val="0"/>
        </c:dLbls>
        <c:marker val="1"/>
        <c:smooth val="0"/>
        <c:axId val="199248848"/>
        <c:axId val="199249240"/>
      </c:lineChart>
      <c:catAx>
        <c:axId val="19924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249240"/>
        <c:crosses val="autoZero"/>
        <c:auto val="1"/>
        <c:lblAlgn val="ctr"/>
        <c:lblOffset val="100"/>
        <c:tickLblSkip val="1"/>
        <c:tickMarkSkip val="1"/>
        <c:noMultiLvlLbl val="0"/>
      </c:catAx>
      <c:valAx>
        <c:axId val="199249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48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1641</c:v>
                </c:pt>
                <c:pt idx="1">
                  <c:v>1730</c:v>
                </c:pt>
                <c:pt idx="2">
                  <c:v>1680</c:v>
                </c:pt>
              </c:numCache>
            </c:numRef>
          </c:val>
          <c:extLst>
            <c:ext xmlns:c16="http://schemas.microsoft.com/office/drawing/2014/chart" uri="{C3380CC4-5D6E-409C-BE32-E72D297353CC}">
              <c16:uniqueId val="{00000000-5094-48C1-AEE9-F453978CE9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618</c:v>
                </c:pt>
                <c:pt idx="1">
                  <c:v>618</c:v>
                </c:pt>
                <c:pt idx="2">
                  <c:v>618</c:v>
                </c:pt>
              </c:numCache>
            </c:numRef>
          </c:val>
          <c:extLst>
            <c:ext xmlns:c16="http://schemas.microsoft.com/office/drawing/2014/chart" uri="{C3380CC4-5D6E-409C-BE32-E72D297353CC}">
              <c16:uniqueId val="{00000001-5094-48C1-AEE9-F453978CE9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1110</c:v>
                </c:pt>
                <c:pt idx="1">
                  <c:v>1171</c:v>
                </c:pt>
                <c:pt idx="2">
                  <c:v>1198</c:v>
                </c:pt>
              </c:numCache>
            </c:numRef>
          </c:val>
          <c:extLst>
            <c:ext xmlns:c16="http://schemas.microsoft.com/office/drawing/2014/chart" uri="{C3380CC4-5D6E-409C-BE32-E72D297353CC}">
              <c16:uniqueId val="{00000002-5094-48C1-AEE9-F453978CE93F}"/>
            </c:ext>
          </c:extLst>
        </c:ser>
        <c:dLbls>
          <c:showLegendKey val="0"/>
          <c:showVal val="0"/>
          <c:showCatName val="0"/>
          <c:showSerName val="0"/>
          <c:showPercent val="0"/>
          <c:showBubbleSize val="0"/>
        </c:dLbls>
        <c:gapWidth val="120"/>
        <c:overlap val="100"/>
        <c:axId val="199246496"/>
        <c:axId val="199246104"/>
      </c:barChart>
      <c:catAx>
        <c:axId val="19924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9246104"/>
        <c:crosses val="autoZero"/>
        <c:auto val="1"/>
        <c:lblAlgn val="ctr"/>
        <c:lblOffset val="100"/>
        <c:tickLblSkip val="1"/>
        <c:tickMarkSkip val="1"/>
        <c:noMultiLvlLbl val="0"/>
      </c:catAx>
      <c:valAx>
        <c:axId val="199246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924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{13DF0D9E-25D4-4EAF-9E58-EDCCAC9CCCF7}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D6E-4190-8B9E-894011FAF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{9F877493-7D5A-4D18-8862-CA8863D64BC0}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6E-4190-8B9E-894011FAF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{F3A9ADA8-CDC1-438F-904B-7066D5B66CF2}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6E-4190-8B9E-894011FAF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{84023D32-17A6-4E89-8AF2-EAB10BEAD30F}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6E-4190-8B9E-894011FAF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{67FE650C-3B09-4F94-8F38-B5B325664D74}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6E-4190-8B9E-894011FAFC57}"/>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{179F547D-33A5-4224-94C8-1F5C6D1DFD3D}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D6E-4190-8B9E-894011FAFC57}"/>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{753BE8E5-A15F-4448-85A1-72DE9EBA606B}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D6E-4190-8B9E-894011FAFC5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{801CAE4B-DE31-4ED0-A2DD-FE7B8CB75194}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D6E-4190-8B9E-894011FAFC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{445916A4-7B05-45DA-9AE8-13C9379B931E}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D6E-4190-8B9E-894011FAF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45.4</c:v>
                </c:pt>
                <c:pt idx="24">
                  <c:v>46.9</c:v>
                </c:pt>
                <c:pt idx="32">
                  <c:v>49.6</c:v>
                </c:pt>
              </c:numCache>
            </c:numRef>
          </c:xVal>
          <c:yVal>
            <c:numRef>
              <c:f>公会計指標分析・財政指標組合せ分析表!$BP$51:$DC$51</c:f>
              <c:numCache>
                <c:formatCode>#,##0.0;"▲ "#,##0.0</c:formatCode>
                <c:ptCount val="40"/>
                <c:pt idx="8">
                  <c:v>19.7</c:v>
                </c:pt>
                <c:pt idx="16">
                  <c:v>0.9</c:v>
                </c:pt>
              </c:numCache>
            </c:numRef>
          </c:yVal>
          <c:smooth val="0"/>
          <c:extLst>
            <c:ext xmlns:c16="http://schemas.microsoft.com/office/drawing/2014/chart" uri="{C3380CC4-5D6E-409C-BE32-E72D297353CC}">
              <c16:uniqueId val="{00000009-5D6E-4190-8B9E-894011FAFC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{52964E86-7CC8-4FCB-9508-A6741EA0269D}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D6E-4190-8B9E-894011FAFC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{11171FDE-4BC7-4C45-BC31-B9B4160C776B}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6E-4190-8B9E-894011FAF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{D8F8F618-C78B-48E9-B1B9-D5B50EBC4AFD}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6E-4190-8B9E-894011FAF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{89EE3F27-4363-498D-90A5-559A97070E1A}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6E-4190-8B9E-894011FAF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{B83922B2-21C3-4038-A103-1C656F3B884A}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6E-4190-8B9E-894011FAFC5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{9F64B86A-302C-4818-B901-19B34ACC53B2}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D6E-4190-8B9E-894011FAFC5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{5BB6AD09-EA15-4048-A6C0-6D269C0F4977}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D6E-4190-8B9E-894011FAFC5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{300931B2-A684-4C5C-A295-525473C5C3BE}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D6E-4190-8B9E-894011FAFC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{0FB0F63C-413B-4540-834E-2322C6E266C2}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D6E-4190-8B9E-894011FAF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D6E-4190-8B9E-894011FAFC57}"/>
            </c:ext>
          </c:extLst>
        </c:ser>
        <c:dLbls>
          <c:showLegendKey val="0"/>
          <c:showVal val="1"/>
          <c:showCatName val="0"/>
          <c:showSerName val="0"/>
          <c:showPercent val="0"/>
          <c:showBubbleSize val="0"/>
        </c:dLbls>
        <c:axId val="419058240"/>
        <c:axId val="419058632"/>
      </c:scatterChart>
      <c:valAx>
        <c:axId val="419058240"/>
        <c:scaling>
          <c:orientation val="minMax"/>
          <c:max val="60"/>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058632"/>
        <c:crosses val="autoZero"/>
        <c:crossBetween val="midCat"/>
      </c:valAx>
      <c:valAx>
        <c:axId val="41905863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90582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{8B48D3B2-3749-445D-8659-9A40EBC814E5}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353-48A1-AA59-12BFF4E1D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{F9D256F1-C1ED-4031-AA5C-BE122FDA76E0}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53-48A1-AA59-12BFF4E1D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{48C2AB6F-5E24-4652-A138-9EC815A97A43}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53-48A1-AA59-12BFF4E1D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{32808AC6-84F7-41B6-8DB6-16E4B71FBD64}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53-48A1-AA59-12BFF4E1D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{89E1F6CE-859F-40B1-8C16-3F8EE46528B1}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53-48A1-AA59-12BFF4E1DB1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{E3780246-A484-4518-8814-16B3DBC17D05}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353-48A1-AA59-12BFF4E1DB1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{7CDA6915-0091-412F-84CE-3BE4777A8D2E}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353-48A1-AA59-12BFF4E1DB1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{6C5ED5A5-1FC2-4EDA-AA2F-F745F0C9AE50}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353-48A1-AA59-12BFF4E1DB1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{73B54F04-EB0F-40A1-959B-45221F5ABA46}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353-48A1-AA59-12BFF4E1D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11.1</c:v>
                </c:pt>
                <c:pt idx="16">
                  <c:v>11.6</c:v>
                </c:pt>
                <c:pt idx="24">
                  <c:v>12</c:v>
                </c:pt>
                <c:pt idx="32">
                  <c:v>12.2</c:v>
                </c:pt>
              </c:numCache>
            </c:numRef>
          </c:xVal>
          <c:yVal>
            <c:numRef>
              <c:f>公会計指標分析・財政指標組合せ分析表!$BP$73:$DC$73</c:f>
              <c:numCache>
                <c:formatCode>#,##0.0;"▲ "#,##0.0</c:formatCode>
                <c:ptCount val="40"/>
                <c:pt idx="0">
                  <c:v>12</c:v>
                </c:pt>
                <c:pt idx="8">
                  <c:v>19.7</c:v>
                </c:pt>
                <c:pt idx="16">
                  <c:v>0.9</c:v>
                </c:pt>
              </c:numCache>
            </c:numRef>
          </c:yVal>
          <c:smooth val="0"/>
          <c:extLst>
            <c:ext xmlns:c16="http://schemas.microsoft.com/office/drawing/2014/chart" uri="{C3380CC4-5D6E-409C-BE32-E72D297353CC}">
              <c16:uniqueId val="{00000009-8353-48A1-AA59-12BFF4E1DB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{5B8EDA48-F6AF-47FF-B7DA-4A9D6E14066F}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353-48A1-AA59-12BFF4E1DB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{E8075B75-1876-4499-B02A-94624D650ADE}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53-48A1-AA59-12BFF4E1D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{BD79879A-6332-478E-8C5D-8558E0391FFA}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53-48A1-AA59-12BFF4E1D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{93FD6CFE-92CE-47E2-8BD9-B52186F428E6}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53-48A1-AA59-12BFF4E1D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{A496931B-F382-416F-AE84-A819AC61B4E7}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53-48A1-AA59-12BFF4E1DB1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{AABCDC1E-04E7-4DE0-AC1A-C494B29F26C7}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353-48A1-AA59-12BFF4E1DB1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{BFD6DDBB-9AA1-4DA4-AC08-DA5809C24FFE}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353-48A1-AA59-12BFF4E1DB16}"/>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{0A258494-AA70-4D8C-9772-8B2E04418E82}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353-48A1-AA59-12BFF4E1DB1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{F46E0CA1-2FD3-464E-8F9E-8A984D9B63F9}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353-48A1-AA59-12BFF4E1D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353-48A1-AA59-12BFF4E1DB16}"/>
            </c:ext>
          </c:extLst>
        </c:ser>
        <c:dLbls>
          <c:showLegendKey val="0"/>
          <c:showVal val="1"/>
          <c:showCatName val="0"/>
          <c:showSerName val="0"/>
          <c:showPercent val="0"/>
          <c:showBubbleSize val="0"/>
        </c:dLbls>
        <c:axId val="199248064"/>
        <c:axId val="419059416"/>
      </c:scatterChart>
      <c:valAx>
        <c:axId val="199248064"/>
        <c:scaling>
          <c:orientation val="minMax"/>
          <c:max val="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9059416"/>
        <c:crosses val="autoZero"/>
        <c:crossBetween val="midCat"/>
      </c:valAx>
      <c:valAx>
        <c:axId val="419059416"/>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24806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実質公債費比率算出に係る分子については、前年度と比べ</a:t>
          </a:r>
          <a:r>
            <a:rPr kumimoji="1" lang="en-US" altLang="ja-JP" sz="1400">
              <a:latin typeface="ＭＳ ゴシック" pitchFamily="49" charset="-128"/>
              <a:ea typeface="ＭＳ ゴシック" pitchFamily="49" charset="-128"/>
            </a:rPr>
            <a:t>23,217</a:t>
          </a:r>
          <a:r>
            <a:rPr kumimoji="1" lang="ja-JP" altLang="en-US" sz="1400">
              <a:latin typeface="ＭＳ ゴシック" pitchFamily="49" charset="-128"/>
              <a:ea typeface="ＭＳ ゴシック" pitchFamily="49" charset="-128"/>
            </a:rPr>
            <a:t>千円の減となった。基準財政需要額は</a:t>
          </a:r>
          <a:r>
            <a:rPr kumimoji="1" lang="en-US" altLang="ja-JP" sz="1400">
              <a:latin typeface="ＭＳ ゴシック" pitchFamily="49" charset="-128"/>
              <a:ea typeface="ＭＳ ゴシック" pitchFamily="49" charset="-128"/>
            </a:rPr>
            <a:t>14,476</a:t>
          </a:r>
          <a:r>
            <a:rPr kumimoji="1" lang="ja-JP" altLang="en-US" sz="1400">
              <a:latin typeface="ＭＳ ゴシック" pitchFamily="49" charset="-128"/>
              <a:ea typeface="ＭＳ ゴシック" pitchFamily="49" charset="-128"/>
            </a:rPr>
            <a:t>千円の減となったが、元利償還金については</a:t>
          </a:r>
          <a:r>
            <a:rPr kumimoji="1" lang="en-US" altLang="ja-JP" sz="1400">
              <a:latin typeface="ＭＳ ゴシック" pitchFamily="49" charset="-128"/>
              <a:ea typeface="ＭＳ ゴシック" pitchFamily="49" charset="-128"/>
            </a:rPr>
            <a:t>25,907</a:t>
          </a:r>
          <a:r>
            <a:rPr kumimoji="1" lang="ja-JP" altLang="en-US" sz="1400">
              <a:latin typeface="ＭＳ ゴシック" pitchFamily="49" charset="-128"/>
              <a:ea typeface="ＭＳ ゴシック" pitchFamily="49" charset="-128"/>
            </a:rPr>
            <a:t>千円の減、準元利償還金は</a:t>
          </a:r>
          <a:r>
            <a:rPr kumimoji="1" lang="en-US" altLang="ja-JP" sz="1400">
              <a:latin typeface="ＭＳ ゴシック" pitchFamily="49" charset="-128"/>
              <a:ea typeface="ＭＳ ゴシック" pitchFamily="49" charset="-128"/>
            </a:rPr>
            <a:t>11,786</a:t>
          </a:r>
          <a:r>
            <a:rPr kumimoji="1" lang="ja-JP" altLang="en-US" sz="1400">
              <a:latin typeface="ＭＳ ゴシック" pitchFamily="49" charset="-128"/>
              <a:ea typeface="ＭＳ ゴシック" pitchFamily="49" charset="-128"/>
            </a:rPr>
            <a:t>千円の減となったことが主な要因である。元利償還金については平成</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年度借入臨時地方道整備事業債等の完済が主な要因であり、準元利償還金については一部事務組合の地方債償還に充てた負担金の減が主な要因である。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満期一括償還地方債の償還の財源として積み立てている現在基金はない。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将来負担比率算出における分子は</a:t>
          </a:r>
          <a:r>
            <a:rPr kumimoji="1" lang="en-US" altLang="ja-JP" sz="1400">
              <a:latin typeface="ＭＳ ゴシック" pitchFamily="49" charset="-128"/>
              <a:ea typeface="ＭＳ ゴシック" pitchFamily="49" charset="-128"/>
            </a:rPr>
            <a:t>22,279</a:t>
          </a:r>
          <a:r>
            <a:rPr kumimoji="1" lang="ja-JP" altLang="en-US" sz="1400">
              <a:latin typeface="ＭＳ ゴシック" pitchFamily="49" charset="-128"/>
              <a:ea typeface="ＭＳ ゴシック" pitchFamily="49" charset="-128"/>
            </a:rPr>
            <a:t>千円増となった。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・退職手当負担見込額の増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a:t>
          </a:r>
          <a:r>
            <a:rPr kumimoji="1" lang="en-US" altLang="ja-JP" sz="1400">
              <a:latin typeface="ＭＳ ゴシック" pitchFamily="49" charset="-128"/>
              <a:ea typeface="ＭＳ ゴシック" pitchFamily="49" charset="-128"/>
            </a:rPr>
            <a:t>112,695</a:t>
          </a:r>
          <a:r>
            <a:rPr kumimoji="1" lang="ja-JP" altLang="en-US" sz="1400">
              <a:latin typeface="ＭＳ ゴシック" pitchFamily="49" charset="-128"/>
              <a:ea typeface="ＭＳ ゴシック" pitchFamily="49" charset="-128"/>
            </a:rPr>
            <a:t>千円の増。自己都合退職支給率が高い年齢域に職員が達したことが主な要因である。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・地方債現在高の増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前年度比</a:t>
          </a:r>
          <a:r>
            <a:rPr kumimoji="1" lang="en-US" altLang="ja-JP" sz="1400">
              <a:latin typeface="ＭＳ ゴシック" pitchFamily="49" charset="-128"/>
              <a:ea typeface="ＭＳ ゴシック" pitchFamily="49" charset="-128"/>
            </a:rPr>
            <a:t>56,128</a:t>
          </a:r>
          <a:r>
            <a:rPr kumimoji="1" lang="ja-JP" altLang="en-US" sz="1400">
              <a:latin typeface="ＭＳ ゴシック" pitchFamily="49" charset="-128"/>
              <a:ea typeface="ＭＳ ゴシック" pitchFamily="49" charset="-128"/>
            </a:rPr>
            <a:t>千円の増。普通建設事業の増に伴い、前年度と比べ過疎対策事業債及び辺地対策事業債の発行額が増（</a:t>
          </a:r>
          <a:r>
            <a:rPr kumimoji="1" lang="en-US" altLang="ja-JP" sz="1400">
              <a:latin typeface="ＭＳ ゴシック" pitchFamily="49" charset="-128"/>
              <a:ea typeface="ＭＳ ゴシック" pitchFamily="49" charset="-128"/>
            </a:rPr>
            <a:t>305,700</a:t>
          </a:r>
          <a:r>
            <a:rPr kumimoji="1" lang="ja-JP" altLang="en-US" sz="1400">
              <a:latin typeface="ＭＳ ゴシック" pitchFamily="49" charset="-128"/>
              <a:ea typeface="ＭＳ ゴシック" pitchFamily="49" charset="-128"/>
            </a:rPr>
            <a:t>千円増）となったことが主な要因である。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宮崎県椎葉村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3,496,479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過疎対策事業債（ソフト分）を起債し、過疎地域自立促進基金に積立を行ったが、平成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年度の財源不足を補填するため財政調整基金を繰り入れたことが減の主な要因である。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本村は主として、財政調整基金、ふるさと振興基金、過疎自立促進基金及び公共施設等整備基金に積立を行っている。財政調整基金については、基本的には地方自治法第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を実施し、財源不足の不足が生じたときの財源のため積立を行っている。ふるさと振興基金及び公共施設等整備基金については、将来予定されている大規模普通建設事業並びに公共施設整備維持管理経費の財源とするため計画的に積立を行っている。また、過疎自立促進基金については、過疎対策事業推進のため計画的な積立を行い、過疎対策事業実施の際の財源として充当を行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・ふるさと振興基金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本村における「自ら考え自ら行う地域づくり事業」にかかる経費に充当。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・過疎自立促進基金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総合的な過疎対策事業を推進することにより、過疎地域からの脱却と住み心地の良い地域づくりを実現するための事業に充当。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地域の福祉の向上に資する事業に充当。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将来の公共施設の整備又は維持管理経費に充当。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過疎対策事業債（ソフト分）を起債し、後年度事業に充当するため積立を行ったことが主な要因である。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基金を設置しており、将来当該基金を使用し事業を実施する見込みがある場合には計画的に予算に計上し積立を行っている。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1,680,423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の規定による基金繰入及び基金利子の積立を行ったが、平成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年度の財源不足により繰入を行ったことが減の主な要因である。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並びに災害復旧及び緊急を要する大規模な土木、その他建設事業、地方債の繰上償還、その他財産取得等に財源の不足が生じたときの財源として当基金を設置している。積み立て方の考え方については、基本的には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の規定による基金繰入および予算計上された基金利子を積み立てることとしている。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618,343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千円であり、前年度末比で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基金利子の積立による増が要因である。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に必要な財源を確保し、地方債の適正な管理を行うことにより将来にわたる財政の健全な運営に資するため当基金を設置している。積立の考え方については、基本的には将来地方債を繰上償還を行う際に計画的に予算計上をして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49.6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％で類似団体・宮崎県内・全国の平均値を大きく下回っている。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にかけて該当値が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％増加している。このうち、</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「橋梁（公共工作物）」を再調達原価で再評価したこと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による影響がある。インフラ資産を中心として、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取り組んでいく必要がある。また、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インフラ資産以外の事業用資産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法定耐用年数の半分以上が経過しているものが多く、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更新費用等に留意する必要がある。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61776</xdr:rowOff>
    </xdr:from>
    <xdr:to>
      <xdr:col>23</xdr:col>
      <xdr:colOff>136525</xdr:colOff>
      <xdr:row>31</xdr:row>
      <xdr:rowOff>163376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40203</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126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145052</xdr:rowOff>
    </xdr:from>
    <xdr:to>
      <xdr:col>19</xdr:col>
      <xdr:colOff>187325</xdr:colOff>
      <xdr:row>32</xdr:row>
      <xdr:rowOff>75202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32</xdr:row>
      <xdr:rowOff>24402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6199051"/>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19867</xdr:rowOff>
    </xdr:from>
    <xdr:to>
      <xdr:col>15</xdr:col>
      <xdr:colOff>187325</xdr:colOff>
      <xdr:row>32</xdr:row>
      <xdr:rowOff>121467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24402</xdr:rowOff>
    </xdr:from>
    <xdr:to>
      <xdr:col>19</xdr:col>
      <xdr:colOff>136525</xdr:colOff>
      <xdr:row>32</xdr:row>
      <xdr:rowOff>70667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6282327"/>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7529</xdr:rowOff>
    </xdr:from>
    <xdr:to>
      <xdr:col>11</xdr:col>
      <xdr:colOff>187325</xdr:colOff>
      <xdr:row>32</xdr:row>
      <xdr:rowOff>109129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62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58329</xdr:rowOff>
    </xdr:from>
    <xdr:to>
      <xdr:col>15</xdr:col>
      <xdr:colOff>136525</xdr:colOff>
      <xdr:row>32</xdr:row>
      <xdr:rowOff>70667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6316254"/>
          <a:ext cx="7620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66329</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112594</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6370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100256</xdr:rowOff>
    </xdr:from>
    <xdr:ext cx="405111" cy="259045"/>
    <xdr:sp macro="" textlink="">
      <xdr:nvSpPr>
        <xdr:cNvPr id="98" name="n_3mainValue有形固定資産減価償却率">
          <a:extLst>
            <a:ext uri="{FF2B5EF4-FFF2-40B4-BE49-F238E27FC236}">
              <a16:creationId xmlns:a16="http://schemas.microsoft.com/office/drawing/2014/main" id="{00000000-0008-0000-0D00-000062000000}"/>
            </a:ext>
          </a:extLst>
        </xdr:cNvPr>
        <xdr:cNvSpPr txBox="1"/>
      </xdr:nvSpPr>
      <xdr:spPr>
        <a:xfrm>
          <a:off x="2324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類似団体と比べ高くなっている。実質債務が償還財源の何年分にあたるかの指標を参考にしながら、地方債等の債務が高くならないように注意を図っていく必要がある。</a:t>
          </a: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13441</xdr:rowOff>
    </xdr:from>
    <xdr:to>
      <xdr:col>76</xdr:col>
      <xdr:colOff>73025</xdr:colOff>
      <xdr:row>32</xdr:row>
      <xdr:rowOff>115041</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36318</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612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51583</xdr:rowOff>
    </xdr:from>
    <xdr:to>
      <xdr:col>72</xdr:col>
      <xdr:colOff>123825</xdr:colOff>
      <xdr:row>32</xdr:row>
      <xdr:rowOff>153183</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630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64241</xdr:rowOff>
    </xdr:from>
    <xdr:to>
      <xdr:col>76</xdr:col>
      <xdr:colOff>22225</xdr:colOff>
      <xdr:row>32</xdr:row>
      <xdr:rowOff>102383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6322166"/>
          <a:ext cx="7112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169710</xdr:rowOff>
    </xdr:from>
    <xdr:ext cx="469744" cy="259045"/>
    <xdr:sp macro="" textlink="">
      <xdr:nvSpPr>
        <xdr:cNvPr id="145" name="n_1mainValue債務償還比率">
          <a:extLst>
            <a:ext uri="{FF2B5EF4-FFF2-40B4-BE49-F238E27FC236}">
              <a16:creationId xmlns:a16="http://schemas.microsoft.com/office/drawing/2014/main" id="{00000000-0008-0000-0D00-000091000000}"/>
            </a:ext>
          </a:extLst>
        </xdr:cNvPr>
        <xdr:cNvSpPr txBox="1"/>
      </xdr:nvSpPr>
      <xdr:spPr>
        <a:xfrm>
          <a:off x="13836727" y="608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168746</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38463</xdr:rowOff>
    </xdr:from>
    <xdr:to>
      <xdr:col>20</xdr:col>
      <xdr:colOff>38100</xdr:colOff>
      <xdr:row>38</xdr:row>
      <xdr:rowOff>140063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69669</xdr:rowOff>
    </xdr:from>
    <xdr:to>
      <xdr:col>24</xdr:col>
      <xdr:colOff>63500</xdr:colOff>
      <xdr:row>38</xdr:row>
      <xdr:rowOff>89263</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5847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58057</xdr:rowOff>
    </xdr:from>
    <xdr:to>
      <xdr:col>15</xdr:col>
      <xdr:colOff>101600</xdr:colOff>
      <xdr:row>38</xdr:row>
      <xdr:rowOff>159657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108857</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6043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84183</xdr:rowOff>
    </xdr:from>
    <xdr:to>
      <xdr:col>10</xdr:col>
      <xdr:colOff>165100</xdr:colOff>
      <xdr:row>39</xdr:row>
      <xdr:rowOff>14333</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108857</xdr:rowOff>
    </xdr:from>
    <xdr:to>
      <xdr:col>15</xdr:col>
      <xdr:colOff>50800</xdr:colOff>
      <xdr:row>38</xdr:row>
      <xdr:rowOff>134983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flipV="1">
          <a:off x="2019300" y="662395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131190</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5460</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53801</xdr:rowOff>
    </xdr:from>
    <xdr:to>
      <xdr:col>55</xdr:col>
      <xdr:colOff>50800</xdr:colOff>
      <xdr:row>39</xdr:row>
      <xdr:rowOff>155401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67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76678</xdr:rowOff>
    </xdr:from>
    <xdr:ext cx="599010"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659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63776</xdr:rowOff>
    </xdr:from>
    <xdr:to>
      <xdr:col>50</xdr:col>
      <xdr:colOff>165100</xdr:colOff>
      <xdr:row>39</xdr:row>
      <xdr:rowOff>165376</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675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104601</xdr:rowOff>
    </xdr:from>
    <xdr:to>
      <xdr:col>55</xdr:col>
      <xdr:colOff>0</xdr:colOff>
      <xdr:row>39</xdr:row>
      <xdr:rowOff>114576</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6791151"/>
          <a:ext cx="8382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73749</xdr:rowOff>
    </xdr:from>
    <xdr:to>
      <xdr:col>46</xdr:col>
      <xdr:colOff>38100</xdr:colOff>
      <xdr:row>40</xdr:row>
      <xdr:rowOff>3899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67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114576</xdr:rowOff>
    </xdr:from>
    <xdr:to>
      <xdr:col>50</xdr:col>
      <xdr:colOff>114300</xdr:colOff>
      <xdr:row>39</xdr:row>
      <xdr:rowOff>124549</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flipV="1">
          <a:off x="8750300" y="6801126"/>
          <a:ext cx="889000" cy="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81733</xdr:rowOff>
    </xdr:from>
    <xdr:to>
      <xdr:col>41</xdr:col>
      <xdr:colOff>101600</xdr:colOff>
      <xdr:row>40</xdr:row>
      <xdr:rowOff>11883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67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124549</xdr:rowOff>
    </xdr:from>
    <xdr:to>
      <xdr:col>45</xdr:col>
      <xdr:colOff>177800</xdr:colOff>
      <xdr:row>39</xdr:row>
      <xdr:rowOff>132533</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7861300" y="6811099"/>
          <a:ext cx="889000" cy="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10453</xdr:rowOff>
    </xdr:from>
    <xdr:ext cx="599010"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27094" y="652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20426</xdr:rowOff>
    </xdr:from>
    <xdr:ext cx="599010"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450794" y="65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28410</xdr:rowOff>
    </xdr:from>
    <xdr:ext cx="599010"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561794" y="65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128831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96718</xdr:rowOff>
    </xdr:from>
    <xdr:ext cx="405111" cy="259045"/>
    <xdr:sp macro="" textlink="">
      <xdr:nvSpPr>
        <xdr:cNvPr id="180" name="n_1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1" name="n_2ave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2" name="n_3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126442</xdr:rowOff>
    </xdr:from>
    <xdr:to>
      <xdr:col>55</xdr:col>
      <xdr:colOff>50800</xdr:colOff>
      <xdr:row>61</xdr:row>
      <xdr:rowOff>56592</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4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149319</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264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6111</xdr:rowOff>
    </xdr:from>
    <xdr:ext cx="690189"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a:extLst>
            <a:ext uri="{FF2B5EF4-FFF2-40B4-BE49-F238E27FC236}">
              <a16:creationId xmlns:a16="http://schemas.microsoft.com/office/drawing/2014/main" id="{00000000-0008-0000-0E00-0000E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49" name="【公営住宅】&#10;有形固定資産減価償却率最小値テキスト">
          <a:extLst>
            <a:ext uri="{FF2B5EF4-FFF2-40B4-BE49-F238E27FC236}">
              <a16:creationId xmlns:a16="http://schemas.microsoft.com/office/drawing/2014/main" id="{00000000-0008-0000-0E00-0000F900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a:extLst>
            <a:ext uri="{FF2B5EF4-FFF2-40B4-BE49-F238E27FC236}">
              <a16:creationId xmlns:a16="http://schemas.microsoft.com/office/drawing/2014/main" id="{00000000-0008-0000-0E00-0000FB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3" name="【公営住宅】&#10;有形固定資産減価償却率平均値テキスト">
          <a:extLst>
            <a:ext uri="{FF2B5EF4-FFF2-40B4-BE49-F238E27FC236}">
              <a16:creationId xmlns:a16="http://schemas.microsoft.com/office/drawing/2014/main" id="{00000000-0008-0000-0E00-0000FD000000}"/>
            </a:ext>
          </a:extLst>
        </xdr:cNvPr>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54" name="フローチャート: 判断 253">
          <a:extLst>
            <a:ext uri="{FF2B5EF4-FFF2-40B4-BE49-F238E27FC236}">
              <a16:creationId xmlns:a16="http://schemas.microsoft.com/office/drawing/2014/main" id="{00000000-0008-0000-0E00-0000FE000000}"/>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55" name="フローチャート: 判断 254">
          <a:extLst>
            <a:ext uri="{FF2B5EF4-FFF2-40B4-BE49-F238E27FC236}">
              <a16:creationId xmlns:a16="http://schemas.microsoft.com/office/drawing/2014/main" id="{00000000-0008-0000-0E00-0000FF000000}"/>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65405</xdr:rowOff>
    </xdr:from>
    <xdr:to>
      <xdr:col>24</xdr:col>
      <xdr:colOff>114300</xdr:colOff>
      <xdr:row>80</xdr:row>
      <xdr:rowOff>167005</xdr:rowOff>
    </xdr:to>
    <xdr:sp macro="" textlink="">
      <xdr:nvSpPr>
        <xdr:cNvPr id="263" name="楕円 262">
          <a:extLst>
            <a:ext uri="{FF2B5EF4-FFF2-40B4-BE49-F238E27FC236}">
              <a16:creationId xmlns:a16="http://schemas.microsoft.com/office/drawing/2014/main" id="{00000000-0008-0000-0E00-000007010000}"/>
            </a:ext>
          </a:extLst>
        </xdr:cNvPr>
        <xdr:cNvSpPr/>
      </xdr:nvSpPr>
      <xdr:spPr>
        <a:xfrm>
          <a:off x="4584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88282</xdr:rowOff>
    </xdr:from>
    <xdr:ext cx="405111" cy="259045"/>
    <xdr:sp macro="" textlink="">
      <xdr:nvSpPr>
        <xdr:cNvPr id="264" name="【公営住宅】&#10;有形固定資産減価償却率該当値テキスト">
          <a:extLst>
            <a:ext uri="{FF2B5EF4-FFF2-40B4-BE49-F238E27FC236}">
              <a16:creationId xmlns:a16="http://schemas.microsoft.com/office/drawing/2014/main" id="{00000000-0008-0000-0E00-000008010000}"/>
            </a:ext>
          </a:extLst>
        </xdr:cNvPr>
        <xdr:cNvSpPr txBox="1"/>
      </xdr:nvSpPr>
      <xdr:spPr>
        <a:xfrm>
          <a:off x="4673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116205</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3797300" y="13750289"/>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23495</xdr:rowOff>
    </xdr:from>
    <xdr:to>
      <xdr:col>15</xdr:col>
      <xdr:colOff>101600</xdr:colOff>
      <xdr:row>80</xdr:row>
      <xdr:rowOff>125095</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2857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74295</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2908300" y="13750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80</xdr:row>
      <xdr:rowOff>74295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2019300" y="13784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E00-00000F010000}"/>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E00-000010010000}"/>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E00-000011010000}"/>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274" name="n_1main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141622</xdr:rowOff>
    </xdr:from>
    <xdr:ext cx="405111" cy="259045"/>
    <xdr:sp macro="" textlink="">
      <xdr:nvSpPr>
        <xdr:cNvPr id="275" name="n_2main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135907</xdr:rowOff>
    </xdr:from>
    <xdr:ext cx="405111" cy="259045"/>
    <xdr:sp macro="" textlink="">
      <xdr:nvSpPr>
        <xdr:cNvPr id="276" name="n_3mainValue【公営住宅】&#10;有形固定資産減価償却率">
          <a:extLst>
            <a:ext uri="{FF2B5EF4-FFF2-40B4-BE49-F238E27FC236}">
              <a16:creationId xmlns:a16="http://schemas.microsoft.com/office/drawing/2014/main" id="{00000000-0008-0000-0E00-000014010000}"/>
            </a:ext>
          </a:extLst>
        </xdr:cNvPr>
        <xdr:cNvSpPr txBox="1"/>
      </xdr:nvSpPr>
      <xdr:spPr>
        <a:xfrm>
          <a:off x="1816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a:extLst>
            <a:ext uri="{FF2B5EF4-FFF2-40B4-BE49-F238E27FC236}">
              <a16:creationId xmlns:a16="http://schemas.microsoft.com/office/drawing/2014/main" id="{00000000-0008-0000-0E00-00002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1" name="【公営住宅】&#10;一人当たり面積最小値テキスト">
          <a:extLst>
            <a:ext uri="{FF2B5EF4-FFF2-40B4-BE49-F238E27FC236}">
              <a16:creationId xmlns:a16="http://schemas.microsoft.com/office/drawing/2014/main" id="{00000000-0008-0000-0E00-00002D010000}"/>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3" name="【公営住宅】&#10;一人当たり面積最大値テキスト">
          <a:extLst>
            <a:ext uri="{FF2B5EF4-FFF2-40B4-BE49-F238E27FC236}">
              <a16:creationId xmlns:a16="http://schemas.microsoft.com/office/drawing/2014/main" id="{00000000-0008-0000-0E00-00002F010000}"/>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5" name="【公営住宅】&#10;一人当たり面積平均値テキスト">
          <a:extLst>
            <a:ext uri="{FF2B5EF4-FFF2-40B4-BE49-F238E27FC236}">
              <a16:creationId xmlns:a16="http://schemas.microsoft.com/office/drawing/2014/main" id="{00000000-0008-0000-0E00-00003101000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103239</xdr:rowOff>
    </xdr:from>
    <xdr:to>
      <xdr:col>55</xdr:col>
      <xdr:colOff>50800</xdr:colOff>
      <xdr:row>86</xdr:row>
      <xdr:rowOff>33389</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426700" y="14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81666</xdr:rowOff>
    </xdr:from>
    <xdr:ext cx="469744" cy="259045"/>
    <xdr:sp macro="" textlink="">
      <xdr:nvSpPr>
        <xdr:cNvPr id="316" name="【公営住宅】&#10;一人当たり面積該当値テキスト">
          <a:extLst>
            <a:ext uri="{FF2B5EF4-FFF2-40B4-BE49-F238E27FC236}">
              <a16:creationId xmlns:a16="http://schemas.microsoft.com/office/drawing/2014/main" id="{00000000-0008-0000-0E00-00003C010000}"/>
            </a:ext>
          </a:extLst>
        </xdr:cNvPr>
        <xdr:cNvSpPr txBox="1"/>
      </xdr:nvSpPr>
      <xdr:spPr>
        <a:xfrm>
          <a:off x="10515600" y="1465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108534</xdr:rowOff>
    </xdr:from>
    <xdr:to>
      <xdr:col>50</xdr:col>
      <xdr:colOff>165100</xdr:colOff>
      <xdr:row>86</xdr:row>
      <xdr:rowOff>38684</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9588500" y="146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154039</xdr:rowOff>
    </xdr:from>
    <xdr:to>
      <xdr:col>55</xdr:col>
      <xdr:colOff>0</xdr:colOff>
      <xdr:row>85</xdr:row>
      <xdr:rowOff>159334</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9639300" y="14727289"/>
          <a:ext cx="8382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111201</xdr:rowOff>
    </xdr:from>
    <xdr:to>
      <xdr:col>46</xdr:col>
      <xdr:colOff>38100</xdr:colOff>
      <xdr:row>86</xdr:row>
      <xdr:rowOff>41351</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8699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159334</xdr:rowOff>
    </xdr:from>
    <xdr:to>
      <xdr:col>50</xdr:col>
      <xdr:colOff>114300</xdr:colOff>
      <xdr:row>85</xdr:row>
      <xdr:rowOff>162001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8750300" y="147325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113525</xdr:rowOff>
    </xdr:from>
    <xdr:to>
      <xdr:col>41</xdr:col>
      <xdr:colOff>101600</xdr:colOff>
      <xdr:row>86</xdr:row>
      <xdr:rowOff>43675</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7810500" y="146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162001</xdr:rowOff>
    </xdr:from>
    <xdr:to>
      <xdr:col>45</xdr:col>
      <xdr:colOff>177800</xdr:colOff>
      <xdr:row>85</xdr:row>
      <xdr:rowOff>164325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7861300" y="1473525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3" name="n_1aveValue【公営住宅】&#10;一人当たり面積">
          <a:extLst>
            <a:ext uri="{FF2B5EF4-FFF2-40B4-BE49-F238E27FC236}">
              <a16:creationId xmlns:a16="http://schemas.microsoft.com/office/drawing/2014/main" id="{00000000-0008-0000-0E00-000043010000}"/>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4" name="n_2aveValue【公営住宅】&#10;一人当たり面積">
          <a:extLst>
            <a:ext uri="{FF2B5EF4-FFF2-40B4-BE49-F238E27FC236}">
              <a16:creationId xmlns:a16="http://schemas.microsoft.com/office/drawing/2014/main" id="{00000000-0008-0000-0E00-00004401000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5" name="n_3aveValue【公営住宅】&#10;一人当たり面積">
          <a:extLst>
            <a:ext uri="{FF2B5EF4-FFF2-40B4-BE49-F238E27FC236}">
              <a16:creationId xmlns:a16="http://schemas.microsoft.com/office/drawing/2014/main" id="{00000000-0008-0000-0E00-000045010000}"/>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29811</xdr:rowOff>
    </xdr:from>
    <xdr:ext cx="469744" cy="259045"/>
    <xdr:sp macro="" textlink="">
      <xdr:nvSpPr>
        <xdr:cNvPr id="326" name="n_1mainValue【公営住宅】&#10;一人当たり面積">
          <a:extLst>
            <a:ext uri="{FF2B5EF4-FFF2-40B4-BE49-F238E27FC236}">
              <a16:creationId xmlns:a16="http://schemas.microsoft.com/office/drawing/2014/main" id="{00000000-0008-0000-0E00-000046010000}"/>
            </a:ext>
          </a:extLst>
        </xdr:cNvPr>
        <xdr:cNvSpPr txBox="1"/>
      </xdr:nvSpPr>
      <xdr:spPr>
        <a:xfrm>
          <a:off x="9391727" y="147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32478</xdr:rowOff>
    </xdr:from>
    <xdr:ext cx="469744" cy="259045"/>
    <xdr:sp macro="" textlink="">
      <xdr:nvSpPr>
        <xdr:cNvPr id="327" name="n_2mainValue【公営住宅】&#10;一人当たり面積">
          <a:extLst>
            <a:ext uri="{FF2B5EF4-FFF2-40B4-BE49-F238E27FC236}">
              <a16:creationId xmlns:a16="http://schemas.microsoft.com/office/drawing/2014/main" id="{00000000-0008-0000-0E00-000047010000}"/>
            </a:ext>
          </a:extLst>
        </xdr:cNvPr>
        <xdr:cNvSpPr txBox="1"/>
      </xdr:nvSpPr>
      <xdr:spPr>
        <a:xfrm>
          <a:off x="8515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34802</xdr:rowOff>
    </xdr:from>
    <xdr:ext cx="469744" cy="259045"/>
    <xdr:sp macro="" textlink="">
      <xdr:nvSpPr>
        <xdr:cNvPr id="328" name="n_3mainValue【公営住宅】&#10;一人当たり面積">
          <a:extLst>
            <a:ext uri="{FF2B5EF4-FFF2-40B4-BE49-F238E27FC236}">
              <a16:creationId xmlns:a16="http://schemas.microsoft.com/office/drawing/2014/main" id="{00000000-0008-0000-0E00-000048010000}"/>
            </a:ext>
          </a:extLst>
        </xdr:cNvPr>
        <xdr:cNvSpPr txBox="1"/>
      </xdr:nvSpPr>
      <xdr:spPr>
        <a:xfrm>
          <a:off x="7626427" y="1477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a:extLst>
            <a:ext uri="{FF2B5EF4-FFF2-40B4-BE49-F238E27FC236}">
              <a16:creationId xmlns:a16="http://schemas.microsoft.com/office/drawing/2014/main" id="{00000000-0008-0000-0E00-00007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a:extLst>
            <a:ext uri="{FF2B5EF4-FFF2-40B4-BE49-F238E27FC236}">
              <a16:creationId xmlns:a16="http://schemas.microsoft.com/office/drawing/2014/main" id="{00000000-0008-0000-0E00-000073010000}"/>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a:extLst>
            <a:ext uri="{FF2B5EF4-FFF2-40B4-BE49-F238E27FC236}">
              <a16:creationId xmlns:a16="http://schemas.microsoft.com/office/drawing/2014/main" id="{00000000-0008-0000-0E00-000075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35214</xdr:rowOff>
    </xdr:from>
    <xdr:ext cx="405111" cy="259045"/>
    <xdr:sp macro="" textlink="">
      <xdr:nvSpPr>
        <xdr:cNvPr id="375" name="【認定こども園・幼稚園・保育所】&#10;有形固定資産減価償却率平均値テキスト">
          <a:extLst>
            <a:ext uri="{FF2B5EF4-FFF2-40B4-BE49-F238E27FC236}">
              <a16:creationId xmlns:a16="http://schemas.microsoft.com/office/drawing/2014/main" id="{00000000-0008-0000-0E00-000077010000}"/>
            </a:ext>
          </a:extLst>
        </xdr:cNvPr>
        <xdr:cNvSpPr txBox="1"/>
      </xdr:nvSpPr>
      <xdr:spPr>
        <a:xfrm>
          <a:off x="16357600" y="620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170724</xdr:rowOff>
    </xdr:from>
    <xdr:to>
      <xdr:col>85</xdr:col>
      <xdr:colOff>177800</xdr:colOff>
      <xdr:row>41</xdr:row>
      <xdr:rowOff>100874</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6268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149151</xdr:rowOff>
    </xdr:from>
    <xdr:ext cx="405111" cy="259045"/>
    <xdr:sp macro="" textlink="">
      <xdr:nvSpPr>
        <xdr:cNvPr id="386" name="【認定こども園・幼稚園・保育所】&#10;有形固定資産減価償却率該当値テキスト">
          <a:extLst>
            <a:ext uri="{FF2B5EF4-FFF2-40B4-BE49-F238E27FC236}">
              <a16:creationId xmlns:a16="http://schemas.microsoft.com/office/drawing/2014/main" id="{00000000-0008-0000-0E00-000082010000}"/>
            </a:ext>
          </a:extLst>
        </xdr:cNvPr>
        <xdr:cNvSpPr txBox="1"/>
      </xdr:nvSpPr>
      <xdr:spPr>
        <a:xfrm>
          <a:off x="16357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49893</xdr:rowOff>
    </xdr:from>
    <xdr:to>
      <xdr:col>81</xdr:col>
      <xdr:colOff>101600</xdr:colOff>
      <xdr:row>33</xdr:row>
      <xdr:rowOff>151493</xdr:rowOff>
    </xdr:to>
    <xdr:sp macro="" textlink="">
      <xdr:nvSpPr>
        <xdr:cNvPr id="387" name="楕円 386">
          <a:extLst>
            <a:ext uri="{FF2B5EF4-FFF2-40B4-BE49-F238E27FC236}">
              <a16:creationId xmlns:a16="http://schemas.microsoft.com/office/drawing/2014/main" id="{00000000-0008-0000-0E00-000083010000}"/>
            </a:ext>
          </a:extLst>
        </xdr:cNvPr>
        <xdr:cNvSpPr/>
      </xdr:nvSpPr>
      <xdr:spPr>
        <a:xfrm>
          <a:off x="15430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100693</xdr:rowOff>
    </xdr:from>
    <xdr:to>
      <xdr:col>85</xdr:col>
      <xdr:colOff>127000</xdr:colOff>
      <xdr:row>41</xdr:row>
      <xdr:rowOff>50074</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5481300" y="5758543"/>
          <a:ext cx="838200" cy="13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77651</xdr:rowOff>
    </xdr:from>
    <xdr:to>
      <xdr:col>76</xdr:col>
      <xdr:colOff>165100</xdr:colOff>
      <xdr:row>34</xdr:row>
      <xdr:rowOff>7801</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14541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100693</xdr:rowOff>
    </xdr:from>
    <xdr:to>
      <xdr:col>81</xdr:col>
      <xdr:colOff>50800</xdr:colOff>
      <xdr:row>33</xdr:row>
      <xdr:rowOff>128451</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flipV="1">
          <a:off x="14592300" y="57585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103777</xdr:rowOff>
    </xdr:from>
    <xdr:to>
      <xdr:col>72</xdr:col>
      <xdr:colOff>38100</xdr:colOff>
      <xdr:row>34</xdr:row>
      <xdr:rowOff>33927</xdr:rowOff>
    </xdr:to>
    <xdr:sp macro="" textlink="">
      <xdr:nvSpPr>
        <xdr:cNvPr id="391" name="楕円 390">
          <a:extLst>
            <a:ext uri="{FF2B5EF4-FFF2-40B4-BE49-F238E27FC236}">
              <a16:creationId xmlns:a16="http://schemas.microsoft.com/office/drawing/2014/main" id="{00000000-0008-0000-0E00-000087010000}"/>
            </a:ext>
          </a:extLst>
        </xdr:cNvPr>
        <xdr:cNvSpPr/>
      </xdr:nvSpPr>
      <xdr:spPr>
        <a:xfrm>
          <a:off x="136525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128451</xdr:rowOff>
    </xdr:from>
    <xdr:to>
      <xdr:col>76</xdr:col>
      <xdr:colOff>114300</xdr:colOff>
      <xdr:row>33</xdr:row>
      <xdr:rowOff>154577</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3703300" y="57863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00000000-0008-0000-0E00-000089010000}"/>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168020</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5266044" y="548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24328</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4389744" y="551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50454</xdr:rowOff>
    </xdr:from>
    <xdr:ext cx="405111" cy="259045"/>
    <xdr:sp macro="" textlink="">
      <xdr:nvSpPr>
        <xdr:cNvPr id="398" name="n_3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3500744" y="553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a:extLst>
            <a:ext uri="{FF2B5EF4-FFF2-40B4-BE49-F238E27FC236}">
              <a16:creationId xmlns:a16="http://schemas.microsoft.com/office/drawing/2014/main" id="{00000000-0008-0000-0E00-0000A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5" name="【認定こども園・幼稚園・保育所】&#10;一人当たり面積最小値テキスト">
          <a:extLst>
            <a:ext uri="{FF2B5EF4-FFF2-40B4-BE49-F238E27FC236}">
              <a16:creationId xmlns:a16="http://schemas.microsoft.com/office/drawing/2014/main" id="{00000000-0008-0000-0E00-0000A901000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7" name="【認定こども園・幼稚園・保育所】&#10;一人当たり面積最大値テキスト">
          <a:extLst>
            <a:ext uri="{FF2B5EF4-FFF2-40B4-BE49-F238E27FC236}">
              <a16:creationId xmlns:a16="http://schemas.microsoft.com/office/drawing/2014/main" id="{00000000-0008-0000-0E00-0000AB01000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9" name="【認定こども園・幼稚園・保育所】&#10;一人当たり面積平均値テキスト">
          <a:extLst>
            <a:ext uri="{FF2B5EF4-FFF2-40B4-BE49-F238E27FC236}">
              <a16:creationId xmlns:a16="http://schemas.microsoft.com/office/drawing/2014/main" id="{00000000-0008-0000-0E00-0000AD010000}"/>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169091</xdr:rowOff>
    </xdr:from>
    <xdr:to>
      <xdr:col>116</xdr:col>
      <xdr:colOff>114300</xdr:colOff>
      <xdr:row>41</xdr:row>
      <xdr:rowOff>99241</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22110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84018</xdr:rowOff>
    </xdr:from>
    <xdr:ext cx="469744" cy="259045"/>
    <xdr:sp macro="" textlink="">
      <xdr:nvSpPr>
        <xdr:cNvPr id="440" name="【認定こども園・幼稚園・保育所】&#10;一人当たり面積該当値テキスト">
          <a:extLst>
            <a:ext uri="{FF2B5EF4-FFF2-40B4-BE49-F238E27FC236}">
              <a16:creationId xmlns:a16="http://schemas.microsoft.com/office/drawing/2014/main" id="{00000000-0008-0000-0E00-0000B8010000}"/>
            </a:ext>
          </a:extLst>
        </xdr:cNvPr>
        <xdr:cNvSpPr txBox="1"/>
      </xdr:nvSpPr>
      <xdr:spPr>
        <a:xfrm>
          <a:off x="22199600" y="69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155484</xdr:rowOff>
    </xdr:from>
    <xdr:to>
      <xdr:col>112</xdr:col>
      <xdr:colOff>38100</xdr:colOff>
      <xdr:row>42</xdr:row>
      <xdr:rowOff>85634</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21272500" y="71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48441</xdr:rowOff>
    </xdr:from>
    <xdr:to>
      <xdr:col>116</xdr:col>
      <xdr:colOff>63500</xdr:colOff>
      <xdr:row>42</xdr:row>
      <xdr:rowOff>34834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1323300" y="7077891"/>
          <a:ext cx="8382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156573</xdr:rowOff>
    </xdr:from>
    <xdr:to>
      <xdr:col>107</xdr:col>
      <xdr:colOff>101600</xdr:colOff>
      <xdr:row>42</xdr:row>
      <xdr:rowOff>86723</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20383500" y="71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34834</xdr:rowOff>
    </xdr:from>
    <xdr:to>
      <xdr:col>111</xdr:col>
      <xdr:colOff>177800</xdr:colOff>
      <xdr:row>42</xdr:row>
      <xdr:rowOff>35923</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0434300" y="723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157662</xdr:rowOff>
    </xdr:from>
    <xdr:to>
      <xdr:col>102</xdr:col>
      <xdr:colOff>165100</xdr:colOff>
      <xdr:row>42</xdr:row>
      <xdr:rowOff>87812</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9494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35923</xdr:rowOff>
    </xdr:from>
    <xdr:to>
      <xdr:col>107</xdr:col>
      <xdr:colOff>50800</xdr:colOff>
      <xdr:row>42</xdr:row>
      <xdr:rowOff>37012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9545300" y="72368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7" name="n_1aveValue【認定こども園・幼稚園・保育所】&#10;一人当たり面積">
          <a:extLst>
            <a:ext uri="{FF2B5EF4-FFF2-40B4-BE49-F238E27FC236}">
              <a16:creationId xmlns:a16="http://schemas.microsoft.com/office/drawing/2014/main" id="{00000000-0008-0000-0E00-0000BF010000}"/>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8" name="n_2aveValue【認定こども園・幼稚園・保育所】&#10;一人当たり面積">
          <a:extLst>
            <a:ext uri="{FF2B5EF4-FFF2-40B4-BE49-F238E27FC236}">
              <a16:creationId xmlns:a16="http://schemas.microsoft.com/office/drawing/2014/main" id="{00000000-0008-0000-0E00-0000C0010000}"/>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9" name="n_3aveValue【認定こども園・幼稚園・保育所】&#10;一人当たり面積">
          <a:extLst>
            <a:ext uri="{FF2B5EF4-FFF2-40B4-BE49-F238E27FC236}">
              <a16:creationId xmlns:a16="http://schemas.microsoft.com/office/drawing/2014/main" id="{00000000-0008-0000-0E00-0000C101000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76761</xdr:rowOff>
    </xdr:from>
    <xdr:ext cx="469744" cy="259045"/>
    <xdr:sp macro="" textlink="">
      <xdr:nvSpPr>
        <xdr:cNvPr id="450" name="n_1mainValue【認定こども園・幼稚園・保育所】&#10;一人当たり面積">
          <a:extLst>
            <a:ext uri="{FF2B5EF4-FFF2-40B4-BE49-F238E27FC236}">
              <a16:creationId xmlns:a16="http://schemas.microsoft.com/office/drawing/2014/main" id="{00000000-0008-0000-0E00-0000C2010000}"/>
            </a:ext>
          </a:extLst>
        </xdr:cNvPr>
        <xdr:cNvSpPr txBox="1"/>
      </xdr:nvSpPr>
      <xdr:spPr>
        <a:xfrm>
          <a:off x="21075727" y="727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77850</xdr:rowOff>
    </xdr:from>
    <xdr:ext cx="469744" cy="259045"/>
    <xdr:sp macro="" textlink="">
      <xdr:nvSpPr>
        <xdr:cNvPr id="451" name="n_2mainValue【認定こども園・幼稚園・保育所】&#10;一人当たり面積">
          <a:extLst>
            <a:ext uri="{FF2B5EF4-FFF2-40B4-BE49-F238E27FC236}">
              <a16:creationId xmlns:a16="http://schemas.microsoft.com/office/drawing/2014/main" id="{00000000-0008-0000-0E00-0000C3010000}"/>
            </a:ext>
          </a:extLst>
        </xdr:cNvPr>
        <xdr:cNvSpPr txBox="1"/>
      </xdr:nvSpPr>
      <xdr:spPr>
        <a:xfrm>
          <a:off x="20199427" y="7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78939</xdr:rowOff>
    </xdr:from>
    <xdr:ext cx="469744" cy="259045"/>
    <xdr:sp macro="" textlink="">
      <xdr:nvSpPr>
        <xdr:cNvPr id="452" name="n_3mainValue【認定こども園・幼稚園・保育所】&#10;一人当たり面積">
          <a:extLst>
            <a:ext uri="{FF2B5EF4-FFF2-40B4-BE49-F238E27FC236}">
              <a16:creationId xmlns:a16="http://schemas.microsoft.com/office/drawing/2014/main" id="{00000000-0008-0000-0E00-0000C4010000}"/>
            </a:ext>
          </a:extLst>
        </xdr:cNvPr>
        <xdr:cNvSpPr txBox="1"/>
      </xdr:nvSpPr>
      <xdr:spPr>
        <a:xfrm>
          <a:off x="19310427" y="72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7" name="【学校施設】&#10;有形固定資産減価償却率グラフ枠">
          <a:extLst>
            <a:ext uri="{FF2B5EF4-FFF2-40B4-BE49-F238E27FC236}">
              <a16:creationId xmlns:a16="http://schemas.microsoft.com/office/drawing/2014/main" id="{00000000-0008-0000-0E00-0000D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9" name="【学校施設】&#10;有形固定資産減価償却率最小値テキスト">
          <a:extLst>
            <a:ext uri="{FF2B5EF4-FFF2-40B4-BE49-F238E27FC236}">
              <a16:creationId xmlns:a16="http://schemas.microsoft.com/office/drawing/2014/main" id="{00000000-0008-0000-0E00-0000DF01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81" name="【学校施設】&#10;有形固定資産減価償却率最大値テキスト">
          <a:extLst>
            <a:ext uri="{FF2B5EF4-FFF2-40B4-BE49-F238E27FC236}">
              <a16:creationId xmlns:a16="http://schemas.microsoft.com/office/drawing/2014/main" id="{00000000-0008-0000-0E00-0000E1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83" name="【学校施設】&#10;有形固定資産減価償却率平均値テキスト">
          <a:extLst>
            <a:ext uri="{FF2B5EF4-FFF2-40B4-BE49-F238E27FC236}">
              <a16:creationId xmlns:a16="http://schemas.microsoft.com/office/drawing/2014/main" id="{00000000-0008-0000-0E00-0000E3010000}"/>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94" name="【学校施設】&#10;有形固定資産減価償却率該当値テキスト">
          <a:extLst>
            <a:ext uri="{FF2B5EF4-FFF2-40B4-BE49-F238E27FC236}">
              <a16:creationId xmlns:a16="http://schemas.microsoft.com/office/drawing/2014/main" id="{00000000-0008-0000-0E00-0000EE010000}"/>
            </a:ext>
          </a:extLst>
        </xdr:cNvPr>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89626</xdr:rowOff>
    </xdr:from>
    <xdr:to>
      <xdr:col>81</xdr:col>
      <xdr:colOff>101600</xdr:colOff>
      <xdr:row>59</xdr:row>
      <xdr:rowOff>19776</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5430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140426</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5481300" y="100453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104322</xdr:rowOff>
    </xdr:from>
    <xdr:to>
      <xdr:col>76</xdr:col>
      <xdr:colOff>165100</xdr:colOff>
      <xdr:row>59</xdr:row>
      <xdr:rowOff>34472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4541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140426</xdr:rowOff>
    </xdr:from>
    <xdr:to>
      <xdr:col>81</xdr:col>
      <xdr:colOff>50800</xdr:colOff>
      <xdr:row>58</xdr:row>
      <xdr:rowOff>155122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4592300" y="100845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136978</xdr:rowOff>
    </xdr:from>
    <xdr:to>
      <xdr:col>72</xdr:col>
      <xdr:colOff>38100</xdr:colOff>
      <xdr:row>59</xdr:row>
      <xdr:rowOff>67128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3652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155122</xdr:rowOff>
    </xdr:from>
    <xdr:to>
      <xdr:col>76</xdr:col>
      <xdr:colOff>114300</xdr:colOff>
      <xdr:row>59</xdr:row>
      <xdr:rowOff>16328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3703300" y="100992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01" name="n_1aveValue【学校施設】&#10;有形固定資産減価償却率">
          <a:extLst>
            <a:ext uri="{FF2B5EF4-FFF2-40B4-BE49-F238E27FC236}">
              <a16:creationId xmlns:a16="http://schemas.microsoft.com/office/drawing/2014/main" id="{00000000-0008-0000-0E00-0000F5010000}"/>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02" name="n_2aveValue【学校施設】&#10;有形固定資産減価償却率">
          <a:extLst>
            <a:ext uri="{FF2B5EF4-FFF2-40B4-BE49-F238E27FC236}">
              <a16:creationId xmlns:a16="http://schemas.microsoft.com/office/drawing/2014/main" id="{00000000-0008-0000-0E00-0000F6010000}"/>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03" name="n_3aveValue【学校施設】&#10;有形固定資産減価償却率">
          <a:extLst>
            <a:ext uri="{FF2B5EF4-FFF2-40B4-BE49-F238E27FC236}">
              <a16:creationId xmlns:a16="http://schemas.microsoft.com/office/drawing/2014/main" id="{00000000-0008-0000-0E00-0000F7010000}"/>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36303</xdr:rowOff>
    </xdr:from>
    <xdr:ext cx="405111" cy="259045"/>
    <xdr:sp macro="" textlink="">
      <xdr:nvSpPr>
        <xdr:cNvPr id="504" name="n_1mainValue【学校施設】&#10;有形固定資産減価償却率">
          <a:extLst>
            <a:ext uri="{FF2B5EF4-FFF2-40B4-BE49-F238E27FC236}">
              <a16:creationId xmlns:a16="http://schemas.microsoft.com/office/drawing/2014/main" id="{00000000-0008-0000-0E00-0000F8010000}"/>
            </a:ext>
          </a:extLst>
        </xdr:cNvPr>
        <xdr:cNvSpPr txBox="1"/>
      </xdr:nvSpPr>
      <xdr:spPr>
        <a:xfrm>
          <a:off x="15266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50999</xdr:rowOff>
    </xdr:from>
    <xdr:ext cx="405111" cy="259045"/>
    <xdr:sp macro="" textlink="">
      <xdr:nvSpPr>
        <xdr:cNvPr id="505" name="n_2mainValue【学校施設】&#10;有形固定資産減価償却率">
          <a:extLst>
            <a:ext uri="{FF2B5EF4-FFF2-40B4-BE49-F238E27FC236}">
              <a16:creationId xmlns:a16="http://schemas.microsoft.com/office/drawing/2014/main" id="{00000000-0008-0000-0E00-0000F9010000}"/>
            </a:ext>
          </a:extLst>
        </xdr:cNvPr>
        <xdr:cNvSpPr txBox="1"/>
      </xdr:nvSpPr>
      <xdr:spPr>
        <a:xfrm>
          <a:off x="14389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83655</xdr:rowOff>
    </xdr:from>
    <xdr:ext cx="405111" cy="259045"/>
    <xdr:sp macro="" textlink="">
      <xdr:nvSpPr>
        <xdr:cNvPr id="506" name="n_3mainValue【学校施設】&#10;有形固定資産減価償却率">
          <a:extLst>
            <a:ext uri="{FF2B5EF4-FFF2-40B4-BE49-F238E27FC236}">
              <a16:creationId xmlns:a16="http://schemas.microsoft.com/office/drawing/2014/main" id="{00000000-0008-0000-0E00-0000FA010000}"/>
            </a:ext>
          </a:extLst>
        </xdr:cNvPr>
        <xdr:cNvSpPr txBox="1"/>
      </xdr:nvSpPr>
      <xdr:spPr>
        <a:xfrm>
          <a:off x="13500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00000000-0008-0000-0E00-00001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33" name="【学校施設】&#10;一人当たり面積最小値テキスト">
          <a:extLst>
            <a:ext uri="{FF2B5EF4-FFF2-40B4-BE49-F238E27FC236}">
              <a16:creationId xmlns:a16="http://schemas.microsoft.com/office/drawing/2014/main" id="{00000000-0008-0000-0E00-000015020000}"/>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35" name="【学校施設】&#10;一人当たり面積最大値テキスト">
          <a:extLst>
            <a:ext uri="{FF2B5EF4-FFF2-40B4-BE49-F238E27FC236}">
              <a16:creationId xmlns:a16="http://schemas.microsoft.com/office/drawing/2014/main" id="{00000000-0008-0000-0E00-000017020000}"/>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37" name="【学校施設】&#10;一人当たり面積平均値テキスト">
          <a:extLst>
            <a:ext uri="{FF2B5EF4-FFF2-40B4-BE49-F238E27FC236}">
              <a16:creationId xmlns:a16="http://schemas.microsoft.com/office/drawing/2014/main" id="{00000000-0008-0000-0E00-000019020000}"/>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81952</xdr:rowOff>
    </xdr:from>
    <xdr:to>
      <xdr:col>116</xdr:col>
      <xdr:colOff>114300</xdr:colOff>
      <xdr:row>64</xdr:row>
      <xdr:rowOff>12102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22110700" y="1088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104829</xdr:rowOff>
    </xdr:from>
    <xdr:ext cx="469744" cy="259045"/>
    <xdr:sp macro="" textlink="">
      <xdr:nvSpPr>
        <xdr:cNvPr id="548" name="【学校施設】&#10;一人当たり面積該当値テキスト">
          <a:extLst>
            <a:ext uri="{FF2B5EF4-FFF2-40B4-BE49-F238E27FC236}">
              <a16:creationId xmlns:a16="http://schemas.microsoft.com/office/drawing/2014/main" id="{00000000-0008-0000-0E00-000024020000}"/>
            </a:ext>
          </a:extLst>
        </xdr:cNvPr>
        <xdr:cNvSpPr txBox="1"/>
      </xdr:nvSpPr>
      <xdr:spPr>
        <a:xfrm>
          <a:off x="22199600" y="1073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85707</xdr:rowOff>
    </xdr:from>
    <xdr:to>
      <xdr:col>112</xdr:col>
      <xdr:colOff>38100</xdr:colOff>
      <xdr:row>64</xdr:row>
      <xdr:rowOff>15857</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21272500" y="108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132752</xdr:rowOff>
    </xdr:from>
    <xdr:to>
      <xdr:col>116</xdr:col>
      <xdr:colOff>63500</xdr:colOff>
      <xdr:row>63</xdr:row>
      <xdr:rowOff>136507</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21323300" y="10934102"/>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89202</xdr:rowOff>
    </xdr:from>
    <xdr:to>
      <xdr:col>107</xdr:col>
      <xdr:colOff>101600</xdr:colOff>
      <xdr:row>64</xdr:row>
      <xdr:rowOff>19352</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20383500" y="1089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136507</xdr:rowOff>
    </xdr:from>
    <xdr:to>
      <xdr:col>111</xdr:col>
      <xdr:colOff>177800</xdr:colOff>
      <xdr:row>63</xdr:row>
      <xdr:rowOff>140002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20434300" y="10937857"/>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92239</xdr:rowOff>
    </xdr:from>
    <xdr:to>
      <xdr:col>102</xdr:col>
      <xdr:colOff>165100</xdr:colOff>
      <xdr:row>64</xdr:row>
      <xdr:rowOff>22389</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9494500" y="1089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140002</xdr:rowOff>
    </xdr:from>
    <xdr:to>
      <xdr:col>107</xdr:col>
      <xdr:colOff>50800</xdr:colOff>
      <xdr:row>63</xdr:row>
      <xdr:rowOff>143039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9545300" y="109413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55" name="n_1aveValue【学校施設】&#10;一人当たり面積">
          <a:extLst>
            <a:ext uri="{FF2B5EF4-FFF2-40B4-BE49-F238E27FC236}">
              <a16:creationId xmlns:a16="http://schemas.microsoft.com/office/drawing/2014/main" id="{00000000-0008-0000-0E00-00002B020000}"/>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56" name="n_2aveValue【学校施設】&#10;一人当たり面積">
          <a:extLst>
            <a:ext uri="{FF2B5EF4-FFF2-40B4-BE49-F238E27FC236}">
              <a16:creationId xmlns:a16="http://schemas.microsoft.com/office/drawing/2014/main" id="{00000000-0008-0000-0E00-00002C020000}"/>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57" name="n_3aveValue【学校施設】&#10;一人当たり面積">
          <a:extLst>
            <a:ext uri="{FF2B5EF4-FFF2-40B4-BE49-F238E27FC236}">
              <a16:creationId xmlns:a16="http://schemas.microsoft.com/office/drawing/2014/main" id="{00000000-0008-0000-0E00-00002D020000}"/>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32384</xdr:rowOff>
    </xdr:from>
    <xdr:ext cx="469744" cy="259045"/>
    <xdr:sp macro="" textlink="">
      <xdr:nvSpPr>
        <xdr:cNvPr id="558" name="n_1mainValue【学校施設】&#10;一人当たり面積">
          <a:extLst>
            <a:ext uri="{FF2B5EF4-FFF2-40B4-BE49-F238E27FC236}">
              <a16:creationId xmlns:a16="http://schemas.microsoft.com/office/drawing/2014/main" id="{00000000-0008-0000-0E00-00002E020000}"/>
            </a:ext>
          </a:extLst>
        </xdr:cNvPr>
        <xdr:cNvSpPr txBox="1"/>
      </xdr:nvSpPr>
      <xdr:spPr>
        <a:xfrm>
          <a:off x="21075727" y="106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35879</xdr:rowOff>
    </xdr:from>
    <xdr:ext cx="469744" cy="259045"/>
    <xdr:sp macro="" textlink="">
      <xdr:nvSpPr>
        <xdr:cNvPr id="559" name="n_2mainValue【学校施設】&#10;一人当たり面積">
          <a:extLst>
            <a:ext uri="{FF2B5EF4-FFF2-40B4-BE49-F238E27FC236}">
              <a16:creationId xmlns:a16="http://schemas.microsoft.com/office/drawing/2014/main" id="{00000000-0008-0000-0E00-00002F020000}"/>
            </a:ext>
          </a:extLst>
        </xdr:cNvPr>
        <xdr:cNvSpPr txBox="1"/>
      </xdr:nvSpPr>
      <xdr:spPr>
        <a:xfrm>
          <a:off x="20199427" y="1066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38916</xdr:rowOff>
    </xdr:from>
    <xdr:ext cx="469744" cy="259045"/>
    <xdr:sp macro="" textlink="">
      <xdr:nvSpPr>
        <xdr:cNvPr id="560" name="n_3mainValue【学校施設】&#10;一人当たり面積">
          <a:extLst>
            <a:ext uri="{FF2B5EF4-FFF2-40B4-BE49-F238E27FC236}">
              <a16:creationId xmlns:a16="http://schemas.microsoft.com/office/drawing/2014/main" id="{00000000-0008-0000-0E00-000030020000}"/>
            </a:ext>
          </a:extLst>
        </xdr:cNvPr>
        <xdr:cNvSpPr txBox="1"/>
      </xdr:nvSpPr>
      <xdr:spPr>
        <a:xfrm>
          <a:off x="19310427" y="106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a:extLst>
            <a:ext uri="{FF2B5EF4-FFF2-40B4-BE49-F238E27FC236}">
              <a16:creationId xmlns:a16="http://schemas.microsoft.com/office/drawing/2014/main" id="{00000000-0008-0000-0E00-00004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87" name="【児童館】&#10;有形固定資産減価償却率最小値テキスト">
          <a:extLst>
            <a:ext uri="{FF2B5EF4-FFF2-40B4-BE49-F238E27FC236}">
              <a16:creationId xmlns:a16="http://schemas.microsoft.com/office/drawing/2014/main" id="{00000000-0008-0000-0E00-00004B020000}"/>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9" name="【児童館】&#10;有形固定資産減価償却率最大値テキスト">
          <a:extLst>
            <a:ext uri="{FF2B5EF4-FFF2-40B4-BE49-F238E27FC236}">
              <a16:creationId xmlns:a16="http://schemas.microsoft.com/office/drawing/2014/main" id="{00000000-0008-0000-0E00-00004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591" name="【児童館】&#10;有形固定資産減価償却率平均値テキスト">
          <a:extLst>
            <a:ext uri="{FF2B5EF4-FFF2-40B4-BE49-F238E27FC236}">
              <a16:creationId xmlns:a16="http://schemas.microsoft.com/office/drawing/2014/main" id="{00000000-0008-0000-0E00-00004F020000}"/>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170180</xdr:rowOff>
    </xdr:from>
    <xdr:to>
      <xdr:col>85</xdr:col>
      <xdr:colOff>177800</xdr:colOff>
      <xdr:row>78</xdr:row>
      <xdr:rowOff>100330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16268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21607</xdr:rowOff>
    </xdr:from>
    <xdr:ext cx="405111" cy="259045"/>
    <xdr:sp macro="" textlink="">
      <xdr:nvSpPr>
        <xdr:cNvPr id="602" name="【児童館】&#10;有形固定資産減価償却率該当値テキスト">
          <a:extLst>
            <a:ext uri="{FF2B5EF4-FFF2-40B4-BE49-F238E27FC236}">
              <a16:creationId xmlns:a16="http://schemas.microsoft.com/office/drawing/2014/main" id="{00000000-0008-0000-0E00-00005A020000}"/>
            </a:ext>
          </a:extLst>
        </xdr:cNvPr>
        <xdr:cNvSpPr txBox="1"/>
      </xdr:nvSpPr>
      <xdr:spPr>
        <a:xfrm>
          <a:off x="16357600"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39551</xdr:rowOff>
    </xdr:from>
    <xdr:to>
      <xdr:col>81</xdr:col>
      <xdr:colOff>101600</xdr:colOff>
      <xdr:row>78</xdr:row>
      <xdr:rowOff>141151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15430500" y="134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49530</xdr:rowOff>
    </xdr:from>
    <xdr:to>
      <xdr:col>85</xdr:col>
      <xdr:colOff>127000</xdr:colOff>
      <xdr:row>78</xdr:row>
      <xdr:rowOff>90351</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15481300" y="1342263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82006</xdr:rowOff>
    </xdr:from>
    <xdr:to>
      <xdr:col>76</xdr:col>
      <xdr:colOff>165100</xdr:colOff>
      <xdr:row>79</xdr:row>
      <xdr:rowOff>12156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4541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90351</xdr:rowOff>
    </xdr:from>
    <xdr:to>
      <xdr:col>81</xdr:col>
      <xdr:colOff>50800</xdr:colOff>
      <xdr:row>78</xdr:row>
      <xdr:rowOff>132806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4592300" y="134634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124461</xdr:rowOff>
    </xdr:from>
    <xdr:to>
      <xdr:col>72</xdr:col>
      <xdr:colOff>38100</xdr:colOff>
      <xdr:row>79</xdr:row>
      <xdr:rowOff>54611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3652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132806</xdr:rowOff>
    </xdr:from>
    <xdr:to>
      <xdr:col>76</xdr:col>
      <xdr:colOff>114300</xdr:colOff>
      <xdr:row>79</xdr:row>
      <xdr:rowOff>3811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3703300" y="1350590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09" name="n_1aveValue【児童館】&#10;有形固定資産減価償却率">
          <a:extLst>
            <a:ext uri="{FF2B5EF4-FFF2-40B4-BE49-F238E27FC236}">
              <a16:creationId xmlns:a16="http://schemas.microsoft.com/office/drawing/2014/main" id="{00000000-0008-0000-0E00-000061020000}"/>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10" name="n_2aveValue【児童館】&#10;有形固定資産減価償却率">
          <a:extLst>
            <a:ext uri="{FF2B5EF4-FFF2-40B4-BE49-F238E27FC236}">
              <a16:creationId xmlns:a16="http://schemas.microsoft.com/office/drawing/2014/main" id="{00000000-0008-0000-0E00-000062020000}"/>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21245</xdr:rowOff>
    </xdr:from>
    <xdr:ext cx="405111" cy="259045"/>
    <xdr:sp macro="" textlink="">
      <xdr:nvSpPr>
        <xdr:cNvPr id="611" name="n_3aveValue【児童館】&#10;有形固定資産減価償却率">
          <a:extLst>
            <a:ext uri="{FF2B5EF4-FFF2-40B4-BE49-F238E27FC236}">
              <a16:creationId xmlns:a16="http://schemas.microsoft.com/office/drawing/2014/main" id="{00000000-0008-0000-0E00-000063020000}"/>
            </a:ext>
          </a:extLst>
        </xdr:cNvPr>
        <xdr:cNvSpPr txBox="1"/>
      </xdr:nvSpPr>
      <xdr:spPr>
        <a:xfrm>
          <a:off x="13500744"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157678</xdr:rowOff>
    </xdr:from>
    <xdr:ext cx="405111" cy="259045"/>
    <xdr:sp macro="" textlink="">
      <xdr:nvSpPr>
        <xdr:cNvPr id="612" name="n_1mainValue【児童館】&#10;有形固定資産減価償却率">
          <a:extLst>
            <a:ext uri="{FF2B5EF4-FFF2-40B4-BE49-F238E27FC236}">
              <a16:creationId xmlns:a16="http://schemas.microsoft.com/office/drawing/2014/main" id="{00000000-0008-0000-0E00-000064020000}"/>
            </a:ext>
          </a:extLst>
        </xdr:cNvPr>
        <xdr:cNvSpPr txBox="1"/>
      </xdr:nvSpPr>
      <xdr:spPr>
        <a:xfrm>
          <a:off x="1526604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28683</xdr:rowOff>
    </xdr:from>
    <xdr:ext cx="405111" cy="259045"/>
    <xdr:sp macro="" textlink="">
      <xdr:nvSpPr>
        <xdr:cNvPr id="613" name="n_2mainValue【児童館】&#10;有形固定資産減価償却率">
          <a:extLst>
            <a:ext uri="{FF2B5EF4-FFF2-40B4-BE49-F238E27FC236}">
              <a16:creationId xmlns:a16="http://schemas.microsoft.com/office/drawing/2014/main" id="{00000000-0008-0000-0E00-000065020000}"/>
            </a:ext>
          </a:extLst>
        </xdr:cNvPr>
        <xdr:cNvSpPr txBox="1"/>
      </xdr:nvSpPr>
      <xdr:spPr>
        <a:xfrm>
          <a:off x="14389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71138</xdr:rowOff>
    </xdr:from>
    <xdr:ext cx="405111" cy="259045"/>
    <xdr:sp macro="" textlink="">
      <xdr:nvSpPr>
        <xdr:cNvPr id="614" name="n_3mainValue【児童館】&#10;有形固定資産減価償却率">
          <a:extLst>
            <a:ext uri="{FF2B5EF4-FFF2-40B4-BE49-F238E27FC236}">
              <a16:creationId xmlns:a16="http://schemas.microsoft.com/office/drawing/2014/main" id="{00000000-0008-0000-0E00-000066020000}"/>
            </a:ext>
          </a:extLst>
        </xdr:cNvPr>
        <xdr:cNvSpPr txBox="1"/>
      </xdr:nvSpPr>
      <xdr:spPr>
        <a:xfrm>
          <a:off x="135007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39" name="【児童館】&#10;一人当たり面積最小値テキスト">
          <a:extLst>
            <a:ext uri="{FF2B5EF4-FFF2-40B4-BE49-F238E27FC236}">
              <a16:creationId xmlns:a16="http://schemas.microsoft.com/office/drawing/2014/main" id="{00000000-0008-0000-0E00-00007F020000}"/>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41" name="【児童館】&#10;一人当たり面積最大値テキスト">
          <a:extLst>
            <a:ext uri="{FF2B5EF4-FFF2-40B4-BE49-F238E27FC236}">
              <a16:creationId xmlns:a16="http://schemas.microsoft.com/office/drawing/2014/main" id="{00000000-0008-0000-0E00-000081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43" name="【児童館】&#10;一人当たり面積平均値テキスト">
          <a:extLst>
            <a:ext uri="{FF2B5EF4-FFF2-40B4-BE49-F238E27FC236}">
              <a16:creationId xmlns:a16="http://schemas.microsoft.com/office/drawing/2014/main" id="{00000000-0008-0000-0E00-000083020000}"/>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44" name="フローチャート: 判断 643">
          <a:extLst>
            <a:ext uri="{FF2B5EF4-FFF2-40B4-BE49-F238E27FC236}">
              <a16:creationId xmlns:a16="http://schemas.microsoft.com/office/drawing/2014/main" id="{00000000-0008-0000-0E00-000084020000}"/>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45" name="フローチャート: 判断 644">
          <a:extLst>
            <a:ext uri="{FF2B5EF4-FFF2-40B4-BE49-F238E27FC236}">
              <a16:creationId xmlns:a16="http://schemas.microsoft.com/office/drawing/2014/main" id="{00000000-0008-0000-0E00-00008502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151130</xdr:rowOff>
    </xdr:from>
    <xdr:to>
      <xdr:col>116</xdr:col>
      <xdr:colOff>114300</xdr:colOff>
      <xdr:row>79</xdr:row>
      <xdr:rowOff>81280</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22110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66057</xdr:rowOff>
    </xdr:from>
    <xdr:ext cx="469744" cy="259045"/>
    <xdr:sp macro="" textlink="">
      <xdr:nvSpPr>
        <xdr:cNvPr id="654" name="【児童館】&#10;一人当たり面積該当値テキスト">
          <a:extLst>
            <a:ext uri="{FF2B5EF4-FFF2-40B4-BE49-F238E27FC236}">
              <a16:creationId xmlns:a16="http://schemas.microsoft.com/office/drawing/2014/main" id="{00000000-0008-0000-0E00-00008E020000}"/>
            </a:ext>
          </a:extLst>
        </xdr:cNvPr>
        <xdr:cNvSpPr txBox="1"/>
      </xdr:nvSpPr>
      <xdr:spPr>
        <a:xfrm>
          <a:off x="22199600" y="134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10161</xdr:rowOff>
    </xdr:from>
    <xdr:to>
      <xdr:col>112</xdr:col>
      <xdr:colOff>38100</xdr:colOff>
      <xdr:row>79</xdr:row>
      <xdr:rowOff>111761</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21272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30480</xdr:rowOff>
    </xdr:from>
    <xdr:to>
      <xdr:col>116</xdr:col>
      <xdr:colOff>63500</xdr:colOff>
      <xdr:row>79</xdr:row>
      <xdr:rowOff>60961</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21323300" y="135750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36830</xdr:rowOff>
    </xdr:from>
    <xdr:to>
      <xdr:col>107</xdr:col>
      <xdr:colOff>101600</xdr:colOff>
      <xdr:row>79</xdr:row>
      <xdr:rowOff>138430</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20383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60961</xdr:rowOff>
    </xdr:from>
    <xdr:to>
      <xdr:col>111</xdr:col>
      <xdr:colOff>177800</xdr:colOff>
      <xdr:row>79</xdr:row>
      <xdr:rowOff>87630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20434300" y="13605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59689</xdr:rowOff>
    </xdr:from>
    <xdr:to>
      <xdr:col>102</xdr:col>
      <xdr:colOff>165100</xdr:colOff>
      <xdr:row>79</xdr:row>
      <xdr:rowOff>161289</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94945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87630</xdr:rowOff>
    </xdr:from>
    <xdr:to>
      <xdr:col>107</xdr:col>
      <xdr:colOff>50800</xdr:colOff>
      <xdr:row>79</xdr:row>
      <xdr:rowOff>110489</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9545300" y="13632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661" name="n_1aveValue【児童館】&#10;一人当たり面積">
          <a:extLst>
            <a:ext uri="{FF2B5EF4-FFF2-40B4-BE49-F238E27FC236}">
              <a16:creationId xmlns:a16="http://schemas.microsoft.com/office/drawing/2014/main" id="{00000000-0008-0000-0E00-000095020000}"/>
            </a:ext>
          </a:extLst>
        </xdr:cNvPr>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662" name="n_2aveValue【児童館】&#10;一人当たり面積">
          <a:extLst>
            <a:ext uri="{FF2B5EF4-FFF2-40B4-BE49-F238E27FC236}">
              <a16:creationId xmlns:a16="http://schemas.microsoft.com/office/drawing/2014/main" id="{00000000-0008-0000-0E00-000096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663" name="n_3aveValue【児童館】&#10;一人当たり面積">
          <a:extLst>
            <a:ext uri="{FF2B5EF4-FFF2-40B4-BE49-F238E27FC236}">
              <a16:creationId xmlns:a16="http://schemas.microsoft.com/office/drawing/2014/main" id="{00000000-0008-0000-0E00-000097020000}"/>
            </a:ext>
          </a:extLst>
        </xdr:cNvPr>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128288</xdr:rowOff>
    </xdr:from>
    <xdr:ext cx="469744" cy="259045"/>
    <xdr:sp macro="" textlink="">
      <xdr:nvSpPr>
        <xdr:cNvPr id="664" name="n_1mainValue【児童館】&#10;一人当たり面積">
          <a:extLst>
            <a:ext uri="{FF2B5EF4-FFF2-40B4-BE49-F238E27FC236}">
              <a16:creationId xmlns:a16="http://schemas.microsoft.com/office/drawing/2014/main" id="{00000000-0008-0000-0E00-000098020000}"/>
            </a:ext>
          </a:extLst>
        </xdr:cNvPr>
        <xdr:cNvSpPr txBox="1"/>
      </xdr:nvSpPr>
      <xdr:spPr>
        <a:xfrm>
          <a:off x="21075727"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154957</xdr:rowOff>
    </xdr:from>
    <xdr:ext cx="469744" cy="259045"/>
    <xdr:sp macro="" textlink="">
      <xdr:nvSpPr>
        <xdr:cNvPr id="665" name="n_2mainValue【児童館】&#10;一人当たり面積">
          <a:extLst>
            <a:ext uri="{FF2B5EF4-FFF2-40B4-BE49-F238E27FC236}">
              <a16:creationId xmlns:a16="http://schemas.microsoft.com/office/drawing/2014/main" id="{00000000-0008-0000-0E00-000099020000}"/>
            </a:ext>
          </a:extLst>
        </xdr:cNvPr>
        <xdr:cNvSpPr txBox="1"/>
      </xdr:nvSpPr>
      <xdr:spPr>
        <a:xfrm>
          <a:off x="20199427" y="133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6366</xdr:rowOff>
    </xdr:from>
    <xdr:ext cx="469744" cy="259045"/>
    <xdr:sp macro="" textlink="">
      <xdr:nvSpPr>
        <xdr:cNvPr id="666" name="n_3mainValue【児童館】&#10;一人当たり面積">
          <a:extLst>
            <a:ext uri="{FF2B5EF4-FFF2-40B4-BE49-F238E27FC236}">
              <a16:creationId xmlns:a16="http://schemas.microsoft.com/office/drawing/2014/main" id="{00000000-0008-0000-0E00-00009A020000}"/>
            </a:ext>
          </a:extLst>
        </xdr:cNvPr>
        <xdr:cNvSpPr txBox="1"/>
      </xdr:nvSpPr>
      <xdr:spPr>
        <a:xfrm>
          <a:off x="19310427"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公民館】&#10;有形固定資産減価償却率グラフ枠">
          <a:extLst>
            <a:ext uri="{FF2B5EF4-FFF2-40B4-BE49-F238E27FC236}">
              <a16:creationId xmlns:a16="http://schemas.microsoft.com/office/drawing/2014/main" id="{00000000-0008-0000-0E00-0000B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93" name="【公民館】&#10;有形固定資産減価償却率最小値テキスト">
          <a:extLst>
            <a:ext uri="{FF2B5EF4-FFF2-40B4-BE49-F238E27FC236}">
              <a16:creationId xmlns:a16="http://schemas.microsoft.com/office/drawing/2014/main" id="{00000000-0008-0000-0E00-0000B5020000}"/>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95" name="【公民館】&#10;有形固定資産減価償却率最大値テキスト">
          <a:extLst>
            <a:ext uri="{FF2B5EF4-FFF2-40B4-BE49-F238E27FC236}">
              <a16:creationId xmlns:a16="http://schemas.microsoft.com/office/drawing/2014/main" id="{00000000-0008-0000-0E00-0000B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97" name="【公民館】&#10;有形固定資産減価償却率平均値テキスト">
          <a:extLst>
            <a:ext uri="{FF2B5EF4-FFF2-40B4-BE49-F238E27FC236}">
              <a16:creationId xmlns:a16="http://schemas.microsoft.com/office/drawing/2014/main" id="{00000000-0008-0000-0E00-0000B9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157662</xdr:rowOff>
    </xdr:from>
    <xdr:to>
      <xdr:col>85</xdr:col>
      <xdr:colOff>177800</xdr:colOff>
      <xdr:row>101</xdr:row>
      <xdr:rowOff>87812</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6268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9089</xdr:rowOff>
    </xdr:from>
    <xdr:ext cx="405111" cy="259045"/>
    <xdr:sp macro="" textlink="">
      <xdr:nvSpPr>
        <xdr:cNvPr id="708" name="【公民館】&#10;有形固定資産減価償却率該当値テキスト">
          <a:extLst>
            <a:ext uri="{FF2B5EF4-FFF2-40B4-BE49-F238E27FC236}">
              <a16:creationId xmlns:a16="http://schemas.microsoft.com/office/drawing/2014/main" id="{00000000-0008-0000-0E00-0000C4020000}"/>
            </a:ext>
          </a:extLst>
        </xdr:cNvPr>
        <xdr:cNvSpPr txBox="1"/>
      </xdr:nvSpPr>
      <xdr:spPr>
        <a:xfrm>
          <a:off x="16357600" y="1715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167458</xdr:rowOff>
    </xdr:from>
    <xdr:to>
      <xdr:col>81</xdr:col>
      <xdr:colOff>101600</xdr:colOff>
      <xdr:row>101</xdr:row>
      <xdr:rowOff>97608</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154305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37012</xdr:rowOff>
    </xdr:from>
    <xdr:to>
      <xdr:col>85</xdr:col>
      <xdr:colOff>127000</xdr:colOff>
      <xdr:row>101</xdr:row>
      <xdr:rowOff>46808</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5481300" y="1735346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46808</xdr:rowOff>
    </xdr:from>
    <xdr:to>
      <xdr:col>81</xdr:col>
      <xdr:colOff>50800</xdr:colOff>
      <xdr:row>101</xdr:row>
      <xdr:rowOff>66402</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14592300" y="1736325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36830</xdr:rowOff>
    </xdr:from>
    <xdr:to>
      <xdr:col>72</xdr:col>
      <xdr:colOff>38100</xdr:colOff>
      <xdr:row>101</xdr:row>
      <xdr:rowOff>138430</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1365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87630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13703300" y="1738285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15" name="n_1aveValue【公民館】&#10;有形固定資産減価償却率">
          <a:extLst>
            <a:ext uri="{FF2B5EF4-FFF2-40B4-BE49-F238E27FC236}">
              <a16:creationId xmlns:a16="http://schemas.microsoft.com/office/drawing/2014/main" id="{00000000-0008-0000-0E00-0000CB020000}"/>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16" name="n_2aveValue【公民館】&#10;有形固定資産減価償却率">
          <a:extLst>
            <a:ext uri="{FF2B5EF4-FFF2-40B4-BE49-F238E27FC236}">
              <a16:creationId xmlns:a16="http://schemas.microsoft.com/office/drawing/2014/main" id="{00000000-0008-0000-0E00-0000CC020000}"/>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717" name="n_3aveValue【公民館】&#10;有形固定資産減価償却率">
          <a:extLst>
            <a:ext uri="{FF2B5EF4-FFF2-40B4-BE49-F238E27FC236}">
              <a16:creationId xmlns:a16="http://schemas.microsoft.com/office/drawing/2014/main" id="{00000000-0008-0000-0E00-0000CD020000}"/>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114135</xdr:rowOff>
    </xdr:from>
    <xdr:ext cx="405111" cy="259045"/>
    <xdr:sp macro="" textlink="">
      <xdr:nvSpPr>
        <xdr:cNvPr id="718" name="n_1mainValue【公民館】&#10;有形固定資産減価償却率">
          <a:extLst>
            <a:ext uri="{FF2B5EF4-FFF2-40B4-BE49-F238E27FC236}">
              <a16:creationId xmlns:a16="http://schemas.microsoft.com/office/drawing/2014/main" id="{00000000-0008-0000-0E00-0000CE020000}"/>
            </a:ext>
          </a:extLst>
        </xdr:cNvPr>
        <xdr:cNvSpPr txBox="1"/>
      </xdr:nvSpPr>
      <xdr:spPr>
        <a:xfrm>
          <a:off x="15266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19" name="n_2mainValue【公民館】&#10;有形固定資産減価償却率">
          <a:extLst>
            <a:ext uri="{FF2B5EF4-FFF2-40B4-BE49-F238E27FC236}">
              <a16:creationId xmlns:a16="http://schemas.microsoft.com/office/drawing/2014/main" id="{00000000-0008-0000-0E00-0000CF020000}"/>
            </a:ext>
          </a:extLst>
        </xdr:cNvPr>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154957</xdr:rowOff>
    </xdr:from>
    <xdr:ext cx="405111" cy="259045"/>
    <xdr:sp macro="" textlink="">
      <xdr:nvSpPr>
        <xdr:cNvPr id="720" name="n_3mainValue【公民館】&#10;有形固定資産減価償却率">
          <a:extLst>
            <a:ext uri="{FF2B5EF4-FFF2-40B4-BE49-F238E27FC236}">
              <a16:creationId xmlns:a16="http://schemas.microsoft.com/office/drawing/2014/main" id="{00000000-0008-0000-0E00-0000D0020000}"/>
            </a:ext>
          </a:extLst>
        </xdr:cNvPr>
        <xdr:cNvSpPr txBox="1"/>
      </xdr:nvSpPr>
      <xdr:spPr>
        <a:xfrm>
          <a:off x="13500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a:extLst>
            <a:ext uri="{FF2B5EF4-FFF2-40B4-BE49-F238E27FC236}">
              <a16:creationId xmlns:a16="http://schemas.microsoft.com/office/drawing/2014/main" id="{00000000-0008-0000-0E00-0000E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45" name="【公民館】&#10;一人当たり面積最小値テキスト">
          <a:extLst>
            <a:ext uri="{FF2B5EF4-FFF2-40B4-BE49-F238E27FC236}">
              <a16:creationId xmlns:a16="http://schemas.microsoft.com/office/drawing/2014/main" id="{00000000-0008-0000-0E00-0000E9020000}"/>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47" name="【公民館】&#10;一人当たり面積最大値テキスト">
          <a:extLst>
            <a:ext uri="{FF2B5EF4-FFF2-40B4-BE49-F238E27FC236}">
              <a16:creationId xmlns:a16="http://schemas.microsoft.com/office/drawing/2014/main" id="{00000000-0008-0000-0E00-0000EB020000}"/>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49" name="【公民館】&#10;一人当たり面積平均値テキスト">
          <a:extLst>
            <a:ext uri="{FF2B5EF4-FFF2-40B4-BE49-F238E27FC236}">
              <a16:creationId xmlns:a16="http://schemas.microsoft.com/office/drawing/2014/main" id="{00000000-0008-0000-0E00-0000ED020000}"/>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53" name="フローチャート: 判断 752">
          <a:extLst>
            <a:ext uri="{FF2B5EF4-FFF2-40B4-BE49-F238E27FC236}">
              <a16:creationId xmlns:a16="http://schemas.microsoft.com/office/drawing/2014/main" id="{00000000-0008-0000-0E00-0000F1020000}"/>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171323</xdr:rowOff>
    </xdr:from>
    <xdr:to>
      <xdr:col>116</xdr:col>
      <xdr:colOff>114300</xdr:colOff>
      <xdr:row>108</xdr:row>
      <xdr:rowOff>101473</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22110700" y="185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130700</xdr:rowOff>
    </xdr:from>
    <xdr:ext cx="469744" cy="259045"/>
    <xdr:sp macro="" textlink="">
      <xdr:nvSpPr>
        <xdr:cNvPr id="760" name="【公民館】&#10;一人当たり面積該当値テキスト">
          <a:extLst>
            <a:ext uri="{FF2B5EF4-FFF2-40B4-BE49-F238E27FC236}">
              <a16:creationId xmlns:a16="http://schemas.microsoft.com/office/drawing/2014/main" id="{00000000-0008-0000-0E00-0000F8020000}"/>
            </a:ext>
          </a:extLst>
        </xdr:cNvPr>
        <xdr:cNvSpPr txBox="1"/>
      </xdr:nvSpPr>
      <xdr:spPr>
        <a:xfrm>
          <a:off x="22199600" y="183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5283</xdr:rowOff>
    </xdr:from>
    <xdr:to>
      <xdr:col>112</xdr:col>
      <xdr:colOff>38100</xdr:colOff>
      <xdr:row>108</xdr:row>
      <xdr:rowOff>106883</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21272500" y="185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50673</xdr:rowOff>
    </xdr:from>
    <xdr:to>
      <xdr:col>116</xdr:col>
      <xdr:colOff>63500</xdr:colOff>
      <xdr:row>108</xdr:row>
      <xdr:rowOff>56083</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21323300" y="18567273"/>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7341</xdr:rowOff>
    </xdr:from>
    <xdr:to>
      <xdr:col>107</xdr:col>
      <xdr:colOff>101600</xdr:colOff>
      <xdr:row>108</xdr:row>
      <xdr:rowOff>108941</xdr:rowOff>
    </xdr:to>
    <xdr:sp macro="" textlink="">
      <xdr:nvSpPr>
        <xdr:cNvPr id="763" name="楕円 762">
          <a:extLst>
            <a:ext uri="{FF2B5EF4-FFF2-40B4-BE49-F238E27FC236}">
              <a16:creationId xmlns:a16="http://schemas.microsoft.com/office/drawing/2014/main" id="{00000000-0008-0000-0E00-0000FB020000}"/>
            </a:ext>
          </a:extLst>
        </xdr:cNvPr>
        <xdr:cNvSpPr/>
      </xdr:nvSpPr>
      <xdr:spPr>
        <a:xfrm>
          <a:off x="20383500" y="1852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56083</xdr:rowOff>
    </xdr:from>
    <xdr:to>
      <xdr:col>111</xdr:col>
      <xdr:colOff>177800</xdr:colOff>
      <xdr:row>108</xdr:row>
      <xdr:rowOff>58141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20434300" y="18572683"/>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9092</xdr:rowOff>
    </xdr:from>
    <xdr:to>
      <xdr:col>102</xdr:col>
      <xdr:colOff>165100</xdr:colOff>
      <xdr:row>108</xdr:row>
      <xdr:rowOff>110692</xdr:rowOff>
    </xdr:to>
    <xdr:sp macro="" textlink="">
      <xdr:nvSpPr>
        <xdr:cNvPr id="765" name="楕円 764">
          <a:extLst>
            <a:ext uri="{FF2B5EF4-FFF2-40B4-BE49-F238E27FC236}">
              <a16:creationId xmlns:a16="http://schemas.microsoft.com/office/drawing/2014/main" id="{00000000-0008-0000-0E00-0000FD020000}"/>
            </a:ext>
          </a:extLst>
        </xdr:cNvPr>
        <xdr:cNvSpPr/>
      </xdr:nvSpPr>
      <xdr:spPr>
        <a:xfrm>
          <a:off x="19494500" y="185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58141</xdr:rowOff>
    </xdr:from>
    <xdr:to>
      <xdr:col>107</xdr:col>
      <xdr:colOff>50800</xdr:colOff>
      <xdr:row>108</xdr:row>
      <xdr:rowOff>59892</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flipV="1">
          <a:off x="19545300" y="18574741"/>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767" name="n_1aveValue【公民館】&#10;一人当たり面積">
          <a:extLst>
            <a:ext uri="{FF2B5EF4-FFF2-40B4-BE49-F238E27FC236}">
              <a16:creationId xmlns:a16="http://schemas.microsoft.com/office/drawing/2014/main" id="{00000000-0008-0000-0E00-0000FF02000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68" name="n_2aveValue【公民館】&#10;一人当たり面積">
          <a:extLst>
            <a:ext uri="{FF2B5EF4-FFF2-40B4-BE49-F238E27FC236}">
              <a16:creationId xmlns:a16="http://schemas.microsoft.com/office/drawing/2014/main" id="{00000000-0008-0000-0E00-000000030000}"/>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769" name="n_3aveValue【公民館】&#10;一人当たり面積">
          <a:extLst>
            <a:ext uri="{FF2B5EF4-FFF2-40B4-BE49-F238E27FC236}">
              <a16:creationId xmlns:a16="http://schemas.microsoft.com/office/drawing/2014/main" id="{00000000-0008-0000-0E00-000001030000}"/>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123410</xdr:rowOff>
    </xdr:from>
    <xdr:ext cx="469744" cy="259045"/>
    <xdr:sp macro="" textlink="">
      <xdr:nvSpPr>
        <xdr:cNvPr id="770" name="n_1mainValue【公民館】&#10;一人当たり面積">
          <a:extLst>
            <a:ext uri="{FF2B5EF4-FFF2-40B4-BE49-F238E27FC236}">
              <a16:creationId xmlns:a16="http://schemas.microsoft.com/office/drawing/2014/main" id="{00000000-0008-0000-0E00-000002030000}"/>
            </a:ext>
          </a:extLst>
        </xdr:cNvPr>
        <xdr:cNvSpPr txBox="1"/>
      </xdr:nvSpPr>
      <xdr:spPr>
        <a:xfrm>
          <a:off x="21075727" y="182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125468</xdr:rowOff>
    </xdr:from>
    <xdr:ext cx="469744" cy="259045"/>
    <xdr:sp macro="" textlink="">
      <xdr:nvSpPr>
        <xdr:cNvPr id="771" name="n_2mainValue【公民館】&#10;一人当たり面積">
          <a:extLst>
            <a:ext uri="{FF2B5EF4-FFF2-40B4-BE49-F238E27FC236}">
              <a16:creationId xmlns:a16="http://schemas.microsoft.com/office/drawing/2014/main" id="{00000000-0008-0000-0E00-000003030000}"/>
            </a:ext>
          </a:extLst>
        </xdr:cNvPr>
        <xdr:cNvSpPr txBox="1"/>
      </xdr:nvSpPr>
      <xdr:spPr>
        <a:xfrm>
          <a:off x="20199427" y="1829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127219</xdr:rowOff>
    </xdr:from>
    <xdr:ext cx="469744" cy="259045"/>
    <xdr:sp macro="" textlink="">
      <xdr:nvSpPr>
        <xdr:cNvPr id="772" name="n_3mainValue【公民館】&#10;一人当たり面積">
          <a:extLst>
            <a:ext uri="{FF2B5EF4-FFF2-40B4-BE49-F238E27FC236}">
              <a16:creationId xmlns:a16="http://schemas.microsoft.com/office/drawing/2014/main" id="{00000000-0008-0000-0E00-000004030000}"/>
            </a:ext>
          </a:extLst>
        </xdr:cNvPr>
        <xdr:cNvSpPr txBox="1"/>
      </xdr:nvSpPr>
      <xdr:spPr>
        <a:xfrm>
          <a:off x="19310427" y="183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「道路」は資産の有形固定資産減価償却率が</a:t>
          </a:r>
          <a:r>
            <a:rPr kumimoji="1" lang="en-US" altLang="ja-JP" sz="1100">
              <a:latin typeface="ＭＳ Ｐゴシック" panose="020B0600070205080204" pitchFamily="50" charset="-128"/>
              <a:ea typeface="ＭＳ Ｐゴシック" panose="020B0600070205080204" pitchFamily="50" charset="-128"/>
            </a:rPr>
            <a:t>43.4</a:t>
          </a:r>
          <a:r>
            <a:rPr kumimoji="1" lang="ja-JP" altLang="en-US" sz="1100">
              <a:latin typeface="ＭＳ Ｐゴシック" panose="020B0600070205080204" pitchFamily="50" charset="-128"/>
              <a:ea typeface="ＭＳ Ｐゴシック" panose="020B0600070205080204" pitchFamily="50" charset="-128"/>
            </a:rPr>
            <a:t>％と他団体と比べ整備されているが、経年でみると老朽化が徐々に進んでいることや住民一人当たりの資産量が多いこと、更新需要の高まる時期（新設から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年経過時点）が集中していることから計画的に更新費用の確保をしていく検討が必要だと思われる。</a:t>
          </a:r>
        </a:p>
        <a:p>
          <a:r>
            <a:rPr kumimoji="1" lang="ja-JP" altLang="en-US" sz="1100">
              <a:latin typeface="ＭＳ Ｐゴシック" panose="020B0600070205080204" pitchFamily="50" charset="-128"/>
              <a:ea typeface="ＭＳ Ｐゴシック" panose="020B0600070205080204" pitchFamily="50" charset="-128"/>
            </a:rPr>
            <a:t>「認定こども園・幼稚園・保育所」は新設工事を行ったことにより、有形固定資産減価償却率は大幅な減少となった。</a:t>
          </a:r>
        </a:p>
        <a:p>
          <a:r>
            <a:rPr kumimoji="1" lang="ja-JP" altLang="en-US" sz="1100">
              <a:latin typeface="ＭＳ Ｐゴシック" panose="020B0600070205080204" pitchFamily="50" charset="-128"/>
              <a:ea typeface="ＭＳ Ｐゴシック" panose="020B0600070205080204" pitchFamily="50" charset="-128"/>
            </a:rPr>
            <a:t>「学校施設」は他団体と減価償却の進み度合いが同程度ではあるが、償却率</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％を超えており、改修工事等を進めていく必要がある。</a:t>
          </a:r>
        </a:p>
        <a:p>
          <a:r>
            <a:rPr kumimoji="1" lang="ja-JP" altLang="en-US" sz="1100">
              <a:latin typeface="ＭＳ Ｐゴシック" panose="020B0600070205080204" pitchFamily="50" charset="-128"/>
              <a:ea typeface="ＭＳ Ｐゴシック" panose="020B0600070205080204" pitchFamily="50" charset="-128"/>
            </a:rPr>
            <a:t>「公営住宅」は現時点で多くの資産の老朽化が進んでおり、適正数の公営住宅を運営できるように努めていく必要がある。</a:t>
          </a:r>
        </a:p>
        <a:p>
          <a:r>
            <a:rPr kumimoji="1" lang="ja-JP" altLang="en-US" sz="1100">
              <a:latin typeface="ＭＳ Ｐゴシック" panose="020B0600070205080204" pitchFamily="50" charset="-128"/>
              <a:ea typeface="ＭＳ Ｐゴシック" panose="020B0600070205080204" pitchFamily="50" charset="-128"/>
            </a:rPr>
            <a:t>「児童館」は一人あたりの面積が多く、使用者等の状況によっては統廃合等検討する必要がある。</a:t>
          </a:r>
        </a:p>
        <a:p>
          <a:r>
            <a:rPr kumimoji="1" lang="ja-JP" altLang="en-US" sz="1100">
              <a:latin typeface="ＭＳ Ｐゴシック" panose="020B0600070205080204" pitchFamily="50" charset="-128"/>
              <a:ea typeface="ＭＳ Ｐゴシック" panose="020B0600070205080204" pitchFamily="50" charset="-128"/>
            </a:rPr>
            <a:t>「公民館」は現時点で多くの資産の老朽化が深刻で、早急に更新の検討が必要な状況である。適正数の公民館を運営できように努めていく必要がある。</a:t>
          </a:r>
        </a:p>
        <a:p>
          <a:r>
            <a:rPr kumimoji="1" lang="ja-JP" altLang="en-US" sz="1100">
              <a:latin typeface="ＭＳ Ｐゴシック" panose="020B0600070205080204" pitchFamily="50" charset="-128"/>
              <a:ea typeface="ＭＳ Ｐゴシック" panose="020B0600070205080204" pitchFamily="50" charset="-128"/>
            </a:rPr>
            <a:t>今後、人口減少が進んでいく中、公共施設等総合管理計画の充実、精緻化、個別施設計画の策定等を図りながら取り組んでいきたいと考えている。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48260</xdr:rowOff>
    </xdr:from>
    <xdr:to>
      <xdr:col>24</xdr:col>
      <xdr:colOff>114300</xdr:colOff>
      <xdr:row>55</xdr:row>
      <xdr:rowOff>149860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50165</xdr:rowOff>
    </xdr:from>
    <xdr:to>
      <xdr:col>20</xdr:col>
      <xdr:colOff>38100</xdr:colOff>
      <xdr:row>55</xdr:row>
      <xdr:rowOff>151765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99060</xdr:rowOff>
    </xdr:from>
    <xdr:to>
      <xdr:col>24</xdr:col>
      <xdr:colOff>63500</xdr:colOff>
      <xdr:row>55</xdr:row>
      <xdr:rowOff>100965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95288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57785</xdr:rowOff>
    </xdr:from>
    <xdr:to>
      <xdr:col>15</xdr:col>
      <xdr:colOff>101600</xdr:colOff>
      <xdr:row>55</xdr:row>
      <xdr:rowOff>159385</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948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100965</xdr:rowOff>
    </xdr:from>
    <xdr:to>
      <xdr:col>19</xdr:col>
      <xdr:colOff>177800</xdr:colOff>
      <xdr:row>55</xdr:row>
      <xdr:rowOff>108585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flipV="1">
          <a:off x="2908300" y="95307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76835</xdr:rowOff>
    </xdr:from>
    <xdr:to>
      <xdr:col>10</xdr:col>
      <xdr:colOff>165100</xdr:colOff>
      <xdr:row>56</xdr:row>
      <xdr:rowOff>6985</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108585</xdr:rowOff>
    </xdr:from>
    <xdr:to>
      <xdr:col>15</xdr:col>
      <xdr:colOff>50800</xdr:colOff>
      <xdr:row>55</xdr:row>
      <xdr:rowOff>127635</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2019300" y="95383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168292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4462</xdr:rowOff>
    </xdr:from>
    <xdr:ext cx="405111" cy="259045"/>
    <xdr:sp macro="" textlink="">
      <xdr:nvSpPr>
        <xdr:cNvPr id="99" name="n_2main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926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23512</xdr:rowOff>
    </xdr:from>
    <xdr:ext cx="405111" cy="259045"/>
    <xdr:sp macro="" textlink="">
      <xdr:nvSpPr>
        <xdr:cNvPr id="100" name="n_3main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00000000-0008-0000-0F00-00008600000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00000000-0008-0000-0F00-000088000000}"/>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157390</xdr:rowOff>
    </xdr:from>
    <xdr:to>
      <xdr:col>55</xdr:col>
      <xdr:colOff>50800</xdr:colOff>
      <xdr:row>63</xdr:row>
      <xdr:rowOff>87540</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0426700" y="107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8817</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F00-000091000000}"/>
            </a:ext>
          </a:extLst>
        </xdr:cNvPr>
        <xdr:cNvSpPr txBox="1"/>
      </xdr:nvSpPr>
      <xdr:spPr>
        <a:xfrm>
          <a:off x="10515600" y="1063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163268</xdr:rowOff>
    </xdr:from>
    <xdr:to>
      <xdr:col>50</xdr:col>
      <xdr:colOff>165100</xdr:colOff>
      <xdr:row>63</xdr:row>
      <xdr:rowOff>93418</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9588500" y="107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36740</xdr:rowOff>
    </xdr:from>
    <xdr:to>
      <xdr:col>55</xdr:col>
      <xdr:colOff>0</xdr:colOff>
      <xdr:row>63</xdr:row>
      <xdr:rowOff>42618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9639300" y="10838090"/>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168819</xdr:rowOff>
    </xdr:from>
    <xdr:to>
      <xdr:col>46</xdr:col>
      <xdr:colOff>38100</xdr:colOff>
      <xdr:row>63</xdr:row>
      <xdr:rowOff>98969</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8699500" y="107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42618</xdr:rowOff>
    </xdr:from>
    <xdr:to>
      <xdr:col>50</xdr:col>
      <xdr:colOff>114300</xdr:colOff>
      <xdr:row>63</xdr:row>
      <xdr:rowOff>48169</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8750300" y="10843968"/>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2105</xdr:rowOff>
    </xdr:from>
    <xdr:to>
      <xdr:col>41</xdr:col>
      <xdr:colOff>101600</xdr:colOff>
      <xdr:row>63</xdr:row>
      <xdr:rowOff>103705</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7810500" y="10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48169</xdr:rowOff>
    </xdr:from>
    <xdr:to>
      <xdr:col>45</xdr:col>
      <xdr:colOff>177800</xdr:colOff>
      <xdr:row>63</xdr:row>
      <xdr:rowOff>52905</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7861300" y="1084951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109945</xdr:rowOff>
    </xdr:from>
    <xdr:ext cx="469744" cy="259045"/>
    <xdr:sp macro="" textlink="">
      <xdr:nvSpPr>
        <xdr:cNvPr id="152" name="n_1mainValue【体育館・プール】&#10;一人当たり面積">
          <a:extLst>
            <a:ext uri="{FF2B5EF4-FFF2-40B4-BE49-F238E27FC236}">
              <a16:creationId xmlns:a16="http://schemas.microsoft.com/office/drawing/2014/main" id="{00000000-0008-0000-0F00-000098000000}"/>
            </a:ext>
          </a:extLst>
        </xdr:cNvPr>
        <xdr:cNvSpPr txBox="1"/>
      </xdr:nvSpPr>
      <xdr:spPr>
        <a:xfrm>
          <a:off x="9391727" y="1056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115496</xdr:rowOff>
    </xdr:from>
    <xdr:ext cx="469744" cy="259045"/>
    <xdr:sp macro="" textlink="">
      <xdr:nvSpPr>
        <xdr:cNvPr id="153" name="n_2mainValue【体育館・プール】&#10;一人当たり面積">
          <a:extLst>
            <a:ext uri="{FF2B5EF4-FFF2-40B4-BE49-F238E27FC236}">
              <a16:creationId xmlns:a16="http://schemas.microsoft.com/office/drawing/2014/main" id="{00000000-0008-0000-0F00-000099000000}"/>
            </a:ext>
          </a:extLst>
        </xdr:cNvPr>
        <xdr:cNvSpPr txBox="1"/>
      </xdr:nvSpPr>
      <xdr:spPr>
        <a:xfrm>
          <a:off x="8515427" y="1057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120232</xdr:rowOff>
    </xdr:from>
    <xdr:ext cx="469744" cy="259045"/>
    <xdr:sp macro="" textlink="">
      <xdr:nvSpPr>
        <xdr:cNvPr id="154" name="n_3mainValue【体育館・プール】&#10;一人当たり面積">
          <a:extLst>
            <a:ext uri="{FF2B5EF4-FFF2-40B4-BE49-F238E27FC236}">
              <a16:creationId xmlns:a16="http://schemas.microsoft.com/office/drawing/2014/main" id="{00000000-0008-0000-0F00-00009A000000}"/>
            </a:ext>
          </a:extLst>
        </xdr:cNvPr>
        <xdr:cNvSpPr txBox="1"/>
      </xdr:nvSpPr>
      <xdr:spPr>
        <a:xfrm>
          <a:off x="7626427" y="105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00000000-0008-0000-0F00-0000B3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77288</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4634865" y="13280571"/>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81115</xdr:rowOff>
    </xdr:from>
    <xdr:ext cx="405111" cy="259045"/>
    <xdr:sp macro="" textlink="">
      <xdr:nvSpPr>
        <xdr:cNvPr id="181" name="【福祉施設】&#10;有形固定資産減価償却率最小値テキスト">
          <a:extLst>
            <a:ext uri="{FF2B5EF4-FFF2-40B4-BE49-F238E27FC236}">
              <a16:creationId xmlns:a16="http://schemas.microsoft.com/office/drawing/2014/main" id="{00000000-0008-0000-0F00-0000B5000000}"/>
            </a:ext>
          </a:extLst>
        </xdr:cNvPr>
        <xdr:cNvSpPr txBox="1"/>
      </xdr:nvSpPr>
      <xdr:spPr>
        <a:xfrm>
          <a:off x="4673600" y="1465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77288</xdr:rowOff>
    </xdr:from>
    <xdr:to>
      <xdr:col>24</xdr:col>
      <xdr:colOff>152400</xdr:colOff>
      <xdr:row>85</xdr:row>
      <xdr:rowOff>77288</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4546600" y="14650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3" name="【福祉施設】&#10;有形固定資産減価償却率最大値テキスト">
          <a:extLst>
            <a:ext uri="{FF2B5EF4-FFF2-40B4-BE49-F238E27FC236}">
              <a16:creationId xmlns:a16="http://schemas.microsoft.com/office/drawing/2014/main" id="{00000000-0008-0000-0F00-0000B7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00000000-0008-0000-0F00-0000B900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42818</xdr:rowOff>
    </xdr:from>
    <xdr:to>
      <xdr:col>20</xdr:col>
      <xdr:colOff>38100</xdr:colOff>
      <xdr:row>82</xdr:row>
      <xdr:rowOff>144418</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3746500" y="141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160945</xdr:rowOff>
    </xdr:from>
    <xdr:ext cx="405111" cy="259045"/>
    <xdr:sp macro="" textlink="">
      <xdr:nvSpPr>
        <xdr:cNvPr id="188" name="n_1aveValue【福祉施設】&#10;有形固定資産減価償却率">
          <a:extLst>
            <a:ext uri="{FF2B5EF4-FFF2-40B4-BE49-F238E27FC236}">
              <a16:creationId xmlns:a16="http://schemas.microsoft.com/office/drawing/2014/main" id="{00000000-0008-0000-0F00-0000BC000000}"/>
            </a:ext>
          </a:extLst>
        </xdr:cNvPr>
        <xdr:cNvSpPr txBox="1"/>
      </xdr:nvSpPr>
      <xdr:spPr>
        <a:xfrm>
          <a:off x="3582044" y="1387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64044</xdr:rowOff>
    </xdr:from>
    <xdr:to>
      <xdr:col>15</xdr:col>
      <xdr:colOff>101600</xdr:colOff>
      <xdr:row>82</xdr:row>
      <xdr:rowOff>165644</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2857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10721</xdr:rowOff>
    </xdr:from>
    <xdr:ext cx="405111" cy="259045"/>
    <xdr:sp macro="" textlink="">
      <xdr:nvSpPr>
        <xdr:cNvPr id="190" name="n_2aveValue【福祉施設】&#10;有形固定資産減価償却率">
          <a:extLst>
            <a:ext uri="{FF2B5EF4-FFF2-40B4-BE49-F238E27FC236}">
              <a16:creationId xmlns:a16="http://schemas.microsoft.com/office/drawing/2014/main" id="{00000000-0008-0000-0F00-0000BE000000}"/>
            </a:ext>
          </a:extLst>
        </xdr:cNvPr>
        <xdr:cNvSpPr txBox="1"/>
      </xdr:nvSpPr>
      <xdr:spPr>
        <a:xfrm>
          <a:off x="2705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133911</xdr:rowOff>
    </xdr:from>
    <xdr:ext cx="405111" cy="259045"/>
    <xdr:sp macro="" textlink="">
      <xdr:nvSpPr>
        <xdr:cNvPr id="192" name="n_3aveValue【福祉施設】&#10;有形固定資産減価償却率">
          <a:extLst>
            <a:ext uri="{FF2B5EF4-FFF2-40B4-BE49-F238E27FC236}">
              <a16:creationId xmlns:a16="http://schemas.microsoft.com/office/drawing/2014/main" id="{00000000-0008-0000-0F00-0000C0000000}"/>
            </a:ext>
          </a:extLst>
        </xdr:cNvPr>
        <xdr:cNvSpPr txBox="1"/>
      </xdr:nvSpPr>
      <xdr:spPr>
        <a:xfrm>
          <a:off x="1816744"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26488</xdr:rowOff>
    </xdr:from>
    <xdr:to>
      <xdr:col>24</xdr:col>
      <xdr:colOff>114300</xdr:colOff>
      <xdr:row>85</xdr:row>
      <xdr:rowOff>128088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112865</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4514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86905</xdr:rowOff>
    </xdr:from>
    <xdr:to>
      <xdr:col>20</xdr:col>
      <xdr:colOff>38100</xdr:colOff>
      <xdr:row>86</xdr:row>
      <xdr:rowOff>17055</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77288</xdr:rowOff>
    </xdr:from>
    <xdr:to>
      <xdr:col>24</xdr:col>
      <xdr:colOff>63500</xdr:colOff>
      <xdr:row>85</xdr:row>
      <xdr:rowOff>137705</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3797300" y="14650538"/>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147320</xdr:rowOff>
    </xdr:from>
    <xdr:to>
      <xdr:col>15</xdr:col>
      <xdr:colOff>101600</xdr:colOff>
      <xdr:row>85</xdr:row>
      <xdr:rowOff>77470</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26670</xdr:rowOff>
    </xdr:from>
    <xdr:to>
      <xdr:col>19</xdr:col>
      <xdr:colOff>177800</xdr:colOff>
      <xdr:row>85</xdr:row>
      <xdr:rowOff>137705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908300" y="14599920"/>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36286</xdr:rowOff>
    </xdr:from>
    <xdr:to>
      <xdr:col>10</xdr:col>
      <xdr:colOff>165100</xdr:colOff>
      <xdr:row>81</xdr:row>
      <xdr:rowOff>137886</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85</xdr:row>
      <xdr:rowOff>26670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2019300" y="13974536"/>
          <a:ext cx="889000" cy="62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8182</xdr:rowOff>
    </xdr:from>
    <xdr:ext cx="405111" cy="259045"/>
    <xdr:sp macro="" textlink="">
      <xdr:nvSpPr>
        <xdr:cNvPr id="206" name="n_1main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68597</xdr:rowOff>
    </xdr:from>
    <xdr:ext cx="405111" cy="259045"/>
    <xdr:sp macro="" textlink="">
      <xdr:nvSpPr>
        <xdr:cNvPr id="207" name="n_2main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154413</xdr:rowOff>
    </xdr:from>
    <xdr:ext cx="405111" cy="259045"/>
    <xdr:sp macro="" textlink="">
      <xdr:nvSpPr>
        <xdr:cNvPr id="208" name="n_3main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00000000-0008-0000-0F00-0000E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5" name="【福祉施設】&#10;一人当たり面積最小値テキスト">
          <a:extLst>
            <a:ext uri="{FF2B5EF4-FFF2-40B4-BE49-F238E27FC236}">
              <a16:creationId xmlns:a16="http://schemas.microsoft.com/office/drawing/2014/main" id="{00000000-0008-0000-0F00-0000EB000000}"/>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7" name="【福祉施設】&#10;一人当たり面積最大値テキスト">
          <a:extLst>
            <a:ext uri="{FF2B5EF4-FFF2-40B4-BE49-F238E27FC236}">
              <a16:creationId xmlns:a16="http://schemas.microsoft.com/office/drawing/2014/main" id="{00000000-0008-0000-0F00-0000ED000000}"/>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9" name="【福祉施設】&#10;一人当たり面積平均値テキスト">
          <a:extLst>
            <a:ext uri="{FF2B5EF4-FFF2-40B4-BE49-F238E27FC236}">
              <a16:creationId xmlns:a16="http://schemas.microsoft.com/office/drawing/2014/main" id="{00000000-0008-0000-0F00-0000EF00000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2" name="n_1aveValue【福祉施設】&#10;一人当たり面積">
          <a:extLst>
            <a:ext uri="{FF2B5EF4-FFF2-40B4-BE49-F238E27FC236}">
              <a16:creationId xmlns:a16="http://schemas.microsoft.com/office/drawing/2014/main" id="{00000000-0008-0000-0F00-0000F2000000}"/>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4" name="n_2aveValue【福祉施設】&#10;一人当たり面積">
          <a:extLst>
            <a:ext uri="{FF2B5EF4-FFF2-40B4-BE49-F238E27FC236}">
              <a16:creationId xmlns:a16="http://schemas.microsoft.com/office/drawing/2014/main" id="{00000000-0008-0000-0F00-0000F4000000}"/>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6" name="n_3aveValue【福祉施設】&#10;一人当たり面積">
          <a:extLst>
            <a:ext uri="{FF2B5EF4-FFF2-40B4-BE49-F238E27FC236}">
              <a16:creationId xmlns:a16="http://schemas.microsoft.com/office/drawing/2014/main" id="{00000000-0008-0000-0F00-0000F6000000}"/>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46737</xdr:rowOff>
    </xdr:from>
    <xdr:to>
      <xdr:col>55</xdr:col>
      <xdr:colOff>50800</xdr:colOff>
      <xdr:row>83</xdr:row>
      <xdr:rowOff>148337</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104267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69614</xdr:rowOff>
    </xdr:from>
    <xdr:ext cx="469744" cy="259045"/>
    <xdr:sp macro="" textlink="">
      <xdr:nvSpPr>
        <xdr:cNvPr id="253" name="【福祉施設】&#10;一人当たり面積該当値テキスト">
          <a:extLst>
            <a:ext uri="{FF2B5EF4-FFF2-40B4-BE49-F238E27FC236}">
              <a16:creationId xmlns:a16="http://schemas.microsoft.com/office/drawing/2014/main" id="{00000000-0008-0000-0F00-0000FD000000}"/>
            </a:ext>
          </a:extLst>
        </xdr:cNvPr>
        <xdr:cNvSpPr txBox="1"/>
      </xdr:nvSpPr>
      <xdr:spPr>
        <a:xfrm>
          <a:off x="10515600" y="141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59799</xdr:rowOff>
    </xdr:from>
    <xdr:to>
      <xdr:col>50</xdr:col>
      <xdr:colOff>165100</xdr:colOff>
      <xdr:row>83</xdr:row>
      <xdr:rowOff>161399</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9588500" y="14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97537</xdr:rowOff>
    </xdr:from>
    <xdr:to>
      <xdr:col>55</xdr:col>
      <xdr:colOff>0</xdr:colOff>
      <xdr:row>83</xdr:row>
      <xdr:rowOff>110599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9639300" y="1432788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85925</xdr:rowOff>
    </xdr:from>
    <xdr:to>
      <xdr:col>46</xdr:col>
      <xdr:colOff>38100</xdr:colOff>
      <xdr:row>83</xdr:row>
      <xdr:rowOff>16075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8699500" y="141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136725</xdr:rowOff>
    </xdr:from>
    <xdr:to>
      <xdr:col>50</xdr:col>
      <xdr:colOff>114300</xdr:colOff>
      <xdr:row>83</xdr:row>
      <xdr:rowOff>110599</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8750300" y="14195625"/>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6241</xdr:rowOff>
    </xdr:from>
    <xdr:to>
      <xdr:col>41</xdr:col>
      <xdr:colOff>101600</xdr:colOff>
      <xdr:row>85</xdr:row>
      <xdr:rowOff>107841</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7810500" y="1457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136725</xdr:rowOff>
    </xdr:from>
    <xdr:to>
      <xdr:col>45</xdr:col>
      <xdr:colOff>177800</xdr:colOff>
      <xdr:row>85</xdr:row>
      <xdr:rowOff>57041</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7861300" y="14195625"/>
          <a:ext cx="889000" cy="4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6476</xdr:rowOff>
    </xdr:from>
    <xdr:ext cx="469744" cy="259045"/>
    <xdr:sp macro="" textlink="">
      <xdr:nvSpPr>
        <xdr:cNvPr id="260" name="n_1mainValue【福祉施設】&#10;一人当たり面積">
          <a:extLst>
            <a:ext uri="{FF2B5EF4-FFF2-40B4-BE49-F238E27FC236}">
              <a16:creationId xmlns:a16="http://schemas.microsoft.com/office/drawing/2014/main" id="{00000000-0008-0000-0F00-000004010000}"/>
            </a:ext>
          </a:extLst>
        </xdr:cNvPr>
        <xdr:cNvSpPr txBox="1"/>
      </xdr:nvSpPr>
      <xdr:spPr>
        <a:xfrm>
          <a:off x="9391727" y="14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32602</xdr:rowOff>
    </xdr:from>
    <xdr:ext cx="469744" cy="259045"/>
    <xdr:sp macro="" textlink="">
      <xdr:nvSpPr>
        <xdr:cNvPr id="261" name="n_2mainValue【福祉施設】&#10;一人当たり面積">
          <a:extLst>
            <a:ext uri="{FF2B5EF4-FFF2-40B4-BE49-F238E27FC236}">
              <a16:creationId xmlns:a16="http://schemas.microsoft.com/office/drawing/2014/main" id="{00000000-0008-0000-0F00-000005010000}"/>
            </a:ext>
          </a:extLst>
        </xdr:cNvPr>
        <xdr:cNvSpPr txBox="1"/>
      </xdr:nvSpPr>
      <xdr:spPr>
        <a:xfrm>
          <a:off x="8515427" y="1392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124368</xdr:rowOff>
    </xdr:from>
    <xdr:ext cx="469744" cy="259045"/>
    <xdr:sp macro="" textlink="">
      <xdr:nvSpPr>
        <xdr:cNvPr id="262" name="n_3mainValue【福祉施設】&#10;一人当たり面積">
          <a:extLst>
            <a:ext uri="{FF2B5EF4-FFF2-40B4-BE49-F238E27FC236}">
              <a16:creationId xmlns:a16="http://schemas.microsoft.com/office/drawing/2014/main" id="{00000000-0008-0000-0F00-000006010000}"/>
            </a:ext>
          </a:extLst>
        </xdr:cNvPr>
        <xdr:cNvSpPr txBox="1"/>
      </xdr:nvSpPr>
      <xdr:spPr>
        <a:xfrm>
          <a:off x="7626427" y="1435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00000000-0008-0000-0F00-00002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3" name="【一般廃棄物処理施設】&#10;有形固定資産減価償却率最小値テキスト">
          <a:extLst>
            <a:ext uri="{FF2B5EF4-FFF2-40B4-BE49-F238E27FC236}">
              <a16:creationId xmlns:a16="http://schemas.microsoft.com/office/drawing/2014/main" id="{00000000-0008-0000-0F00-00002F010000}"/>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5" name="【一般廃棄物処理施設】&#10;有形固定資産減価償却率最大値テキスト">
          <a:extLst>
            <a:ext uri="{FF2B5EF4-FFF2-40B4-BE49-F238E27FC236}">
              <a16:creationId xmlns:a16="http://schemas.microsoft.com/office/drawing/2014/main" id="{00000000-0008-0000-0F00-00003101000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00000000-0008-0000-0F00-000033010000}"/>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10" name="n_1aveValue【一般廃棄物処理施設】&#10;有形固定資産減価償却率">
          <a:extLst>
            <a:ext uri="{FF2B5EF4-FFF2-40B4-BE49-F238E27FC236}">
              <a16:creationId xmlns:a16="http://schemas.microsoft.com/office/drawing/2014/main" id="{00000000-0008-0000-0F00-000036010000}"/>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12" name="n_2aveValue【一般廃棄物処理施設】&#10;有形固定資産減価償却率">
          <a:extLst>
            <a:ext uri="{FF2B5EF4-FFF2-40B4-BE49-F238E27FC236}">
              <a16:creationId xmlns:a16="http://schemas.microsoft.com/office/drawing/2014/main" id="{00000000-0008-0000-0F00-000038010000}"/>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14" name="n_3aveValue【一般廃棄物処理施設】&#10;有形固定資産減価償却率">
          <a:extLst>
            <a:ext uri="{FF2B5EF4-FFF2-40B4-BE49-F238E27FC236}">
              <a16:creationId xmlns:a16="http://schemas.microsoft.com/office/drawing/2014/main" id="{00000000-0008-0000-0F00-00003A010000}"/>
            </a:ext>
          </a:extLst>
        </xdr:cNvPr>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39370</xdr:rowOff>
    </xdr:from>
    <xdr:to>
      <xdr:col>85</xdr:col>
      <xdr:colOff>177800</xdr:colOff>
      <xdr:row>37</xdr:row>
      <xdr:rowOff>140970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62687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62247</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F00-000041010000}"/>
            </a:ext>
          </a:extLst>
        </xdr:cNvPr>
        <xdr:cNvSpPr txBox="1"/>
      </xdr:nvSpPr>
      <xdr:spPr>
        <a:xfrm>
          <a:off x="16357600" y="6234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135890</xdr:rowOff>
    </xdr:from>
    <xdr:to>
      <xdr:col>81</xdr:col>
      <xdr:colOff>101600</xdr:colOff>
      <xdr:row>37</xdr:row>
      <xdr:rowOff>66040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5430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15240</xdr:rowOff>
    </xdr:from>
    <xdr:to>
      <xdr:col>85</xdr:col>
      <xdr:colOff>127000</xdr:colOff>
      <xdr:row>37</xdr:row>
      <xdr:rowOff>90170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5481300" y="6358890"/>
          <a:ext cx="8382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15240</xdr:rowOff>
    </xdr:from>
    <xdr:to>
      <xdr:col>81</xdr:col>
      <xdr:colOff>50800</xdr:colOff>
      <xdr:row>37</xdr:row>
      <xdr:rowOff>57150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14592300" y="63588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57150</xdr:rowOff>
    </xdr:from>
    <xdr:to>
      <xdr:col>76</xdr:col>
      <xdr:colOff>114300</xdr:colOff>
      <xdr:row>37</xdr:row>
      <xdr:rowOff>99060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3703300" y="6400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82567</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00000000-0008-0000-0F00-000048010000}"/>
            </a:ext>
          </a:extLst>
        </xdr:cNvPr>
        <xdr:cNvSpPr txBox="1"/>
      </xdr:nvSpPr>
      <xdr:spPr>
        <a:xfrm>
          <a:off x="15266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00000000-0008-0000-0F00-000049010000}"/>
            </a:ext>
          </a:extLst>
        </xdr:cNvPr>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一般廃棄物処理施設】&#10;一人当たり有形固定資産（償却資産）額グラフ枠">
          <a:extLst>
            <a:ext uri="{FF2B5EF4-FFF2-40B4-BE49-F238E27FC236}">
              <a16:creationId xmlns:a16="http://schemas.microsoft.com/office/drawing/2014/main" id="{00000000-0008-0000-0F00-00006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55" name="【一般廃棄物処理施設】&#10;一人当たり有形固定資産（償却資産）額最小値テキスト">
          <a:extLst>
            <a:ext uri="{FF2B5EF4-FFF2-40B4-BE49-F238E27FC236}">
              <a16:creationId xmlns:a16="http://schemas.microsoft.com/office/drawing/2014/main" id="{00000000-0008-0000-0F00-000063010000}"/>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7" name="【一般廃棄物処理施設】&#10;一人当たり有形固定資産（償却資産）額最大値テキスト">
          <a:extLst>
            <a:ext uri="{FF2B5EF4-FFF2-40B4-BE49-F238E27FC236}">
              <a16:creationId xmlns:a16="http://schemas.microsoft.com/office/drawing/2014/main" id="{00000000-0008-0000-0F00-000065010000}"/>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9" name="【一般廃棄物処理施設】&#10;一人当たり有形固定資産（償却資産）額平均値テキスト">
          <a:extLst>
            <a:ext uri="{FF2B5EF4-FFF2-40B4-BE49-F238E27FC236}">
              <a16:creationId xmlns:a16="http://schemas.microsoft.com/office/drawing/2014/main" id="{00000000-0008-0000-0F00-000067010000}"/>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62" name="n_1aveValue【一般廃棄物処理施設】&#10;一人当たり有形固定資産（償却資産）額">
          <a:extLst>
            <a:ext uri="{FF2B5EF4-FFF2-40B4-BE49-F238E27FC236}">
              <a16:creationId xmlns:a16="http://schemas.microsoft.com/office/drawing/2014/main" id="{00000000-0008-0000-0F00-00006A010000}"/>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64" name="n_2aveValue【一般廃棄物処理施設】&#10;一人当たり有形固定資産（償却資産）額">
          <a:extLst>
            <a:ext uri="{FF2B5EF4-FFF2-40B4-BE49-F238E27FC236}">
              <a16:creationId xmlns:a16="http://schemas.microsoft.com/office/drawing/2014/main" id="{00000000-0008-0000-0F00-00006C010000}"/>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66" name="n_3aveValue【一般廃棄物処理施設】&#10;一人当たり有形固定資産（償却資産）額">
          <a:extLst>
            <a:ext uri="{FF2B5EF4-FFF2-40B4-BE49-F238E27FC236}">
              <a16:creationId xmlns:a16="http://schemas.microsoft.com/office/drawing/2014/main" id="{00000000-0008-0000-0F00-00006E010000}"/>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57870</xdr:rowOff>
    </xdr:from>
    <xdr:to>
      <xdr:col>116</xdr:col>
      <xdr:colOff>114300</xdr:colOff>
      <xdr:row>41</xdr:row>
      <xdr:rowOff>159470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2110700" y="7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144247</xdr:rowOff>
    </xdr:from>
    <xdr:ext cx="534377" cy="259045"/>
    <xdr:sp macro="" textlink="">
      <xdr:nvSpPr>
        <xdr:cNvPr id="373" name="【一般廃棄物処理施設】&#10;一人当たり有形固定資産（償却資産）額該当値テキスト">
          <a:extLst>
            <a:ext uri="{FF2B5EF4-FFF2-40B4-BE49-F238E27FC236}">
              <a16:creationId xmlns:a16="http://schemas.microsoft.com/office/drawing/2014/main" id="{00000000-0008-0000-0F00-000075010000}"/>
            </a:ext>
          </a:extLst>
        </xdr:cNvPr>
        <xdr:cNvSpPr txBox="1"/>
      </xdr:nvSpPr>
      <xdr:spPr>
        <a:xfrm>
          <a:off x="22199600" y="700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74811</xdr:rowOff>
    </xdr:from>
    <xdr:to>
      <xdr:col>112</xdr:col>
      <xdr:colOff>38100</xdr:colOff>
      <xdr:row>42</xdr:row>
      <xdr:rowOff>4961</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1272500" y="71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108670</xdr:rowOff>
    </xdr:from>
    <xdr:to>
      <xdr:col>116</xdr:col>
      <xdr:colOff>63500</xdr:colOff>
      <xdr:row>41</xdr:row>
      <xdr:rowOff>125611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21323300" y="7138120"/>
          <a:ext cx="8382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76577</xdr:rowOff>
    </xdr:from>
    <xdr:to>
      <xdr:col>107</xdr:col>
      <xdr:colOff>101600</xdr:colOff>
      <xdr:row>42</xdr:row>
      <xdr:rowOff>6727</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0383500" y="7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125611</xdr:rowOff>
    </xdr:from>
    <xdr:to>
      <xdr:col>111</xdr:col>
      <xdr:colOff>177800</xdr:colOff>
      <xdr:row>41</xdr:row>
      <xdr:rowOff>127377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0434300" y="7155061"/>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78110</xdr:rowOff>
    </xdr:from>
    <xdr:to>
      <xdr:col>102</xdr:col>
      <xdr:colOff>165100</xdr:colOff>
      <xdr:row>42</xdr:row>
      <xdr:rowOff>8260</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9494500" y="71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127377</xdr:rowOff>
    </xdr:from>
    <xdr:to>
      <xdr:col>107</xdr:col>
      <xdr:colOff>50800</xdr:colOff>
      <xdr:row>41</xdr:row>
      <xdr:rowOff>128910</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19545300" y="7156827"/>
          <a:ext cx="889000" cy="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167538</xdr:rowOff>
    </xdr:from>
    <xdr:ext cx="534377" cy="259045"/>
    <xdr:sp macro="" textlink="">
      <xdr:nvSpPr>
        <xdr:cNvPr id="380" name="n_1mainValue【一般廃棄物処理施設】&#10;一人当たり有形固定資産（償却資産）額">
          <a:extLst>
            <a:ext uri="{FF2B5EF4-FFF2-40B4-BE49-F238E27FC236}">
              <a16:creationId xmlns:a16="http://schemas.microsoft.com/office/drawing/2014/main" id="{00000000-0008-0000-0F00-00007C010000}"/>
            </a:ext>
          </a:extLst>
        </xdr:cNvPr>
        <xdr:cNvSpPr txBox="1"/>
      </xdr:nvSpPr>
      <xdr:spPr>
        <a:xfrm>
          <a:off x="21043411" y="71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169304</xdr:rowOff>
    </xdr:from>
    <xdr:ext cx="534377" cy="259045"/>
    <xdr:sp macro="" textlink="">
      <xdr:nvSpPr>
        <xdr:cNvPr id="381" name="n_2mainValue【一般廃棄物処理施設】&#10;一人当たり有形固定資産（償却資産）額">
          <a:extLst>
            <a:ext uri="{FF2B5EF4-FFF2-40B4-BE49-F238E27FC236}">
              <a16:creationId xmlns:a16="http://schemas.microsoft.com/office/drawing/2014/main" id="{00000000-0008-0000-0F00-00007D010000}"/>
            </a:ext>
          </a:extLst>
        </xdr:cNvPr>
        <xdr:cNvSpPr txBox="1"/>
      </xdr:nvSpPr>
      <xdr:spPr>
        <a:xfrm>
          <a:off x="20167111" y="71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170837</xdr:rowOff>
    </xdr:from>
    <xdr:ext cx="534377" cy="259045"/>
    <xdr:sp macro="" textlink="">
      <xdr:nvSpPr>
        <xdr:cNvPr id="382" name="n_3mainValue【一般廃棄物処理施設】&#10;一人当たり有形固定資産（償却資産）額">
          <a:extLst>
            <a:ext uri="{FF2B5EF4-FFF2-40B4-BE49-F238E27FC236}">
              <a16:creationId xmlns:a16="http://schemas.microsoft.com/office/drawing/2014/main" id="{00000000-0008-0000-0F00-00007E010000}"/>
            </a:ext>
          </a:extLst>
        </xdr:cNvPr>
        <xdr:cNvSpPr txBox="1"/>
      </xdr:nvSpPr>
      <xdr:spPr>
        <a:xfrm>
          <a:off x="19278111" y="72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7" name="【保健センター・保健所】&#10;有形固定資産減価償却率グラフ枠">
          <a:extLst>
            <a:ext uri="{FF2B5EF4-FFF2-40B4-BE49-F238E27FC236}">
              <a16:creationId xmlns:a16="http://schemas.microsoft.com/office/drawing/2014/main" id="{00000000-0008-0000-0F00-000097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09" name="【保健センター・保健所】&#10;有形固定資産減価償却率最小値テキスト">
          <a:extLst>
            <a:ext uri="{FF2B5EF4-FFF2-40B4-BE49-F238E27FC236}">
              <a16:creationId xmlns:a16="http://schemas.microsoft.com/office/drawing/2014/main" id="{00000000-0008-0000-0F00-000099010000}"/>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11" name="【保健センター・保健所】&#10;有形固定資産減価償却率最大値テキスト">
          <a:extLst>
            <a:ext uri="{FF2B5EF4-FFF2-40B4-BE49-F238E27FC236}">
              <a16:creationId xmlns:a16="http://schemas.microsoft.com/office/drawing/2014/main" id="{00000000-0008-0000-0F00-00009B010000}"/>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13" name="【保健センター・保健所】&#10;有形固定資産減価償却率平均値テキスト">
          <a:extLst>
            <a:ext uri="{FF2B5EF4-FFF2-40B4-BE49-F238E27FC236}">
              <a16:creationId xmlns:a16="http://schemas.microsoft.com/office/drawing/2014/main" id="{00000000-0008-0000-0F00-00009D01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16" name="n_1aveValue【保健センター・保健所】&#10;有形固定資産減価償却率">
          <a:extLst>
            <a:ext uri="{FF2B5EF4-FFF2-40B4-BE49-F238E27FC236}">
              <a16:creationId xmlns:a16="http://schemas.microsoft.com/office/drawing/2014/main" id="{00000000-0008-0000-0F00-0000A0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418" name="n_2aveValue【保健センター・保健所】&#10;有形固定資産減価償却率">
          <a:extLst>
            <a:ext uri="{FF2B5EF4-FFF2-40B4-BE49-F238E27FC236}">
              <a16:creationId xmlns:a16="http://schemas.microsoft.com/office/drawing/2014/main" id="{00000000-0008-0000-0F00-0000A2010000}"/>
            </a:ext>
          </a:extLst>
        </xdr:cNvPr>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420" name="n_3aveValue【保健センター・保健所】&#10;有形固定資産減価償却率">
          <a:extLst>
            <a:ext uri="{FF2B5EF4-FFF2-40B4-BE49-F238E27FC236}">
              <a16:creationId xmlns:a16="http://schemas.microsoft.com/office/drawing/2014/main" id="{00000000-0008-0000-0F00-0000A4010000}"/>
            </a:ext>
          </a:extLst>
        </xdr:cNvPr>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427" name="【保健センター・保健所】&#10;有形固定資産減価償却率該当値テキスト">
          <a:extLst>
            <a:ext uri="{FF2B5EF4-FFF2-40B4-BE49-F238E27FC236}">
              <a16:creationId xmlns:a16="http://schemas.microsoft.com/office/drawing/2014/main" id="{00000000-0008-0000-0F00-0000AB010000}"/>
            </a:ext>
          </a:extLst>
        </xdr:cNvPr>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106135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5481300" y="101727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4541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155122</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14592300" y="10221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155122</xdr:rowOff>
    </xdr:from>
    <xdr:to>
      <xdr:col>76</xdr:col>
      <xdr:colOff>114300</xdr:colOff>
      <xdr:row>60</xdr:row>
      <xdr:rowOff>32657</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13703300" y="10270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2012</xdr:rowOff>
    </xdr:from>
    <xdr:ext cx="405111" cy="259045"/>
    <xdr:sp macro="" textlink="">
      <xdr:nvSpPr>
        <xdr:cNvPr id="434" name="n_1mainValue【保健センター・保健所】&#10;有形固定資産減価償却率">
          <a:extLst>
            <a:ext uri="{FF2B5EF4-FFF2-40B4-BE49-F238E27FC236}">
              <a16:creationId xmlns:a16="http://schemas.microsoft.com/office/drawing/2014/main" id="{00000000-0008-0000-0F00-0000B2010000}"/>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435" name="n_2mainValue【保健センター・保健所】&#10;有形固定資産減価償却率">
          <a:extLst>
            <a:ext uri="{FF2B5EF4-FFF2-40B4-BE49-F238E27FC236}">
              <a16:creationId xmlns:a16="http://schemas.microsoft.com/office/drawing/2014/main" id="{00000000-0008-0000-0F00-0000B3010000}"/>
            </a:ext>
          </a:extLst>
        </xdr:cNvPr>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36" name="n_3mainValue【保健センター・保健所】&#10;有形固定資産減価償却率">
          <a:extLst>
            <a:ext uri="{FF2B5EF4-FFF2-40B4-BE49-F238E27FC236}">
              <a16:creationId xmlns:a16="http://schemas.microsoft.com/office/drawing/2014/main" id="{00000000-0008-0000-0F00-0000B4010000}"/>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9" name="【保健センター・保健所】&#10;一人当たり面積グラフ枠">
          <a:extLst>
            <a:ext uri="{FF2B5EF4-FFF2-40B4-BE49-F238E27FC236}">
              <a16:creationId xmlns:a16="http://schemas.microsoft.com/office/drawing/2014/main" id="{00000000-0008-0000-0F00-0000CB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61" name="【保健センター・保健所】&#10;一人当たり面積最小値テキスト">
          <a:extLst>
            <a:ext uri="{FF2B5EF4-FFF2-40B4-BE49-F238E27FC236}">
              <a16:creationId xmlns:a16="http://schemas.microsoft.com/office/drawing/2014/main" id="{00000000-0008-0000-0F00-0000CD01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63" name="【保健センター・保健所】&#10;一人当たり面積最大値テキスト">
          <a:extLst>
            <a:ext uri="{FF2B5EF4-FFF2-40B4-BE49-F238E27FC236}">
              <a16:creationId xmlns:a16="http://schemas.microsoft.com/office/drawing/2014/main" id="{00000000-0008-0000-0F00-0000CF010000}"/>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465" name="【保健センター・保健所】&#10;一人当たり面積平均値テキスト">
          <a:extLst>
            <a:ext uri="{FF2B5EF4-FFF2-40B4-BE49-F238E27FC236}">
              <a16:creationId xmlns:a16="http://schemas.microsoft.com/office/drawing/2014/main" id="{00000000-0008-0000-0F00-0000D1010000}"/>
            </a:ext>
          </a:extLst>
        </xdr:cNvPr>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468" name="n_1aveValue【保健センター・保健所】&#10;一人当たり面積">
          <a:extLst>
            <a:ext uri="{FF2B5EF4-FFF2-40B4-BE49-F238E27FC236}">
              <a16:creationId xmlns:a16="http://schemas.microsoft.com/office/drawing/2014/main" id="{00000000-0008-0000-0F00-0000D4010000}"/>
            </a:ext>
          </a:extLst>
        </xdr:cNvPr>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470" name="n_2aveValue【保健センター・保健所】&#10;一人当たり面積">
          <a:extLst>
            <a:ext uri="{FF2B5EF4-FFF2-40B4-BE49-F238E27FC236}">
              <a16:creationId xmlns:a16="http://schemas.microsoft.com/office/drawing/2014/main" id="{00000000-0008-0000-0F00-0000D6010000}"/>
            </a:ext>
          </a:extLst>
        </xdr:cNvPr>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472" name="n_3aveValue【保健センター・保健所】&#10;一人当たり面積">
          <a:extLst>
            <a:ext uri="{FF2B5EF4-FFF2-40B4-BE49-F238E27FC236}">
              <a16:creationId xmlns:a16="http://schemas.microsoft.com/office/drawing/2014/main" id="{00000000-0008-0000-0F00-0000D8010000}"/>
            </a:ext>
          </a:extLst>
        </xdr:cNvPr>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164846</xdr:rowOff>
    </xdr:from>
    <xdr:to>
      <xdr:col>116</xdr:col>
      <xdr:colOff>114300</xdr:colOff>
      <xdr:row>63</xdr:row>
      <xdr:rowOff>94996</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22110700" y="1079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143273</xdr:rowOff>
    </xdr:from>
    <xdr:ext cx="469744" cy="259045"/>
    <xdr:sp macro="" textlink="">
      <xdr:nvSpPr>
        <xdr:cNvPr id="479" name="【保健センター・保健所】&#10;一人当たり面積該当値テキスト">
          <a:extLst>
            <a:ext uri="{FF2B5EF4-FFF2-40B4-BE49-F238E27FC236}">
              <a16:creationId xmlns:a16="http://schemas.microsoft.com/office/drawing/2014/main" id="{00000000-0008-0000-0F00-0000DF010000}"/>
            </a:ext>
          </a:extLst>
        </xdr:cNvPr>
        <xdr:cNvSpPr txBox="1"/>
      </xdr:nvSpPr>
      <xdr:spPr>
        <a:xfrm>
          <a:off x="22199600"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169418</xdr:rowOff>
    </xdr:from>
    <xdr:to>
      <xdr:col>112</xdr:col>
      <xdr:colOff>38100</xdr:colOff>
      <xdr:row>63</xdr:row>
      <xdr:rowOff>99568</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21272500" y="107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44196</xdr:rowOff>
    </xdr:from>
    <xdr:to>
      <xdr:col>116</xdr:col>
      <xdr:colOff>63500</xdr:colOff>
      <xdr:row>63</xdr:row>
      <xdr:rowOff>48768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21323300" y="108455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xdr:rowOff>
    </xdr:from>
    <xdr:to>
      <xdr:col>107</xdr:col>
      <xdr:colOff>101600</xdr:colOff>
      <xdr:row>63</xdr:row>
      <xdr:rowOff>104140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20383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48768</xdr:rowOff>
    </xdr:from>
    <xdr:to>
      <xdr:col>111</xdr:col>
      <xdr:colOff>177800</xdr:colOff>
      <xdr:row>63</xdr:row>
      <xdr:rowOff>53340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0434300" y="108501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5588</xdr:rowOff>
    </xdr:from>
    <xdr:to>
      <xdr:col>102</xdr:col>
      <xdr:colOff>165100</xdr:colOff>
      <xdr:row>63</xdr:row>
      <xdr:rowOff>107188</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94945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53340</xdr:rowOff>
    </xdr:from>
    <xdr:to>
      <xdr:col>107</xdr:col>
      <xdr:colOff>50800</xdr:colOff>
      <xdr:row>63</xdr:row>
      <xdr:rowOff>56388</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9545300" y="1085469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90695</xdr:rowOff>
    </xdr:from>
    <xdr:ext cx="469744" cy="259045"/>
    <xdr:sp macro="" textlink="">
      <xdr:nvSpPr>
        <xdr:cNvPr id="486" name="n_1mainValue【保健センター・保健所】&#10;一人当たり面積">
          <a:extLst>
            <a:ext uri="{FF2B5EF4-FFF2-40B4-BE49-F238E27FC236}">
              <a16:creationId xmlns:a16="http://schemas.microsoft.com/office/drawing/2014/main" id="{00000000-0008-0000-0F00-0000E6010000}"/>
            </a:ext>
          </a:extLst>
        </xdr:cNvPr>
        <xdr:cNvSpPr txBox="1"/>
      </xdr:nvSpPr>
      <xdr:spPr>
        <a:xfrm>
          <a:off x="21075727" y="1089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95267</xdr:rowOff>
    </xdr:from>
    <xdr:ext cx="469744" cy="259045"/>
    <xdr:sp macro="" textlink="">
      <xdr:nvSpPr>
        <xdr:cNvPr id="487" name="n_2mainValue【保健センター・保健所】&#10;一人当たり面積">
          <a:extLst>
            <a:ext uri="{FF2B5EF4-FFF2-40B4-BE49-F238E27FC236}">
              <a16:creationId xmlns:a16="http://schemas.microsoft.com/office/drawing/2014/main" id="{00000000-0008-0000-0F00-0000E7010000}"/>
            </a:ext>
          </a:extLst>
        </xdr:cNvPr>
        <xdr:cNvSpPr txBox="1"/>
      </xdr:nvSpPr>
      <xdr:spPr>
        <a:xfrm>
          <a:off x="20199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98315</xdr:rowOff>
    </xdr:from>
    <xdr:ext cx="469744" cy="259045"/>
    <xdr:sp macro="" textlink="">
      <xdr:nvSpPr>
        <xdr:cNvPr id="488" name="n_3mainValue【保健センター・保健所】&#10;一人当たり面積">
          <a:extLst>
            <a:ext uri="{FF2B5EF4-FFF2-40B4-BE49-F238E27FC236}">
              <a16:creationId xmlns:a16="http://schemas.microsoft.com/office/drawing/2014/main" id="{00000000-0008-0000-0F00-0000E8010000}"/>
            </a:ext>
          </a:extLst>
        </xdr:cNvPr>
        <xdr:cNvSpPr txBox="1"/>
      </xdr:nvSpPr>
      <xdr:spPr>
        <a:xfrm>
          <a:off x="19310427" y="1089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a:extLst>
            <a:ext uri="{FF2B5EF4-FFF2-40B4-BE49-F238E27FC236}">
              <a16:creationId xmlns:a16="http://schemas.microsoft.com/office/drawing/2014/main" id="{00000000-0008-0000-0F00-00000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9" name="【庁舎】&#10;有形固定資産減価償却率最小値テキスト">
          <a:extLst>
            <a:ext uri="{FF2B5EF4-FFF2-40B4-BE49-F238E27FC236}">
              <a16:creationId xmlns:a16="http://schemas.microsoft.com/office/drawing/2014/main" id="{00000000-0008-0000-0F00-000011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31" name="【庁舎】&#10;有形固定資産減価償却率最大値テキスト">
          <a:extLst>
            <a:ext uri="{FF2B5EF4-FFF2-40B4-BE49-F238E27FC236}">
              <a16:creationId xmlns:a16="http://schemas.microsoft.com/office/drawing/2014/main" id="{00000000-0008-0000-0F00-000013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33" name="【庁舎】&#10;有形固定資産減価償却率平均値テキスト">
          <a:extLst>
            <a:ext uri="{FF2B5EF4-FFF2-40B4-BE49-F238E27FC236}">
              <a16:creationId xmlns:a16="http://schemas.microsoft.com/office/drawing/2014/main" id="{00000000-0008-0000-0F00-000015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36" name="n_1aveValue【庁舎】&#10;有形固定資産減価償却率">
          <a:extLst>
            <a:ext uri="{FF2B5EF4-FFF2-40B4-BE49-F238E27FC236}">
              <a16:creationId xmlns:a16="http://schemas.microsoft.com/office/drawing/2014/main" id="{00000000-0008-0000-0F00-000018020000}"/>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38" name="n_2aveValue【庁舎】&#10;有形固定資産減価償却率">
          <a:extLst>
            <a:ext uri="{FF2B5EF4-FFF2-40B4-BE49-F238E27FC236}">
              <a16:creationId xmlns:a16="http://schemas.microsoft.com/office/drawing/2014/main" id="{00000000-0008-0000-0F00-00001A020000}"/>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540" name="n_3aveValue【庁舎】&#10;有形固定資産減価償却率">
          <a:extLst>
            <a:ext uri="{FF2B5EF4-FFF2-40B4-BE49-F238E27FC236}">
              <a16:creationId xmlns:a16="http://schemas.microsoft.com/office/drawing/2014/main" id="{00000000-0008-0000-0F00-00001C020000}"/>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547" name="【庁舎】&#10;有形固定資産減価償却率該当値テキスト">
          <a:extLst>
            <a:ext uri="{FF2B5EF4-FFF2-40B4-BE49-F238E27FC236}">
              <a16:creationId xmlns:a16="http://schemas.microsoft.com/office/drawing/2014/main" id="{00000000-0008-0000-0F00-000023020000}"/>
            </a:ext>
          </a:extLst>
        </xdr:cNvPr>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108</xdr:row>
      <xdr:rowOff>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5481300" y="1847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146050</xdr:rowOff>
    </xdr:from>
    <xdr:to>
      <xdr:col>76</xdr:col>
      <xdr:colOff>165100</xdr:colOff>
      <xdr:row>108</xdr:row>
      <xdr:rowOff>76200</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4541500" y="184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25400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4592300" y="1851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0</xdr:rowOff>
    </xdr:from>
    <xdr:to>
      <xdr:col>72</xdr:col>
      <xdr:colOff>38100</xdr:colOff>
      <xdr:row>108</xdr:row>
      <xdr:rowOff>101600</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365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25400</xdr:rowOff>
    </xdr:from>
    <xdr:to>
      <xdr:col>76</xdr:col>
      <xdr:colOff>114300</xdr:colOff>
      <xdr:row>108</xdr:row>
      <xdr:rowOff>50800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3703300" y="1854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41927</xdr:rowOff>
    </xdr:from>
    <xdr:ext cx="405111" cy="259045"/>
    <xdr:sp macro="" textlink="">
      <xdr:nvSpPr>
        <xdr:cNvPr id="554" name="n_1mainValue【庁舎】&#10;有形固定資産減価償却率">
          <a:extLst>
            <a:ext uri="{FF2B5EF4-FFF2-40B4-BE49-F238E27FC236}">
              <a16:creationId xmlns:a16="http://schemas.microsoft.com/office/drawing/2014/main" id="{00000000-0008-0000-0F00-00002A020000}"/>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67327</xdr:rowOff>
    </xdr:from>
    <xdr:ext cx="405111" cy="259045"/>
    <xdr:sp macro="" textlink="">
      <xdr:nvSpPr>
        <xdr:cNvPr id="555" name="n_2mainValue【庁舎】&#10;有形固定資産減価償却率">
          <a:extLst>
            <a:ext uri="{FF2B5EF4-FFF2-40B4-BE49-F238E27FC236}">
              <a16:creationId xmlns:a16="http://schemas.microsoft.com/office/drawing/2014/main" id="{00000000-0008-0000-0F00-00002B020000}"/>
            </a:ext>
          </a:extLst>
        </xdr:cNvPr>
        <xdr:cNvSpPr txBox="1"/>
      </xdr:nvSpPr>
      <xdr:spPr>
        <a:xfrm>
          <a:off x="14389744" y="185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92727</xdr:rowOff>
    </xdr:from>
    <xdr:ext cx="340478" cy="259045"/>
    <xdr:sp macro="" textlink="">
      <xdr:nvSpPr>
        <xdr:cNvPr id="556" name="n_3mainValue【庁舎】&#10;有形固定資産減価償却率">
          <a:extLst>
            <a:ext uri="{FF2B5EF4-FFF2-40B4-BE49-F238E27FC236}">
              <a16:creationId xmlns:a16="http://schemas.microsoft.com/office/drawing/2014/main" id="{00000000-0008-0000-0F00-00002C020000}"/>
            </a:ext>
          </a:extLst>
        </xdr:cNvPr>
        <xdr:cNvSpPr txBox="1"/>
      </xdr:nvSpPr>
      <xdr:spPr>
        <a:xfrm>
          <a:off x="13533061" y="18609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a:extLst>
            <a:ext uri="{FF2B5EF4-FFF2-40B4-BE49-F238E27FC236}">
              <a16:creationId xmlns:a16="http://schemas.microsoft.com/office/drawing/2014/main" id="{00000000-0008-0000-0F00-00004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81" name="【庁舎】&#10;一人当たり面積最小値テキスト">
          <a:extLst>
            <a:ext uri="{FF2B5EF4-FFF2-40B4-BE49-F238E27FC236}">
              <a16:creationId xmlns:a16="http://schemas.microsoft.com/office/drawing/2014/main" id="{00000000-0008-0000-0F00-00004502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83" name="【庁舎】&#10;一人当たり面積最大値テキスト">
          <a:extLst>
            <a:ext uri="{FF2B5EF4-FFF2-40B4-BE49-F238E27FC236}">
              <a16:creationId xmlns:a16="http://schemas.microsoft.com/office/drawing/2014/main" id="{00000000-0008-0000-0F00-00004702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85" name="【庁舎】&#10;一人当たり面積平均値テキスト">
          <a:extLst>
            <a:ext uri="{FF2B5EF4-FFF2-40B4-BE49-F238E27FC236}">
              <a16:creationId xmlns:a16="http://schemas.microsoft.com/office/drawing/2014/main" id="{00000000-0008-0000-0F00-000049020000}"/>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88" name="n_1aveValue【庁舎】&#10;一人当たり面積">
          <a:extLst>
            <a:ext uri="{FF2B5EF4-FFF2-40B4-BE49-F238E27FC236}">
              <a16:creationId xmlns:a16="http://schemas.microsoft.com/office/drawing/2014/main" id="{00000000-0008-0000-0F00-00004C02000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90" name="n_2aveValue【庁舎】&#10;一人当たり面積">
          <a:extLst>
            <a:ext uri="{FF2B5EF4-FFF2-40B4-BE49-F238E27FC236}">
              <a16:creationId xmlns:a16="http://schemas.microsoft.com/office/drawing/2014/main" id="{00000000-0008-0000-0F00-00004E02000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92" name="n_3aveValue【庁舎】&#10;一人当たり面積">
          <a:extLst>
            <a:ext uri="{FF2B5EF4-FFF2-40B4-BE49-F238E27FC236}">
              <a16:creationId xmlns:a16="http://schemas.microsoft.com/office/drawing/2014/main" id="{00000000-0008-0000-0F00-000050020000}"/>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115697</xdr:rowOff>
    </xdr:from>
    <xdr:to>
      <xdr:col>116</xdr:col>
      <xdr:colOff>114300</xdr:colOff>
      <xdr:row>106</xdr:row>
      <xdr:rowOff>45847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2110700" y="1811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138574</xdr:rowOff>
    </xdr:from>
    <xdr:ext cx="469744" cy="259045"/>
    <xdr:sp macro="" textlink="">
      <xdr:nvSpPr>
        <xdr:cNvPr id="599" name="【庁舎】&#10;一人当たり面積該当値テキスト">
          <a:extLst>
            <a:ext uri="{FF2B5EF4-FFF2-40B4-BE49-F238E27FC236}">
              <a16:creationId xmlns:a16="http://schemas.microsoft.com/office/drawing/2014/main" id="{00000000-0008-0000-0F00-000057020000}"/>
            </a:ext>
          </a:extLst>
        </xdr:cNvPr>
        <xdr:cNvSpPr txBox="1"/>
      </xdr:nvSpPr>
      <xdr:spPr>
        <a:xfrm>
          <a:off x="22199600" y="1796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126746</xdr:rowOff>
    </xdr:from>
    <xdr:to>
      <xdr:col>112</xdr:col>
      <xdr:colOff>38100</xdr:colOff>
      <xdr:row>106</xdr:row>
      <xdr:rowOff>56896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1272500" y="181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166497</xdr:rowOff>
    </xdr:from>
    <xdr:to>
      <xdr:col>116</xdr:col>
      <xdr:colOff>63500</xdr:colOff>
      <xdr:row>106</xdr:row>
      <xdr:rowOff>6096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21323300" y="18168747"/>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137033</xdr:rowOff>
    </xdr:from>
    <xdr:to>
      <xdr:col>107</xdr:col>
      <xdr:colOff>101600</xdr:colOff>
      <xdr:row>106</xdr:row>
      <xdr:rowOff>67183</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0383500" y="181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6096</xdr:rowOff>
    </xdr:from>
    <xdr:to>
      <xdr:col>111</xdr:col>
      <xdr:colOff>177800</xdr:colOff>
      <xdr:row>106</xdr:row>
      <xdr:rowOff>16383</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0434300" y="181797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146177</xdr:rowOff>
    </xdr:from>
    <xdr:to>
      <xdr:col>102</xdr:col>
      <xdr:colOff>165100</xdr:colOff>
      <xdr:row>106</xdr:row>
      <xdr:rowOff>76327</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19494500" y="1814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xdr:rowOff>
    </xdr:from>
    <xdr:to>
      <xdr:col>107</xdr:col>
      <xdr:colOff>50800</xdr:colOff>
      <xdr:row>106</xdr:row>
      <xdr:rowOff>25527</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9545300" y="181900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73423</xdr:rowOff>
    </xdr:from>
    <xdr:ext cx="469744" cy="259045"/>
    <xdr:sp macro="" textlink="">
      <xdr:nvSpPr>
        <xdr:cNvPr id="606" name="n_1mainValue【庁舎】&#10;一人当たり面積">
          <a:extLst>
            <a:ext uri="{FF2B5EF4-FFF2-40B4-BE49-F238E27FC236}">
              <a16:creationId xmlns:a16="http://schemas.microsoft.com/office/drawing/2014/main" id="{00000000-0008-0000-0F00-00005E020000}"/>
            </a:ext>
          </a:extLst>
        </xdr:cNvPr>
        <xdr:cNvSpPr txBox="1"/>
      </xdr:nvSpPr>
      <xdr:spPr>
        <a:xfrm>
          <a:off x="21075727"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83710</xdr:rowOff>
    </xdr:from>
    <xdr:ext cx="469744" cy="259045"/>
    <xdr:sp macro="" textlink="">
      <xdr:nvSpPr>
        <xdr:cNvPr id="607" name="n_2mainValue【庁舎】&#10;一人当たり面積">
          <a:extLst>
            <a:ext uri="{FF2B5EF4-FFF2-40B4-BE49-F238E27FC236}">
              <a16:creationId xmlns:a16="http://schemas.microsoft.com/office/drawing/2014/main" id="{00000000-0008-0000-0F00-00005F020000}"/>
            </a:ext>
          </a:extLst>
        </xdr:cNvPr>
        <xdr:cNvSpPr txBox="1"/>
      </xdr:nvSpPr>
      <xdr:spPr>
        <a:xfrm>
          <a:off x="20199427" y="179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92854</xdr:rowOff>
    </xdr:from>
    <xdr:ext cx="469744" cy="259045"/>
    <xdr:sp macro="" textlink="">
      <xdr:nvSpPr>
        <xdr:cNvPr id="608" name="n_3mainValue【庁舎】&#10;一人当たり面積">
          <a:extLst>
            <a:ext uri="{FF2B5EF4-FFF2-40B4-BE49-F238E27FC236}">
              <a16:creationId xmlns:a16="http://schemas.microsoft.com/office/drawing/2014/main" id="{00000000-0008-0000-0F00-000060020000}"/>
            </a:ext>
          </a:extLst>
        </xdr:cNvPr>
        <xdr:cNvSpPr txBox="1"/>
      </xdr:nvSpPr>
      <xdr:spPr>
        <a:xfrm>
          <a:off x="19310427" y="1792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ほとんどの施設類型で耐用年数を経過しており、更新の検討及び早急に対応が必要だと思われる。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今後人口が減少していく中で、施設の在り方をどこまで積極的に行うのか等、公共施設等総合管理計画の充実、精緻化、個別施設計画の策定等を図りながら取り組んでいきたいと考えている。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年度）に建築。そのため、有形固定資産減価償却率は類似団体平均を大きく下回っている。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年に建築。そのため、有形固定資産減価償却率は類似団体平均を大きく下回っている。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今後は来たるべき更新の時期に備えて、更新費用をストックできるかが課題となる。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の財政力指数から増減は無かった。今後も過疎化・少子高齢化等の影響により、基準財政収入額は年々減少していく見込みである。また、基準財政需要額においては交付税措置のある公債には減少傾向にあり、また、国勢調査人口が減となることから需要額においても減少していく見込みであり、財政力指数については横ばいか減少していくことが見込まれる。引き続き、徴収業務の強化で収入の安定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経常経費充当一般財源は、維持補修費や扶助費は増加したものの、人件費、補助費及び公債費の減少額がそれを上回ったことから全体で減となった。一方、分母となる経常一般財源等は、地方譲与税や地方消費税交付金は増加したものの、普通交付税及び自動車取得税交付金等の減少額が上回ったことから、全体で減となった。経常収支比率について前年度と増減は無かった。今後も普通交付税等の増減に影響されないよう、経常経費の抑制・縮減に努めていく。</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64029</xdr:rowOff>
    </xdr:from>
    <xdr:to>
      <xdr:col>23</xdr:col>
      <xdr:colOff>133350</xdr:colOff>
      <xdr:row>63</xdr:row>
      <xdr:rowOff>64029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653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27834</xdr:rowOff>
    </xdr:from>
    <xdr:to>
      <xdr:col>19</xdr:col>
      <xdr:colOff>133350</xdr:colOff>
      <xdr:row>63</xdr:row>
      <xdr:rowOff>64029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2918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27834</xdr:rowOff>
    </xdr:from>
    <xdr:to>
      <xdr:col>15</xdr:col>
      <xdr:colOff>82550</xdr:colOff>
      <xdr:row>63</xdr:row>
      <xdr:rowOff>29845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2918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70062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3119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13229</xdr:rowOff>
    </xdr:from>
    <xdr:to>
      <xdr:col>23</xdr:col>
      <xdr:colOff>184150</xdr:colOff>
      <xdr:row>63</xdr:row>
      <xdr:rowOff>114829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29756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13229</xdr:rowOff>
    </xdr:from>
    <xdr:to>
      <xdr:col>19</xdr:col>
      <xdr:colOff>184150</xdr:colOff>
      <xdr:row>63</xdr:row>
      <xdr:rowOff>114829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99606</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148484</xdr:rowOff>
    </xdr:from>
    <xdr:to>
      <xdr:col>15</xdr:col>
      <xdr:colOff>133350</xdr:colOff>
      <xdr:row>63</xdr:row>
      <xdr:rowOff>78634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63411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86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19262</xdr:rowOff>
    </xdr:from>
    <xdr:to>
      <xdr:col>7</xdr:col>
      <xdr:colOff>31750</xdr:colOff>
      <xdr:row>63</xdr:row>
      <xdr:rowOff>120862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105639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[584,878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人件費については職員数の減により決算額で</a:t>
          </a:r>
          <a:r>
            <a:rPr kumimoji="1" lang="en-US" altLang="ja-JP" sz="1300">
              <a:latin typeface="ＭＳ Ｐゴシック" panose="020B0600070205080204" pitchFamily="50" charset="-128"/>
              <a:ea typeface="ＭＳ Ｐゴシック" panose="020B0600070205080204" pitchFamily="50" charset="-128"/>
            </a:rPr>
            <a:t>12,076</a:t>
          </a:r>
          <a:r>
            <a:rPr kumimoji="1" lang="ja-JP" altLang="en-US" sz="1300">
              <a:latin typeface="ＭＳ Ｐゴシック" panose="020B0600070205080204" pitchFamily="50" charset="-128"/>
              <a:ea typeface="ＭＳ Ｐゴシック" panose="020B0600070205080204" pitchFamily="50" charset="-128"/>
            </a:rPr>
            <a:t>千円の減となった。また、物件費については用地取得に係る登記手数料の増及び地籍調査範囲拡大に伴う地籍調査事業費の増により</a:t>
          </a:r>
          <a:r>
            <a:rPr kumimoji="1" lang="en-US" altLang="ja-JP" sz="1300">
              <a:latin typeface="ＭＳ Ｐゴシック" panose="020B0600070205080204" pitchFamily="50" charset="-128"/>
              <a:ea typeface="ＭＳ Ｐゴシック" panose="020B0600070205080204" pitchFamily="50" charset="-128"/>
            </a:rPr>
            <a:t>67,606</a:t>
          </a:r>
          <a:r>
            <a:rPr kumimoji="1" lang="ja-JP" altLang="en-US" sz="1300">
              <a:latin typeface="ＭＳ Ｐゴシック" panose="020B0600070205080204" pitchFamily="50" charset="-128"/>
              <a:ea typeface="ＭＳ Ｐゴシック" panose="020B0600070205080204" pitchFamily="50" charset="-128"/>
            </a:rPr>
            <a:t>千円増となったことにより、決算額が昨年度と比較し増となった。今後も、大幅な増とならないように事務事業等の見直しを実施しながら、経費抑制に努めていく。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144906</xdr:rowOff>
    </xdr:from>
    <xdr:to>
      <xdr:col>23</xdr:col>
      <xdr:colOff>133350</xdr:colOff>
      <xdr:row>84</xdr:row>
      <xdr:rowOff>13467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75256"/>
          <a:ext cx="838200" cy="4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131555</xdr:rowOff>
    </xdr:from>
    <xdr:to>
      <xdr:col>19</xdr:col>
      <xdr:colOff>133350</xdr:colOff>
      <xdr:row>83</xdr:row>
      <xdr:rowOff>144906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61905"/>
          <a:ext cx="8890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114816</xdr:rowOff>
    </xdr:from>
    <xdr:to>
      <xdr:col>15</xdr:col>
      <xdr:colOff>82550</xdr:colOff>
      <xdr:row>83</xdr:row>
      <xdr:rowOff>131555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45166"/>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101729</xdr:rowOff>
    </xdr:from>
    <xdr:to>
      <xdr:col>11</xdr:col>
      <xdr:colOff>31750</xdr:colOff>
      <xdr:row>83</xdr:row>
      <xdr:rowOff>114816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32079"/>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134117</xdr:rowOff>
    </xdr:from>
    <xdr:to>
      <xdr:col>23</xdr:col>
      <xdr:colOff>184150</xdr:colOff>
      <xdr:row>84</xdr:row>
      <xdr:rowOff>64267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106194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3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94106</xdr:rowOff>
    </xdr:from>
    <xdr:to>
      <xdr:col>19</xdr:col>
      <xdr:colOff>184150</xdr:colOff>
      <xdr:row>84</xdr:row>
      <xdr:rowOff>24256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1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80755</xdr:rowOff>
    </xdr:from>
    <xdr:to>
      <xdr:col>15</xdr:col>
      <xdr:colOff>133350</xdr:colOff>
      <xdr:row>84</xdr:row>
      <xdr:rowOff>10905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1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167132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9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64016</xdr:rowOff>
    </xdr:from>
    <xdr:to>
      <xdr:col>11</xdr:col>
      <xdr:colOff>82550</xdr:colOff>
      <xdr:row>83</xdr:row>
      <xdr:rowOff>165616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150393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8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50929</xdr:rowOff>
    </xdr:from>
    <xdr:to>
      <xdr:col>7</xdr:col>
      <xdr:colOff>31750</xdr:colOff>
      <xdr:row>83</xdr:row>
      <xdr:rowOff>152529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137306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6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ラスパイレス指数については前年度と比較し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依然として類似団体の水準を下回っているため、給与や手当等の適正化に努めながら、大きな変動がないよう縮減努力を行っていく。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17145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6653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17145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377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140336</xdr:rowOff>
    </xdr:from>
    <xdr:to>
      <xdr:col>72</xdr:col>
      <xdr:colOff>203200</xdr:colOff>
      <xdr:row>85</xdr:row>
      <xdr:rowOff>164464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135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85</xdr:row>
      <xdr:rowOff>164464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713586"/>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137795</xdr:rowOff>
    </xdr:from>
    <xdr:to>
      <xdr:col>77</xdr:col>
      <xdr:colOff>95250</xdr:colOff>
      <xdr:row>86</xdr:row>
      <xdr:rowOff>67945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78122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7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113664</xdr:rowOff>
    </xdr:from>
    <xdr:to>
      <xdr:col>73</xdr:col>
      <xdr:colOff>44450</xdr:colOff>
      <xdr:row>86</xdr:row>
      <xdr:rowOff>43814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53991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89536</xdr:rowOff>
    </xdr:from>
    <xdr:to>
      <xdr:col>68</xdr:col>
      <xdr:colOff>203200</xdr:colOff>
      <xdr:row>86</xdr:row>
      <xdr:rowOff>19686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29863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113664</xdr:rowOff>
    </xdr:from>
    <xdr:to>
      <xdr:col>64</xdr:col>
      <xdr:colOff>152400</xdr:colOff>
      <xdr:row>86</xdr:row>
      <xdr:rowOff>43814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53991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人の増となった。職員数は減となったが、それ以上に人口の減少が大きかったことが主な要因である。依然として類似団体との比較において大幅に上回っているが、本村は広大な面積を有するため小学校や保育所などの公共施設が覚知に点在しており、統廃合も困難な状況である。今後も、行政大綱による職員配置の見直しや指定管理者制度の導入などで、長期的視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122482</xdr:rowOff>
    </xdr:from>
    <xdr:to>
      <xdr:col>81</xdr:col>
      <xdr:colOff>44450</xdr:colOff>
      <xdr:row>61</xdr:row>
      <xdr:rowOff>157299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80932"/>
          <a:ext cx="838200" cy="3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122482</xdr:rowOff>
    </xdr:from>
    <xdr:to>
      <xdr:col>77</xdr:col>
      <xdr:colOff>44450</xdr:colOff>
      <xdr:row>61</xdr:row>
      <xdr:rowOff>136616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580932"/>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136616</xdr:rowOff>
    </xdr:from>
    <xdr:to>
      <xdr:col>72</xdr:col>
      <xdr:colOff>203200</xdr:colOff>
      <xdr:row>62</xdr:row>
      <xdr:rowOff>3773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59506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110762</xdr:rowOff>
    </xdr:from>
    <xdr:to>
      <xdr:col>68</xdr:col>
      <xdr:colOff>152400</xdr:colOff>
      <xdr:row>62</xdr:row>
      <xdr:rowOff>3773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569212"/>
          <a:ext cx="889000" cy="6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106499</xdr:rowOff>
    </xdr:from>
    <xdr:to>
      <xdr:col>81</xdr:col>
      <xdr:colOff>95250</xdr:colOff>
      <xdr:row>62</xdr:row>
      <xdr:rowOff>36649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78576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71682</xdr:rowOff>
    </xdr:from>
    <xdr:to>
      <xdr:col>77</xdr:col>
      <xdr:colOff>95250</xdr:colOff>
      <xdr:row>62</xdr:row>
      <xdr:rowOff>1832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158059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1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85816</xdr:rowOff>
    </xdr:from>
    <xdr:to>
      <xdr:col>73</xdr:col>
      <xdr:colOff>44450</xdr:colOff>
      <xdr:row>62</xdr:row>
      <xdr:rowOff>15966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124423</xdr:rowOff>
    </xdr:from>
    <xdr:to>
      <xdr:col>68</xdr:col>
      <xdr:colOff>203200</xdr:colOff>
      <xdr:row>62</xdr:row>
      <xdr:rowOff>54573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39350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9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146339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分子の元利償還金及び準元利償還金が減となったが、分母の普通交付税及び臨時財政対策債の大幅な減が比率上昇の要因である。今後は、過年度等の普通建設事業に充当した多額の地方債の元金償還が開始され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年度が実質公債費比率のピークになると分析する。今後も各数値には常に注意しながら地方債の適正な発行に努めていく。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131572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3228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102616</xdr:rowOff>
    </xdr:from>
    <xdr:to>
      <xdr:col>77</xdr:col>
      <xdr:colOff>44450</xdr:colOff>
      <xdr:row>42</xdr:row>
      <xdr:rowOff>121920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3035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78486</xdr:rowOff>
    </xdr:from>
    <xdr:to>
      <xdr:col>72</xdr:col>
      <xdr:colOff>203200</xdr:colOff>
      <xdr:row>42</xdr:row>
      <xdr:rowOff>102616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2793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78486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2600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51816</xdr:rowOff>
    </xdr:from>
    <xdr:to>
      <xdr:col>73</xdr:col>
      <xdr:colOff>44450</xdr:colOff>
      <xdr:row>42</xdr:row>
      <xdr:rowOff>153416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138193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27686</xdr:rowOff>
    </xdr:from>
    <xdr:to>
      <xdr:col>68</xdr:col>
      <xdr:colOff>203200</xdr:colOff>
      <xdr:row>42</xdr:row>
      <xdr:rowOff>129286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114063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8382</xdr:rowOff>
    </xdr:from>
    <xdr:to>
      <xdr:col>64</xdr:col>
      <xdr:colOff>152400</xdr:colOff>
      <xdr:row>42</xdr:row>
      <xdr:rowOff>109982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94759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将来負担比率については昨年度と同様、「数値なし」となった。今後もこの数値を維持するため、地方債発行及び基金の取り崩しの抑制に努める。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99876</xdr:rowOff>
    </xdr:from>
    <xdr:to>
      <xdr:col>72</xdr:col>
      <xdr:colOff>203200</xdr:colOff>
      <xdr:row>15</xdr:row>
      <xdr:rowOff>81008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328726"/>
          <a:ext cx="889000" cy="3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119743</xdr:rowOff>
    </xdr:from>
    <xdr:to>
      <xdr:col>68</xdr:col>
      <xdr:colOff>152400</xdr:colOff>
      <xdr:row>15</xdr:row>
      <xdr:rowOff>81008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52004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49076</xdr:rowOff>
    </xdr:from>
    <xdr:to>
      <xdr:col>73</xdr:col>
      <xdr:colOff>44450</xdr:colOff>
      <xdr:row>13</xdr:row>
      <xdr:rowOff>150676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2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135453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30208</xdr:rowOff>
    </xdr:from>
    <xdr:to>
      <xdr:col>68</xdr:col>
      <xdr:colOff>203200</xdr:colOff>
      <xdr:row>15</xdr:row>
      <xdr:rowOff>131808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116585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68943</xdr:rowOff>
    </xdr:from>
    <xdr:to>
      <xdr:col>64</xdr:col>
      <xdr:colOff>152400</xdr:colOff>
      <xdr:row>14</xdr:row>
      <xdr:rowOff>170543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155320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ポイント減となった。職員数の減が主な要因である。依然として類似団体や県平均を上回っている状況であることから、定員管理の適正化を図りながら抑制に努めていきたい。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9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56134</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74422</xdr:rowOff>
    </xdr:from>
    <xdr:to>
      <xdr:col>11</xdr:col>
      <xdr:colOff>9525</xdr:colOff>
      <xdr:row>38</xdr:row>
      <xdr:rowOff>8128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80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ポイントの増となった。村内各小中学校への通信機器の更改に係る委託料の増が主な要因である。類似団体等の平均値を下回っている状況であるが、引き続き抑制・縮減に努めていく。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93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16</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65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16</xdr:row>
      <xdr:rowOff>163576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2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112776</xdr:rowOff>
    </xdr:from>
    <xdr:to>
      <xdr:col>69</xdr:col>
      <xdr:colOff>142875</xdr:colOff>
      <xdr:row>17</xdr:row>
      <xdr:rowOff>42926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53103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重度障がい者（児）医療費助成及び母子家庭医療扶助が減少し分子は減となったが、分母の経常一般財源等の減額が増の主な要因である。類似団体を下回っている状況ではあるが、高齢化等の影響で扶助費の節減は困難であるため、他事業の見直し等を行い節減を行っ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114300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道路関係維持補修費において、前年度に比べ村道認定箇所数が増加したことによる委託料の増が主な要因である。類似団体と比較して平均値を下回っている状況であるので、今後も現在の水準が維持できるように公共施設等総合管理計画に則り、計画的な執行管理に努め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74422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476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65278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476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65278</xdr:rowOff>
    </xdr:from>
    <xdr:to>
      <xdr:col>73</xdr:col>
      <xdr:colOff>180975</xdr:colOff>
      <xdr:row>55</xdr:row>
      <xdr:rowOff>74422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495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74422</xdr:rowOff>
    </xdr:from>
    <xdr:to>
      <xdr:col>69</xdr:col>
      <xdr:colOff>92075</xdr:colOff>
      <xdr:row>55</xdr:row>
      <xdr:rowOff>83566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23622</xdr:rowOff>
    </xdr:from>
    <xdr:to>
      <xdr:col>82</xdr:col>
      <xdr:colOff>158750</xdr:colOff>
      <xdr:row>55</xdr:row>
      <xdr:rowOff>125222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40149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14478</xdr:rowOff>
    </xdr:from>
    <xdr:to>
      <xdr:col>74</xdr:col>
      <xdr:colOff>31750</xdr:colOff>
      <xdr:row>55</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126255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23622</xdr:rowOff>
    </xdr:from>
    <xdr:to>
      <xdr:col>69</xdr:col>
      <xdr:colOff>142875</xdr:colOff>
      <xdr:row>55</xdr:row>
      <xdr:rowOff>125222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135399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ポイントの減となった。入郷地区衛生組合へ支出している負担金について、当組合の公債費元利償還金が平成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年度に完済したことによる一部事務組合負担金の減が主な要因である。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今後も経常支出に係る補助費等の成果を検証しながら事業を実施していきたい。</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67564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借入分の臨時地方道整備事業債の完済による公債費の減が主な要因である。今後は新たな元金償還が開始されることでポイントが増加することが見込まれるため、将来にわたって健全な財政運営を堅持できるよう、地方債発行の適正化に努めていきたい。</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100330</xdr:rowOff>
    </xdr:from>
    <xdr:to>
      <xdr:col>24</xdr:col>
      <xdr:colOff>25400</xdr:colOff>
      <xdr:row>78</xdr:row>
      <xdr:rowOff>104139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734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743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157480</xdr:rowOff>
    </xdr:from>
    <xdr:to>
      <xdr:col>11</xdr:col>
      <xdr:colOff>9525</xdr:colOff>
      <xdr:row>78</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49530</xdr:rowOff>
    </xdr:from>
    <xdr:to>
      <xdr:col>24</xdr:col>
      <xdr:colOff>76200</xdr:colOff>
      <xdr:row>78</xdr:row>
      <xdr:rowOff>151130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21607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106680</xdr:rowOff>
    </xdr:from>
    <xdr:to>
      <xdr:col>6</xdr:col>
      <xdr:colOff>171450</xdr:colOff>
      <xdr:row>78</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ポイント増となったが、依然類似団体の平均値を下回っている状況である。普通交付税等の依存財源の変動に大きく左右されることなく、全体的な経常経費の抑制に努め健全な財政運営を持続していきたい。</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140716</xdr:rowOff>
    </xdr:from>
    <xdr:to>
      <xdr:col>82</xdr:col>
      <xdr:colOff>107950</xdr:colOff>
      <xdr:row>75</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299946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122428</xdr:rowOff>
    </xdr:from>
    <xdr:to>
      <xdr:col>78</xdr:col>
      <xdr:colOff>69850</xdr:colOff>
      <xdr:row>75</xdr:row>
      <xdr:rowOff>140716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98117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122428</xdr:rowOff>
    </xdr:from>
    <xdr:to>
      <xdr:col>73</xdr:col>
      <xdr:colOff>180975</xdr:colOff>
      <xdr:row>75</xdr:row>
      <xdr:rowOff>163576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98117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163576</xdr:rowOff>
    </xdr:from>
    <xdr:to>
      <xdr:col>69</xdr:col>
      <xdr:colOff>92075</xdr:colOff>
      <xdr:row>76</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2232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108729</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89916</xdr:rowOff>
    </xdr:from>
    <xdr:to>
      <xdr:col>78</xdr:col>
      <xdr:colOff>120650</xdr:colOff>
      <xdr:row>76</xdr:row>
      <xdr:rowOff>20067</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4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30243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1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71628</xdr:rowOff>
    </xdr:from>
    <xdr:to>
      <xdr:col>74</xdr:col>
      <xdr:colOff>31750</xdr:colOff>
      <xdr:row>76</xdr:row>
      <xdr:rowOff>1778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11955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112776</xdr:rowOff>
    </xdr:from>
    <xdr:to>
      <xdr:col>69</xdr:col>
      <xdr:colOff>142875</xdr:colOff>
      <xdr:row>76</xdr:row>
      <xdr:rowOff>42926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53103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107967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150931</xdr:rowOff>
    </xdr:from>
    <xdr:to>
      <xdr:col>29</xdr:col>
      <xdr:colOff>127000</xdr:colOff>
      <xdr:row>16</xdr:row>
      <xdr:rowOff>159675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41756"/>
          <a:ext cx="647700" cy="8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159675</xdr:rowOff>
    </xdr:from>
    <xdr:to>
      <xdr:col>26</xdr:col>
      <xdr:colOff>50800</xdr:colOff>
      <xdr:row>17</xdr:row>
      <xdr:rowOff>31218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50500"/>
          <a:ext cx="698500" cy="4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31218</xdr:rowOff>
    </xdr:from>
    <xdr:to>
      <xdr:col>22</xdr:col>
      <xdr:colOff>114300</xdr:colOff>
      <xdr:row>17</xdr:row>
      <xdr:rowOff>43651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93493"/>
          <a:ext cx="698500" cy="1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26422</xdr:rowOff>
    </xdr:from>
    <xdr:to>
      <xdr:col>18</xdr:col>
      <xdr:colOff>177800</xdr:colOff>
      <xdr:row>17</xdr:row>
      <xdr:rowOff>43651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88697"/>
          <a:ext cx="698500" cy="17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100131</xdr:rowOff>
    </xdr:from>
    <xdr:to>
      <xdr:col>29</xdr:col>
      <xdr:colOff>177800</xdr:colOff>
      <xdr:row>17</xdr:row>
      <xdr:rowOff>30281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116658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3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108875</xdr:rowOff>
    </xdr:from>
    <xdr:to>
      <xdr:col>26</xdr:col>
      <xdr:colOff>101600</xdr:colOff>
      <xdr:row>17</xdr:row>
      <xdr:rowOff>39025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9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49202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151868</xdr:rowOff>
    </xdr:from>
    <xdr:to>
      <xdr:col>22</xdr:col>
      <xdr:colOff>165100</xdr:colOff>
      <xdr:row>17</xdr:row>
      <xdr:rowOff>82018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42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92195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1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164301</xdr:rowOff>
    </xdr:from>
    <xdr:to>
      <xdr:col>19</xdr:col>
      <xdr:colOff>38100</xdr:colOff>
      <xdr:row>17</xdr:row>
      <xdr:rowOff>94451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5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104628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147072</xdr:rowOff>
    </xdr:from>
    <xdr:to>
      <xdr:col>15</xdr:col>
      <xdr:colOff>101600</xdr:colOff>
      <xdr:row>17</xdr:row>
      <xdr:rowOff>77222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37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87399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0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287162</xdr:rowOff>
    </xdr:from>
    <xdr:to>
      <xdr:col>29</xdr:col>
      <xdr:colOff>127000</xdr:colOff>
      <xdr:row>34</xdr:row>
      <xdr:rowOff>314182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554612"/>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287162</xdr:rowOff>
    </xdr:from>
    <xdr:to>
      <xdr:col>26</xdr:col>
      <xdr:colOff>50800</xdr:colOff>
      <xdr:row>34</xdr:row>
      <xdr:rowOff>292973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554612"/>
          <a:ext cx="698500" cy="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292973</xdr:rowOff>
    </xdr:from>
    <xdr:to>
      <xdr:col>22</xdr:col>
      <xdr:colOff>114300</xdr:colOff>
      <xdr:row>34</xdr:row>
      <xdr:rowOff>326206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60423"/>
          <a:ext cx="698500" cy="3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326206</xdr:rowOff>
    </xdr:from>
    <xdr:to>
      <xdr:col>18</xdr:col>
      <xdr:colOff>177800</xdr:colOff>
      <xdr:row>34</xdr:row>
      <xdr:rowOff>339182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593656"/>
          <a:ext cx="698500" cy="12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263382</xdr:rowOff>
    </xdr:from>
    <xdr:to>
      <xdr:col>29</xdr:col>
      <xdr:colOff>177800</xdr:colOff>
      <xdr:row>35</xdr:row>
      <xdr:rowOff>22082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3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108459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7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236362</xdr:rowOff>
    </xdr:from>
    <xdr:to>
      <xdr:col>26</xdr:col>
      <xdr:colOff>101600</xdr:colOff>
      <xdr:row>34</xdr:row>
      <xdr:rowOff>337962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0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5239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27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242173</xdr:rowOff>
    </xdr:from>
    <xdr:to>
      <xdr:col>22</xdr:col>
      <xdr:colOff>165100</xdr:colOff>
      <xdr:row>35</xdr:row>
      <xdr:rowOff>873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0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11050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7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275406</xdr:rowOff>
    </xdr:from>
    <xdr:to>
      <xdr:col>19</xdr:col>
      <xdr:colOff>38100</xdr:colOff>
      <xdr:row>35</xdr:row>
      <xdr:rowOff>34106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542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44283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1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288382</xdr:rowOff>
    </xdr:from>
    <xdr:to>
      <xdr:col>15</xdr:col>
      <xdr:colOff>101600</xdr:colOff>
      <xdr:row>35</xdr:row>
      <xdr:rowOff>47082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55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57259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2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164311</xdr:rowOff>
    </xdr:from>
    <xdr:to>
      <xdr:col>24</xdr:col>
      <xdr:colOff>63500</xdr:colOff>
      <xdr:row>34</xdr:row>
      <xdr:rowOff>169413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993611"/>
          <a:ext cx="838200" cy="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169413</xdr:rowOff>
    </xdr:from>
    <xdr:to>
      <xdr:col>19</xdr:col>
      <xdr:colOff>177800</xdr:colOff>
      <xdr:row>35</xdr:row>
      <xdr:rowOff>25085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998713"/>
          <a:ext cx="889000" cy="2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25085</xdr:rowOff>
    </xdr:from>
    <xdr:to>
      <xdr:col>15</xdr:col>
      <xdr:colOff>50800</xdr:colOff>
      <xdr:row>35</xdr:row>
      <xdr:rowOff>25304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25835"/>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7501</xdr:rowOff>
    </xdr:from>
    <xdr:to>
      <xdr:col>10</xdr:col>
      <xdr:colOff>114300</xdr:colOff>
      <xdr:row>35</xdr:row>
      <xdr:rowOff>25304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008251"/>
          <a:ext cx="889000" cy="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113511</xdr:rowOff>
    </xdr:from>
    <xdr:to>
      <xdr:col>24</xdr:col>
      <xdr:colOff>114300</xdr:colOff>
      <xdr:row>35</xdr:row>
      <xdr:rowOff>43661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4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136388</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79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118613</xdr:rowOff>
    </xdr:from>
    <xdr:to>
      <xdr:col>20</xdr:col>
      <xdr:colOff>38100</xdr:colOff>
      <xdr:row>35</xdr:row>
      <xdr:rowOff>48763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4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65290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2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145735</xdr:rowOff>
    </xdr:from>
    <xdr:to>
      <xdr:col>15</xdr:col>
      <xdr:colOff>101600</xdr:colOff>
      <xdr:row>35</xdr:row>
      <xdr:rowOff>75885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97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92412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75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145954</xdr:rowOff>
    </xdr:from>
    <xdr:to>
      <xdr:col>10</xdr:col>
      <xdr:colOff>165100</xdr:colOff>
      <xdr:row>35</xdr:row>
      <xdr:rowOff>76104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97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92631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7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128151</xdr:rowOff>
    </xdr:from>
    <xdr:to>
      <xdr:col>6</xdr:col>
      <xdr:colOff>38100</xdr:colOff>
      <xdr:row>35</xdr:row>
      <xdr:rowOff>58301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9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74828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73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146024</xdr:rowOff>
    </xdr:from>
    <xdr:to>
      <xdr:col>24</xdr:col>
      <xdr:colOff>63500</xdr:colOff>
      <xdr:row>57</xdr:row>
      <xdr:rowOff>23237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47224"/>
          <a:ext cx="838200" cy="4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23237</xdr:rowOff>
    </xdr:from>
    <xdr:to>
      <xdr:col>19</xdr:col>
      <xdr:colOff>177800</xdr:colOff>
      <xdr:row>57</xdr:row>
      <xdr:rowOff>37437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5887"/>
          <a:ext cx="889000" cy="1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37437</xdr:rowOff>
    </xdr:from>
    <xdr:to>
      <xdr:col>15</xdr:col>
      <xdr:colOff>50800</xdr:colOff>
      <xdr:row>57</xdr:row>
      <xdr:rowOff>51115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10087"/>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51115</xdr:rowOff>
    </xdr:from>
    <xdr:to>
      <xdr:col>10</xdr:col>
      <xdr:colOff>114300</xdr:colOff>
      <xdr:row>57</xdr:row>
      <xdr:rowOff>76547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3765"/>
          <a:ext cx="889000" cy="2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95224</xdr:rowOff>
    </xdr:from>
    <xdr:to>
      <xdr:col>24</xdr:col>
      <xdr:colOff>114300</xdr:colOff>
      <xdr:row>57</xdr:row>
      <xdr:rowOff>25374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4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143887</xdr:rowOff>
    </xdr:from>
    <xdr:to>
      <xdr:col>20</xdr:col>
      <xdr:colOff>38100</xdr:colOff>
      <xdr:row>57</xdr:row>
      <xdr:rowOff>74037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90564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2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158087</xdr:rowOff>
    </xdr:from>
    <xdr:to>
      <xdr:col>15</xdr:col>
      <xdr:colOff>101600</xdr:colOff>
      <xdr:row>57</xdr:row>
      <xdr:rowOff>88237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104764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3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315</xdr:rowOff>
    </xdr:from>
    <xdr:to>
      <xdr:col>10</xdr:col>
      <xdr:colOff>165100</xdr:colOff>
      <xdr:row>57</xdr:row>
      <xdr:rowOff>101915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118442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25747</xdr:rowOff>
    </xdr:from>
    <xdr:to>
      <xdr:col>6</xdr:col>
      <xdr:colOff>38100</xdr:colOff>
      <xdr:row>57</xdr:row>
      <xdr:rowOff>127347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143874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7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65077</xdr:rowOff>
    </xdr:from>
    <xdr:to>
      <xdr:col>24</xdr:col>
      <xdr:colOff>63500</xdr:colOff>
      <xdr:row>78</xdr:row>
      <xdr:rowOff>83031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8177"/>
          <a:ext cx="838200" cy="1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17125</xdr:rowOff>
    </xdr:from>
    <xdr:to>
      <xdr:col>19</xdr:col>
      <xdr:colOff>177800</xdr:colOff>
      <xdr:row>78</xdr:row>
      <xdr:rowOff>83031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90225"/>
          <a:ext cx="889000" cy="6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17125</xdr:rowOff>
    </xdr:from>
    <xdr:to>
      <xdr:col>15</xdr:col>
      <xdr:colOff>50800</xdr:colOff>
      <xdr:row>78</xdr:row>
      <xdr:rowOff>17872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90225"/>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17872</xdr:rowOff>
    </xdr:from>
    <xdr:to>
      <xdr:col>10</xdr:col>
      <xdr:colOff>114300</xdr:colOff>
      <xdr:row>78</xdr:row>
      <xdr:rowOff>60376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90972"/>
          <a:ext cx="8890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14277</xdr:rowOff>
    </xdr:from>
    <xdr:to>
      <xdr:col>24</xdr:col>
      <xdr:colOff>114300</xdr:colOff>
      <xdr:row>78</xdr:row>
      <xdr:rowOff>115877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164154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32231</xdr:rowOff>
    </xdr:from>
    <xdr:to>
      <xdr:col>20</xdr:col>
      <xdr:colOff>38100</xdr:colOff>
      <xdr:row>78</xdr:row>
      <xdr:rowOff>133831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124958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137775</xdr:rowOff>
    </xdr:from>
    <xdr:to>
      <xdr:col>15</xdr:col>
      <xdr:colOff>101600</xdr:colOff>
      <xdr:row>78</xdr:row>
      <xdr:rowOff>67925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84452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138522</xdr:rowOff>
    </xdr:from>
    <xdr:to>
      <xdr:col>10</xdr:col>
      <xdr:colOff>165100</xdr:colOff>
      <xdr:row>78</xdr:row>
      <xdr:rowOff>68672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85199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9576</xdr:rowOff>
    </xdr:from>
    <xdr:to>
      <xdr:col>6</xdr:col>
      <xdr:colOff>38100</xdr:colOff>
      <xdr:row>78</xdr:row>
      <xdr:rowOff>111176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102303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148501</xdr:rowOff>
    </xdr:from>
    <xdr:to>
      <xdr:col>24</xdr:col>
      <xdr:colOff>63500</xdr:colOff>
      <xdr:row>95</xdr:row>
      <xdr:rowOff>166266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436251"/>
          <a:ext cx="8382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148501</xdr:rowOff>
    </xdr:from>
    <xdr:to>
      <xdr:col>19</xdr:col>
      <xdr:colOff>177800</xdr:colOff>
      <xdr:row>95</xdr:row>
      <xdr:rowOff>160550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436251"/>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160550</xdr:rowOff>
    </xdr:from>
    <xdr:to>
      <xdr:col>15</xdr:col>
      <xdr:colOff>50800</xdr:colOff>
      <xdr:row>96</xdr:row>
      <xdr:rowOff>63157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448300"/>
          <a:ext cx="889000" cy="7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63157</xdr:rowOff>
    </xdr:from>
    <xdr:to>
      <xdr:col>10</xdr:col>
      <xdr:colOff>114300</xdr:colOff>
      <xdr:row>96</xdr:row>
      <xdr:rowOff>66691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522357"/>
          <a:ext cx="889000" cy="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115466</xdr:rowOff>
    </xdr:from>
    <xdr:to>
      <xdr:col>24</xdr:col>
      <xdr:colOff>114300</xdr:colOff>
      <xdr:row>96</xdr:row>
      <xdr:rowOff>45616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138343</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25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97701</xdr:rowOff>
    </xdr:from>
    <xdr:to>
      <xdr:col>20</xdr:col>
      <xdr:colOff>38100</xdr:colOff>
      <xdr:row>96</xdr:row>
      <xdr:rowOff>27851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6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109750</xdr:rowOff>
    </xdr:from>
    <xdr:to>
      <xdr:col>15</xdr:col>
      <xdr:colOff>101600</xdr:colOff>
      <xdr:row>96</xdr:row>
      <xdr:rowOff>39900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56427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7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12357</xdr:rowOff>
    </xdr:from>
    <xdr:to>
      <xdr:col>10</xdr:col>
      <xdr:colOff>165100</xdr:colOff>
      <xdr:row>96</xdr:row>
      <xdr:rowOff>113957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105084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5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15891</xdr:rowOff>
    </xdr:from>
    <xdr:to>
      <xdr:col>6</xdr:col>
      <xdr:colOff>38100</xdr:colOff>
      <xdr:row>96</xdr:row>
      <xdr:rowOff>117491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108618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146802</xdr:rowOff>
    </xdr:from>
    <xdr:to>
      <xdr:col>55</xdr:col>
      <xdr:colOff>0</xdr:colOff>
      <xdr:row>36</xdr:row>
      <xdr:rowOff>159691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19002"/>
          <a:ext cx="8382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159691</xdr:rowOff>
    </xdr:from>
    <xdr:to>
      <xdr:col>50</xdr:col>
      <xdr:colOff>114300</xdr:colOff>
      <xdr:row>37</xdr:row>
      <xdr:rowOff>5647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31891"/>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149591</xdr:rowOff>
    </xdr:from>
    <xdr:to>
      <xdr:col>45</xdr:col>
      <xdr:colOff>177800</xdr:colOff>
      <xdr:row>37</xdr:row>
      <xdr:rowOff>5647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21791"/>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149591</xdr:rowOff>
    </xdr:from>
    <xdr:to>
      <xdr:col>41</xdr:col>
      <xdr:colOff>50800</xdr:colOff>
      <xdr:row>37</xdr:row>
      <xdr:rowOff>15561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21791"/>
          <a:ext cx="889000" cy="3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96002</xdr:rowOff>
    </xdr:from>
    <xdr:to>
      <xdr:col>55</xdr:col>
      <xdr:colOff>50800</xdr:colOff>
      <xdr:row>37</xdr:row>
      <xdr:rowOff>26152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118879</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1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108891</xdr:rowOff>
    </xdr:from>
    <xdr:to>
      <xdr:col>50</xdr:col>
      <xdr:colOff>165100</xdr:colOff>
      <xdr:row>37</xdr:row>
      <xdr:rowOff>39041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55568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5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126297</xdr:rowOff>
    </xdr:from>
    <xdr:to>
      <xdr:col>46</xdr:col>
      <xdr:colOff>38100</xdr:colOff>
      <xdr:row>37</xdr:row>
      <xdr:rowOff>56447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72974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7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98791</xdr:rowOff>
    </xdr:from>
    <xdr:to>
      <xdr:col>41</xdr:col>
      <xdr:colOff>101600</xdr:colOff>
      <xdr:row>37</xdr:row>
      <xdr:rowOff>28941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45468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04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136211</xdr:rowOff>
    </xdr:from>
    <xdr:to>
      <xdr:col>36</xdr:col>
      <xdr:colOff>165100</xdr:colOff>
      <xdr:row>37</xdr:row>
      <xdr:rowOff>66361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82888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0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37372</xdr:rowOff>
    </xdr:from>
    <xdr:to>
      <xdr:col>55</xdr:col>
      <xdr:colOff>0</xdr:colOff>
      <xdr:row>57</xdr:row>
      <xdr:rowOff>95676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10022"/>
          <a:ext cx="83820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14465</xdr:rowOff>
    </xdr:from>
    <xdr:to>
      <xdr:col>50</xdr:col>
      <xdr:colOff>114300</xdr:colOff>
      <xdr:row>57</xdr:row>
      <xdr:rowOff>95676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87115"/>
          <a:ext cx="889000" cy="8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14465</xdr:rowOff>
    </xdr:from>
    <xdr:to>
      <xdr:col>45</xdr:col>
      <xdr:colOff>177800</xdr:colOff>
      <xdr:row>57</xdr:row>
      <xdr:rowOff>34847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87115"/>
          <a:ext cx="889000" cy="2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19445</xdr:rowOff>
    </xdr:from>
    <xdr:to>
      <xdr:col>41</xdr:col>
      <xdr:colOff>50800</xdr:colOff>
      <xdr:row>57</xdr:row>
      <xdr:rowOff>34847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92095"/>
          <a:ext cx="889000" cy="1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158022</xdr:rowOff>
    </xdr:from>
    <xdr:to>
      <xdr:col>55</xdr:col>
      <xdr:colOff>50800</xdr:colOff>
      <xdr:row>57</xdr:row>
      <xdr:rowOff>88172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9449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44876</xdr:rowOff>
    </xdr:from>
    <xdr:to>
      <xdr:col>50</xdr:col>
      <xdr:colOff>165100</xdr:colOff>
      <xdr:row>57</xdr:row>
      <xdr:rowOff>146476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163003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9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135115</xdr:rowOff>
    </xdr:from>
    <xdr:to>
      <xdr:col>46</xdr:col>
      <xdr:colOff>38100</xdr:colOff>
      <xdr:row>57</xdr:row>
      <xdr:rowOff>65265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81792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1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155497</xdr:rowOff>
    </xdr:from>
    <xdr:to>
      <xdr:col>41</xdr:col>
      <xdr:colOff>101600</xdr:colOff>
      <xdr:row>57</xdr:row>
      <xdr:rowOff>85647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102174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3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140095</xdr:rowOff>
    </xdr:from>
    <xdr:to>
      <xdr:col>36</xdr:col>
      <xdr:colOff>165100</xdr:colOff>
      <xdr:row>57</xdr:row>
      <xdr:rowOff>70245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4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86772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1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53927</xdr:rowOff>
    </xdr:from>
    <xdr:to>
      <xdr:col>55</xdr:col>
      <xdr:colOff>0</xdr:colOff>
      <xdr:row>78</xdr:row>
      <xdr:rowOff>89839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55577"/>
          <a:ext cx="838200" cy="2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110826</xdr:rowOff>
    </xdr:from>
    <xdr:to>
      <xdr:col>50</xdr:col>
      <xdr:colOff>114300</xdr:colOff>
      <xdr:row>78</xdr:row>
      <xdr:rowOff>89839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41026"/>
          <a:ext cx="889000" cy="3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110826</xdr:rowOff>
    </xdr:from>
    <xdr:to>
      <xdr:col>45</xdr:col>
      <xdr:colOff>177800</xdr:colOff>
      <xdr:row>77</xdr:row>
      <xdr:rowOff>37979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41026"/>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37979</xdr:rowOff>
    </xdr:from>
    <xdr:to>
      <xdr:col>41</xdr:col>
      <xdr:colOff>50800</xdr:colOff>
      <xdr:row>78</xdr:row>
      <xdr:rowOff>16329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39629"/>
          <a:ext cx="889000" cy="1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3127</xdr:rowOff>
    </xdr:from>
    <xdr:to>
      <xdr:col>55</xdr:col>
      <xdr:colOff>50800</xdr:colOff>
      <xdr:row>77</xdr:row>
      <xdr:rowOff>104727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26004</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5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39039</xdr:rowOff>
    </xdr:from>
    <xdr:to>
      <xdr:col>50</xdr:col>
      <xdr:colOff>165100</xdr:colOff>
      <xdr:row>78</xdr:row>
      <xdr:rowOff>140639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157166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8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60026</xdr:rowOff>
    </xdr:from>
    <xdr:to>
      <xdr:col>46</xdr:col>
      <xdr:colOff>38100</xdr:colOff>
      <xdr:row>76</xdr:row>
      <xdr:rowOff>161626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6704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6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158629</xdr:rowOff>
    </xdr:from>
    <xdr:to>
      <xdr:col>41</xdr:col>
      <xdr:colOff>101600</xdr:colOff>
      <xdr:row>77</xdr:row>
      <xdr:rowOff>88779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105306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6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136979</xdr:rowOff>
    </xdr:from>
    <xdr:to>
      <xdr:col>36</xdr:col>
      <xdr:colOff>165100</xdr:colOff>
      <xdr:row>78</xdr:row>
      <xdr:rowOff>67129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58256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43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389</xdr:rowOff>
    </xdr:from>
    <xdr:to>
      <xdr:col>55</xdr:col>
      <xdr:colOff>0</xdr:colOff>
      <xdr:row>98</xdr:row>
      <xdr:rowOff>10097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2489"/>
          <a:ext cx="838200" cy="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389</xdr:rowOff>
    </xdr:from>
    <xdr:to>
      <xdr:col>50</xdr:col>
      <xdr:colOff>114300</xdr:colOff>
      <xdr:row>98</xdr:row>
      <xdr:rowOff>26054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2489"/>
          <a:ext cx="889000" cy="2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26054</xdr:rowOff>
    </xdr:from>
    <xdr:to>
      <xdr:col>45</xdr:col>
      <xdr:colOff>177800</xdr:colOff>
      <xdr:row>98</xdr:row>
      <xdr:rowOff>34767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8154"/>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111323</xdr:rowOff>
    </xdr:from>
    <xdr:to>
      <xdr:col>41</xdr:col>
      <xdr:colOff>50800</xdr:colOff>
      <xdr:row>98</xdr:row>
      <xdr:rowOff>34767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41973"/>
          <a:ext cx="889000" cy="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130747</xdr:rowOff>
    </xdr:from>
    <xdr:to>
      <xdr:col>55</xdr:col>
      <xdr:colOff>50800</xdr:colOff>
      <xdr:row>98</xdr:row>
      <xdr:rowOff>60897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153624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1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121039</xdr:rowOff>
    </xdr:from>
    <xdr:to>
      <xdr:col>50</xdr:col>
      <xdr:colOff>165100</xdr:colOff>
      <xdr:row>98</xdr:row>
      <xdr:rowOff>51189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67716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2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146704</xdr:rowOff>
    </xdr:from>
    <xdr:to>
      <xdr:col>46</xdr:col>
      <xdr:colOff>38100</xdr:colOff>
      <xdr:row>98</xdr:row>
      <xdr:rowOff>76854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93381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155417</xdr:rowOff>
    </xdr:from>
    <xdr:to>
      <xdr:col>41</xdr:col>
      <xdr:colOff>101600</xdr:colOff>
      <xdr:row>98</xdr:row>
      <xdr:rowOff>85567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102094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6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60523</xdr:rowOff>
    </xdr:from>
    <xdr:to>
      <xdr:col>36</xdr:col>
      <xdr:colOff>165100</xdr:colOff>
      <xdr:row>97</xdr:row>
      <xdr:rowOff>162123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7200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6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85392</xdr:rowOff>
    </xdr:from>
    <xdr:to>
      <xdr:col>85</xdr:col>
      <xdr:colOff>127000</xdr:colOff>
      <xdr:row>37</xdr:row>
      <xdr:rowOff>94464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29042"/>
          <a:ext cx="8382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148825</xdr:rowOff>
    </xdr:from>
    <xdr:to>
      <xdr:col>81</xdr:col>
      <xdr:colOff>50800</xdr:colOff>
      <xdr:row>37</xdr:row>
      <xdr:rowOff>94464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149575"/>
          <a:ext cx="889000" cy="28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21809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148825</xdr:rowOff>
    </xdr:from>
    <xdr:to>
      <xdr:col>76</xdr:col>
      <xdr:colOff>114300</xdr:colOff>
      <xdr:row>37</xdr:row>
      <xdr:rowOff>34190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149575"/>
          <a:ext cx="889000" cy="2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15481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34190</xdr:rowOff>
    </xdr:from>
    <xdr:to>
      <xdr:col>71</xdr:col>
      <xdr:colOff>177800</xdr:colOff>
      <xdr:row>37</xdr:row>
      <xdr:rowOff>165593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377840"/>
          <a:ext cx="889000" cy="1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17301</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34592</xdr:rowOff>
    </xdr:from>
    <xdr:to>
      <xdr:col>85</xdr:col>
      <xdr:colOff>177800</xdr:colOff>
      <xdr:row>37</xdr:row>
      <xdr:rowOff>136192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7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57469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2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43664</xdr:rowOff>
    </xdr:from>
    <xdr:to>
      <xdr:col>81</xdr:col>
      <xdr:colOff>101600</xdr:colOff>
      <xdr:row>37</xdr:row>
      <xdr:rowOff>145264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3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161791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1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98025</xdr:rowOff>
    </xdr:from>
    <xdr:to>
      <xdr:col>76</xdr:col>
      <xdr:colOff>165100</xdr:colOff>
      <xdr:row>36</xdr:row>
      <xdr:rowOff>28175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0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44702</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8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154840</xdr:rowOff>
    </xdr:from>
    <xdr:to>
      <xdr:col>72</xdr:col>
      <xdr:colOff>38100</xdr:colOff>
      <xdr:row>37</xdr:row>
      <xdr:rowOff>84990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3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101517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1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114793</xdr:rowOff>
    </xdr:from>
    <xdr:to>
      <xdr:col>67</xdr:col>
      <xdr:colOff>101600</xdr:colOff>
      <xdr:row>38</xdr:row>
      <xdr:rowOff>44943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61470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23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61359</xdr:rowOff>
    </xdr:from>
    <xdr:to>
      <xdr:col>85</xdr:col>
      <xdr:colOff>127000</xdr:colOff>
      <xdr:row>76</xdr:row>
      <xdr:rowOff>67573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91559"/>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61359</xdr:rowOff>
    </xdr:from>
    <xdr:to>
      <xdr:col>81</xdr:col>
      <xdr:colOff>50800</xdr:colOff>
      <xdr:row>76</xdr:row>
      <xdr:rowOff>71541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91559"/>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71541</xdr:rowOff>
    </xdr:from>
    <xdr:to>
      <xdr:col>76</xdr:col>
      <xdr:colOff>114300</xdr:colOff>
      <xdr:row>76</xdr:row>
      <xdr:rowOff>114971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01741"/>
          <a:ext cx="889000" cy="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114971</xdr:rowOff>
    </xdr:from>
    <xdr:to>
      <xdr:col>71</xdr:col>
      <xdr:colOff>177800</xdr:colOff>
      <xdr:row>76</xdr:row>
      <xdr:rowOff>142706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45171"/>
          <a:ext cx="88900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16773</xdr:rowOff>
    </xdr:from>
    <xdr:to>
      <xdr:col>85</xdr:col>
      <xdr:colOff>177800</xdr:colOff>
      <xdr:row>76</xdr:row>
      <xdr:rowOff>118373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4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39650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9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10559</xdr:rowOff>
    </xdr:from>
    <xdr:to>
      <xdr:col>81</xdr:col>
      <xdr:colOff>101600</xdr:colOff>
      <xdr:row>76</xdr:row>
      <xdr:rowOff>112159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128686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20741</xdr:rowOff>
    </xdr:from>
    <xdr:to>
      <xdr:col>76</xdr:col>
      <xdr:colOff>165100</xdr:colOff>
      <xdr:row>76</xdr:row>
      <xdr:rowOff>122341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138868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64171</xdr:rowOff>
    </xdr:from>
    <xdr:to>
      <xdr:col>72</xdr:col>
      <xdr:colOff>38100</xdr:colOff>
      <xdr:row>76</xdr:row>
      <xdr:rowOff>165771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10848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6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91906</xdr:rowOff>
    </xdr:from>
    <xdr:to>
      <xdr:col>67</xdr:col>
      <xdr:colOff>101600</xdr:colOff>
      <xdr:row>77</xdr:row>
      <xdr:rowOff>22056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2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38583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9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53738</xdr:rowOff>
    </xdr:from>
    <xdr:to>
      <xdr:col>85</xdr:col>
      <xdr:colOff>127000</xdr:colOff>
      <xdr:row>99</xdr:row>
      <xdr:rowOff>69785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27288"/>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9373</xdr:rowOff>
    </xdr:from>
    <xdr:to>
      <xdr:col>81</xdr:col>
      <xdr:colOff>50800</xdr:colOff>
      <xdr:row>99</xdr:row>
      <xdr:rowOff>53738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82923"/>
          <a:ext cx="8890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9373</xdr:rowOff>
    </xdr:from>
    <xdr:to>
      <xdr:col>76</xdr:col>
      <xdr:colOff>114300</xdr:colOff>
      <xdr:row>99</xdr:row>
      <xdr:rowOff>70670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82923"/>
          <a:ext cx="889000" cy="6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65371</xdr:rowOff>
    </xdr:from>
    <xdr:to>
      <xdr:col>71</xdr:col>
      <xdr:colOff>177800</xdr:colOff>
      <xdr:row>99</xdr:row>
      <xdr:rowOff>70670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7038921"/>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18985</xdr:rowOff>
    </xdr:from>
    <xdr:to>
      <xdr:col>85</xdr:col>
      <xdr:colOff>177800</xdr:colOff>
      <xdr:row>99</xdr:row>
      <xdr:rowOff>120585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2938</xdr:rowOff>
    </xdr:from>
    <xdr:to>
      <xdr:col>81</xdr:col>
      <xdr:colOff>101600</xdr:colOff>
      <xdr:row>99</xdr:row>
      <xdr:rowOff>104538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95665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70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130023</xdr:rowOff>
    </xdr:from>
    <xdr:to>
      <xdr:col>76</xdr:col>
      <xdr:colOff>165100</xdr:colOff>
      <xdr:row>99</xdr:row>
      <xdr:rowOff>60173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76700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70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19870</xdr:rowOff>
    </xdr:from>
    <xdr:to>
      <xdr:col>72</xdr:col>
      <xdr:colOff>38100</xdr:colOff>
      <xdr:row>99</xdr:row>
      <xdr:rowOff>121470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112597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8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14571</xdr:rowOff>
    </xdr:from>
    <xdr:to>
      <xdr:col>67</xdr:col>
      <xdr:colOff>101600</xdr:colOff>
      <xdr:row>99</xdr:row>
      <xdr:rowOff>116171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8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107298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8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107658</xdr:rowOff>
    </xdr:from>
    <xdr:to>
      <xdr:col>116</xdr:col>
      <xdr:colOff>63500</xdr:colOff>
      <xdr:row>38</xdr:row>
      <xdr:rowOff>114821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22758"/>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118743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114821</xdr:rowOff>
    </xdr:from>
    <xdr:to>
      <xdr:col>111</xdr:col>
      <xdr:colOff>177800</xdr:colOff>
      <xdr:row>38</xdr:row>
      <xdr:rowOff>121393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29921"/>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68451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121393</xdr:rowOff>
    </xdr:from>
    <xdr:to>
      <xdr:col>107</xdr:col>
      <xdr:colOff>50800</xdr:colOff>
      <xdr:row>38</xdr:row>
      <xdr:rowOff>127336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36493"/>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54183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127336</xdr:rowOff>
    </xdr:from>
    <xdr:to>
      <xdr:col>102</xdr:col>
      <xdr:colOff>114300</xdr:colOff>
      <xdr:row>38</xdr:row>
      <xdr:rowOff>132880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2436"/>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69251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39762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7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56858</xdr:rowOff>
    </xdr:from>
    <xdr:to>
      <xdr:col>116</xdr:col>
      <xdr:colOff>114300</xdr:colOff>
      <xdr:row>38</xdr:row>
      <xdr:rowOff>158458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7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16235</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5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64021</xdr:rowOff>
    </xdr:from>
    <xdr:to>
      <xdr:col>112</xdr:col>
      <xdr:colOff>38100</xdr:colOff>
      <xdr:row>38</xdr:row>
      <xdr:rowOff>165621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10698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5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70593</xdr:rowOff>
    </xdr:from>
    <xdr:to>
      <xdr:col>107</xdr:col>
      <xdr:colOff>101600</xdr:colOff>
      <xdr:row>39</xdr:row>
      <xdr:rowOff>743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17270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6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76536</xdr:rowOff>
    </xdr:from>
    <xdr:to>
      <xdr:col>102</xdr:col>
      <xdr:colOff>165100</xdr:colOff>
      <xdr:row>39</xdr:row>
      <xdr:rowOff>6686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23213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6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82080</xdr:rowOff>
    </xdr:from>
    <xdr:to>
      <xdr:col>98</xdr:col>
      <xdr:colOff>38100</xdr:colOff>
      <xdr:row>39</xdr:row>
      <xdr:rowOff>12230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28757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76576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9506326"/>
          <a:ext cx="1269" cy="653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23253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928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76576</xdr:rowOff>
    </xdr:from>
    <xdr:to>
      <xdr:col>116</xdr:col>
      <xdr:colOff>152400</xdr:colOff>
      <xdr:row>55</xdr:row>
      <xdr:rowOff>76576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50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4148</xdr:rowOff>
    </xdr:from>
    <xdr:to>
      <xdr:col>116</xdr:col>
      <xdr:colOff>63500</xdr:colOff>
      <xdr:row>58</xdr:row>
      <xdr:rowOff>17064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948248"/>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84647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2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106220</xdr:rowOff>
    </xdr:from>
    <xdr:to>
      <xdr:col>116</xdr:col>
      <xdr:colOff>114300</xdr:colOff>
      <xdr:row>59</xdr:row>
      <xdr:rowOff>36370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2555</xdr:rowOff>
    </xdr:from>
    <xdr:to>
      <xdr:col>111</xdr:col>
      <xdr:colOff>177800</xdr:colOff>
      <xdr:row>58</xdr:row>
      <xdr:rowOff>4148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46655"/>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100513</xdr:rowOff>
    </xdr:from>
    <xdr:to>
      <xdr:col>112</xdr:col>
      <xdr:colOff>38100</xdr:colOff>
      <xdr:row>59</xdr:row>
      <xdr:rowOff>30663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4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21790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3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162644</xdr:rowOff>
    </xdr:from>
    <xdr:to>
      <xdr:col>107</xdr:col>
      <xdr:colOff>50800</xdr:colOff>
      <xdr:row>58</xdr:row>
      <xdr:rowOff>2555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35294"/>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100147</xdr:rowOff>
    </xdr:from>
    <xdr:to>
      <xdr:col>107</xdr:col>
      <xdr:colOff>101600</xdr:colOff>
      <xdr:row>59</xdr:row>
      <xdr:rowOff>30297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4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21424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87785</xdr:rowOff>
    </xdr:from>
    <xdr:to>
      <xdr:col>102</xdr:col>
      <xdr:colOff>114300</xdr:colOff>
      <xdr:row>57</xdr:row>
      <xdr:rowOff>162644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8660285"/>
          <a:ext cx="889000" cy="127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95773</xdr:rowOff>
    </xdr:from>
    <xdr:to>
      <xdr:col>102</xdr:col>
      <xdr:colOff>165100</xdr:colOff>
      <xdr:row>59</xdr:row>
      <xdr:rowOff>25923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17050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3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93678</xdr:rowOff>
    </xdr:from>
    <xdr:to>
      <xdr:col>98</xdr:col>
      <xdr:colOff>38100</xdr:colOff>
      <xdr:row>59</xdr:row>
      <xdr:rowOff>23828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14955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137714</xdr:rowOff>
    </xdr:from>
    <xdr:to>
      <xdr:col>116</xdr:col>
      <xdr:colOff>114300</xdr:colOff>
      <xdr:row>58</xdr:row>
      <xdr:rowOff>67864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160591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6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124798</xdr:rowOff>
    </xdr:from>
    <xdr:to>
      <xdr:col>112</xdr:col>
      <xdr:colOff>38100</xdr:colOff>
      <xdr:row>58</xdr:row>
      <xdr:rowOff>54948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71475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123205</xdr:rowOff>
    </xdr:from>
    <xdr:to>
      <xdr:col>107</xdr:col>
      <xdr:colOff>101600</xdr:colOff>
      <xdr:row>58</xdr:row>
      <xdr:rowOff>53355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69882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7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111844</xdr:rowOff>
    </xdr:from>
    <xdr:to>
      <xdr:col>102</xdr:col>
      <xdr:colOff>165100</xdr:colOff>
      <xdr:row>58</xdr:row>
      <xdr:rowOff>41994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58521</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5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36985</xdr:rowOff>
    </xdr:from>
    <xdr:to>
      <xdr:col>98</xdr:col>
      <xdr:colOff>38100</xdr:colOff>
      <xdr:row>50</xdr:row>
      <xdr:rowOff>138585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86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155112</xdr:rowOff>
    </xdr:from>
    <xdr:ext cx="59901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56795" y="838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67859</xdr:rowOff>
    </xdr:from>
    <xdr:to>
      <xdr:col>116</xdr:col>
      <xdr:colOff>63500</xdr:colOff>
      <xdr:row>76</xdr:row>
      <xdr:rowOff>102415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098059"/>
          <a:ext cx="8382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102415</xdr:rowOff>
    </xdr:from>
    <xdr:to>
      <xdr:col>111</xdr:col>
      <xdr:colOff>177800</xdr:colOff>
      <xdr:row>76</xdr:row>
      <xdr:rowOff>166136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32615"/>
          <a:ext cx="8890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162821</xdr:rowOff>
    </xdr:from>
    <xdr:to>
      <xdr:col>107</xdr:col>
      <xdr:colOff>50800</xdr:colOff>
      <xdr:row>76</xdr:row>
      <xdr:rowOff>166136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93021"/>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132376</xdr:rowOff>
    </xdr:from>
    <xdr:to>
      <xdr:col>102</xdr:col>
      <xdr:colOff>114300</xdr:colOff>
      <xdr:row>76</xdr:row>
      <xdr:rowOff>162821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62576"/>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17059</xdr:rowOff>
    </xdr:from>
    <xdr:to>
      <xdr:col>116</xdr:col>
      <xdr:colOff>114300</xdr:colOff>
      <xdr:row>76</xdr:row>
      <xdr:rowOff>118659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166936</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51615</xdr:rowOff>
    </xdr:from>
    <xdr:to>
      <xdr:col>112</xdr:col>
      <xdr:colOff>38100</xdr:colOff>
      <xdr:row>76</xdr:row>
      <xdr:rowOff>153215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8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144342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17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115336</xdr:rowOff>
    </xdr:from>
    <xdr:to>
      <xdr:col>107</xdr:col>
      <xdr:colOff>101600</xdr:colOff>
      <xdr:row>77</xdr:row>
      <xdr:rowOff>45486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36613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112021</xdr:rowOff>
    </xdr:from>
    <xdr:to>
      <xdr:col>102</xdr:col>
      <xdr:colOff>165100</xdr:colOff>
      <xdr:row>77</xdr:row>
      <xdr:rowOff>42171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33298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81576</xdr:rowOff>
    </xdr:from>
    <xdr:to>
      <xdr:col>98</xdr:col>
      <xdr:colOff>38100</xdr:colOff>
      <xdr:row>77</xdr:row>
      <xdr:rowOff>11726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1,965,783</a:t>
          </a:r>
          <a:r>
            <a:rPr kumimoji="1" lang="ja-JP" altLang="en-US" sz="1300">
              <a:latin typeface="ＭＳ Ｐゴシック" panose="020B0600070205080204" pitchFamily="50" charset="-128"/>
              <a:ea typeface="ＭＳ Ｐゴシック" panose="020B0600070205080204" pitchFamily="50" charset="-128"/>
            </a:rPr>
            <a:t>円となり前年度より約</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千円増となっている。人件費については依然として類似団体の平均値を上回っている。また、普通建設事業費は住民一人あたり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598,815</a:t>
          </a:r>
          <a:r>
            <a:rPr kumimoji="1" lang="ja-JP" altLang="en-US" sz="1300">
              <a:latin typeface="ＭＳ Ｐゴシック" panose="020B0600070205080204" pitchFamily="50" charset="-128"/>
              <a:ea typeface="ＭＳ Ｐゴシック" panose="020B0600070205080204" pitchFamily="50" charset="-128"/>
            </a:rPr>
            <a:t>円であり前年度と比較し増となっている。各集落の飲料水確保対策として実施している小規模水道施設事業の事業件数が増加したことによる事業費の増、村道開設改良事業の事業量の増に伴う事業費の増並びに教職員住宅移転に伴う造成、建築費用の皆増が主な要因であり、依然として類似団体の平均値を上回っている状況である。また、その他の費目についても決算額の増に伴い住民一人あたりのコストが上昇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宮崎県椎葉村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2,819
2,813
537.29
5,840,803
5,541,541
161,202
2,791,176
5,906,147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106591</xdr:rowOff>
    </xdr:from>
    <xdr:to>
      <xdr:col>24</xdr:col>
      <xdr:colOff>63500</xdr:colOff>
      <xdr:row>36</xdr:row>
      <xdr:rowOff>128022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78791"/>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128022</xdr:rowOff>
    </xdr:from>
    <xdr:to>
      <xdr:col>19</xdr:col>
      <xdr:colOff>177800</xdr:colOff>
      <xdr:row>36</xdr:row>
      <xdr:rowOff>133966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002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108439</xdr:rowOff>
    </xdr:from>
    <xdr:to>
      <xdr:col>15</xdr:col>
      <xdr:colOff>50800</xdr:colOff>
      <xdr:row>36</xdr:row>
      <xdr:rowOff>133966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8063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108439</xdr:rowOff>
    </xdr:from>
    <xdr:to>
      <xdr:col>10</xdr:col>
      <xdr:colOff>114300</xdr:colOff>
      <xdr:row>36</xdr:row>
      <xdr:rowOff>134099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80639"/>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55791</xdr:rowOff>
    </xdr:from>
    <xdr:to>
      <xdr:col>24</xdr:col>
      <xdr:colOff>114300</xdr:colOff>
      <xdr:row>36</xdr:row>
      <xdr:rowOff>157391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78668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7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77222</xdr:rowOff>
    </xdr:from>
    <xdr:to>
      <xdr:col>20</xdr:col>
      <xdr:colOff>38100</xdr:colOff>
      <xdr:row>37</xdr:row>
      <xdr:rowOff>7372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23899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83166</xdr:rowOff>
    </xdr:from>
    <xdr:to>
      <xdr:col>15</xdr:col>
      <xdr:colOff>101600</xdr:colOff>
      <xdr:row>37</xdr:row>
      <xdr:rowOff>13316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29843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57639</xdr:rowOff>
    </xdr:from>
    <xdr:to>
      <xdr:col>10</xdr:col>
      <xdr:colOff>165100</xdr:colOff>
      <xdr:row>36</xdr:row>
      <xdr:rowOff>159239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83299</xdr:rowOff>
    </xdr:from>
    <xdr:to>
      <xdr:col>6</xdr:col>
      <xdr:colOff>38100</xdr:colOff>
      <xdr:row>37</xdr:row>
      <xdr:rowOff>13449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29976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160634</xdr:rowOff>
    </xdr:from>
    <xdr:to>
      <xdr:col>24</xdr:col>
      <xdr:colOff>63500</xdr:colOff>
      <xdr:row>57</xdr:row>
      <xdr:rowOff>166350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3328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138862</xdr:rowOff>
    </xdr:from>
    <xdr:to>
      <xdr:col>19</xdr:col>
      <xdr:colOff>177800</xdr:colOff>
      <xdr:row>57</xdr:row>
      <xdr:rowOff>160634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11512"/>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138862</xdr:rowOff>
    </xdr:from>
    <xdr:to>
      <xdr:col>15</xdr:col>
      <xdr:colOff>50800</xdr:colOff>
      <xdr:row>57</xdr:row>
      <xdr:rowOff>168605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1151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168605</xdr:rowOff>
    </xdr:from>
    <xdr:to>
      <xdr:col>10</xdr:col>
      <xdr:colOff>114300</xdr:colOff>
      <xdr:row>58</xdr:row>
      <xdr:rowOff>9495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1255"/>
          <a:ext cx="889000" cy="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115550</xdr:rowOff>
    </xdr:from>
    <xdr:to>
      <xdr:col>24</xdr:col>
      <xdr:colOff>114300</xdr:colOff>
      <xdr:row>58</xdr:row>
      <xdr:rowOff>45700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74927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7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109834</xdr:rowOff>
    </xdr:from>
    <xdr:to>
      <xdr:col>20</xdr:col>
      <xdr:colOff>38100</xdr:colOff>
      <xdr:row>58</xdr:row>
      <xdr:rowOff>39984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56511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88062</xdr:rowOff>
    </xdr:from>
    <xdr:to>
      <xdr:col>15</xdr:col>
      <xdr:colOff>101600</xdr:colOff>
      <xdr:row>58</xdr:row>
      <xdr:rowOff>18212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34739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117805</xdr:rowOff>
    </xdr:from>
    <xdr:to>
      <xdr:col>10</xdr:col>
      <xdr:colOff>165100</xdr:colOff>
      <xdr:row>58</xdr:row>
      <xdr:rowOff>47955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64482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130145</xdr:rowOff>
    </xdr:from>
    <xdr:to>
      <xdr:col>6</xdr:col>
      <xdr:colOff>38100</xdr:colOff>
      <xdr:row>58</xdr:row>
      <xdr:rowOff>60295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76822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7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168060</xdr:rowOff>
    </xdr:from>
    <xdr:to>
      <xdr:col>24</xdr:col>
      <xdr:colOff>63500</xdr:colOff>
      <xdr:row>77</xdr:row>
      <xdr:rowOff>71762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8260"/>
          <a:ext cx="838200" cy="7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43818</xdr:rowOff>
    </xdr:from>
    <xdr:to>
      <xdr:col>19</xdr:col>
      <xdr:colOff>177800</xdr:colOff>
      <xdr:row>77</xdr:row>
      <xdr:rowOff>71762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02568"/>
          <a:ext cx="889000" cy="37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43818</xdr:rowOff>
    </xdr:from>
    <xdr:to>
      <xdr:col>15</xdr:col>
      <xdr:colOff>50800</xdr:colOff>
      <xdr:row>75</xdr:row>
      <xdr:rowOff>169464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02568"/>
          <a:ext cx="889000" cy="12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169464</xdr:rowOff>
    </xdr:from>
    <xdr:to>
      <xdr:col>10</xdr:col>
      <xdr:colOff>114300</xdr:colOff>
      <xdr:row>77</xdr:row>
      <xdr:rowOff>102722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8214"/>
          <a:ext cx="889000" cy="27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117260</xdr:rowOff>
    </xdr:from>
    <xdr:to>
      <xdr:col>24</xdr:col>
      <xdr:colOff>114300</xdr:colOff>
      <xdr:row>77</xdr:row>
      <xdr:rowOff>47410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140137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9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20962</xdr:rowOff>
    </xdr:from>
    <xdr:to>
      <xdr:col>20</xdr:col>
      <xdr:colOff>38100</xdr:colOff>
      <xdr:row>77</xdr:row>
      <xdr:rowOff>122562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139089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164468</xdr:rowOff>
    </xdr:from>
    <xdr:to>
      <xdr:col>15</xdr:col>
      <xdr:colOff>101600</xdr:colOff>
      <xdr:row>75</xdr:row>
      <xdr:rowOff>94618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111145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2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118664</xdr:rowOff>
    </xdr:from>
    <xdr:to>
      <xdr:col>10</xdr:col>
      <xdr:colOff>165100</xdr:colOff>
      <xdr:row>76</xdr:row>
      <xdr:rowOff>48814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65341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51922</xdr:rowOff>
    </xdr:from>
    <xdr:to>
      <xdr:col>6</xdr:col>
      <xdr:colOff>38100</xdr:colOff>
      <xdr:row>77</xdr:row>
      <xdr:rowOff>153522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5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170049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2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108973</xdr:rowOff>
    </xdr:from>
    <xdr:to>
      <xdr:col>24</xdr:col>
      <xdr:colOff>63500</xdr:colOff>
      <xdr:row>96</xdr:row>
      <xdr:rowOff>167210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68173"/>
          <a:ext cx="838200" cy="5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167210</xdr:rowOff>
    </xdr:from>
    <xdr:to>
      <xdr:col>19</xdr:col>
      <xdr:colOff>177800</xdr:colOff>
      <xdr:row>97</xdr:row>
      <xdr:rowOff>15804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26410"/>
          <a:ext cx="889000" cy="2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129561</xdr:rowOff>
    </xdr:from>
    <xdr:to>
      <xdr:col>15</xdr:col>
      <xdr:colOff>50800</xdr:colOff>
      <xdr:row>97</xdr:row>
      <xdr:rowOff>15804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588761"/>
          <a:ext cx="889000" cy="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80916</xdr:rowOff>
    </xdr:from>
    <xdr:to>
      <xdr:col>10</xdr:col>
      <xdr:colOff>114300</xdr:colOff>
      <xdr:row>96</xdr:row>
      <xdr:rowOff>129561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540116"/>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58173</xdr:rowOff>
    </xdr:from>
    <xdr:to>
      <xdr:col>24</xdr:col>
      <xdr:colOff>114300</xdr:colOff>
      <xdr:row>96</xdr:row>
      <xdr:rowOff>159773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1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81050</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36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116410</xdr:rowOff>
    </xdr:from>
    <xdr:to>
      <xdr:col>20</xdr:col>
      <xdr:colOff>38100</xdr:colOff>
      <xdr:row>97</xdr:row>
      <xdr:rowOff>46560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63087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136454</xdr:rowOff>
    </xdr:from>
    <xdr:to>
      <xdr:col>15</xdr:col>
      <xdr:colOff>101600</xdr:colOff>
      <xdr:row>97</xdr:row>
      <xdr:rowOff>66604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83131</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78761</xdr:rowOff>
    </xdr:from>
    <xdr:to>
      <xdr:col>10</xdr:col>
      <xdr:colOff>165100</xdr:colOff>
      <xdr:row>97</xdr:row>
      <xdr:rowOff>8911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25438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1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30116</xdr:rowOff>
    </xdr:from>
    <xdr:to>
      <xdr:col>6</xdr:col>
      <xdr:colOff>38100</xdr:colOff>
      <xdr:row>96</xdr:row>
      <xdr:rowOff>131716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148243</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6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150041</xdr:rowOff>
    </xdr:from>
    <xdr:to>
      <xdr:col>55</xdr:col>
      <xdr:colOff>0</xdr:colOff>
      <xdr:row>38</xdr:row>
      <xdr:rowOff>158532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6514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103560</xdr:rowOff>
    </xdr:from>
    <xdr:to>
      <xdr:col>50</xdr:col>
      <xdr:colOff>114300</xdr:colOff>
      <xdr:row>38</xdr:row>
      <xdr:rowOff>158532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18660"/>
          <a:ext cx="889000" cy="5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103560</xdr:rowOff>
    </xdr:from>
    <xdr:to>
      <xdr:col>45</xdr:col>
      <xdr:colOff>177800</xdr:colOff>
      <xdr:row>39</xdr:row>
      <xdr:rowOff>66004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1866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63609</xdr:rowOff>
    </xdr:from>
    <xdr:to>
      <xdr:col>41</xdr:col>
      <xdr:colOff>50800</xdr:colOff>
      <xdr:row>39</xdr:row>
      <xdr:rowOff>66004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50159"/>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99241</xdr:rowOff>
    </xdr:from>
    <xdr:to>
      <xdr:col>55</xdr:col>
      <xdr:colOff>50800</xdr:colOff>
      <xdr:row>39</xdr:row>
      <xdr:rowOff>29391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1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58619</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40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107732</xdr:rowOff>
    </xdr:from>
    <xdr:to>
      <xdr:col>50</xdr:col>
      <xdr:colOff>165100</xdr:colOff>
      <xdr:row>39</xdr:row>
      <xdr:rowOff>37882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54409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639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52760</xdr:rowOff>
    </xdr:from>
    <xdr:to>
      <xdr:col>46</xdr:col>
      <xdr:colOff>38100</xdr:colOff>
      <xdr:row>38</xdr:row>
      <xdr:rowOff>154360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170887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634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15204</xdr:rowOff>
    </xdr:from>
    <xdr:to>
      <xdr:col>41</xdr:col>
      <xdr:colOff>101600</xdr:colOff>
      <xdr:row>39</xdr:row>
      <xdr:rowOff>116804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0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107931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94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12809</xdr:rowOff>
    </xdr:from>
    <xdr:to>
      <xdr:col>36</xdr:col>
      <xdr:colOff>165100</xdr:colOff>
      <xdr:row>39</xdr:row>
      <xdr:rowOff>114409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105536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89342</xdr:rowOff>
    </xdr:from>
    <xdr:to>
      <xdr:col>55</xdr:col>
      <xdr:colOff>0</xdr:colOff>
      <xdr:row>57</xdr:row>
      <xdr:rowOff>148034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1992"/>
          <a:ext cx="8382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148034</xdr:rowOff>
    </xdr:from>
    <xdr:to>
      <xdr:col>50</xdr:col>
      <xdr:colOff>114300</xdr:colOff>
      <xdr:row>57</xdr:row>
      <xdr:rowOff>163851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20684"/>
          <a:ext cx="889000" cy="1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151521</xdr:rowOff>
    </xdr:from>
    <xdr:to>
      <xdr:col>45</xdr:col>
      <xdr:colOff>177800</xdr:colOff>
      <xdr:row>57</xdr:row>
      <xdr:rowOff>163851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4171"/>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126387</xdr:rowOff>
    </xdr:from>
    <xdr:to>
      <xdr:col>41</xdr:col>
      <xdr:colOff>50800</xdr:colOff>
      <xdr:row>57</xdr:row>
      <xdr:rowOff>151521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99037"/>
          <a:ext cx="889000" cy="2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38542</xdr:rowOff>
    </xdr:from>
    <xdr:to>
      <xdr:col>55</xdr:col>
      <xdr:colOff>50800</xdr:colOff>
      <xdr:row>57</xdr:row>
      <xdr:rowOff>140142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61419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6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97234</xdr:rowOff>
    </xdr:from>
    <xdr:to>
      <xdr:col>50</xdr:col>
      <xdr:colOff>165100</xdr:colOff>
      <xdr:row>58</xdr:row>
      <xdr:rowOff>27384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43911</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4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113051</xdr:rowOff>
    </xdr:from>
    <xdr:to>
      <xdr:col>46</xdr:col>
      <xdr:colOff>38100</xdr:colOff>
      <xdr:row>58</xdr:row>
      <xdr:rowOff>43201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59728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6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100721</xdr:rowOff>
    </xdr:from>
    <xdr:to>
      <xdr:col>41</xdr:col>
      <xdr:colOff>101600</xdr:colOff>
      <xdr:row>58</xdr:row>
      <xdr:rowOff>30871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47398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64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75587</xdr:rowOff>
    </xdr:from>
    <xdr:to>
      <xdr:col>36</xdr:col>
      <xdr:colOff>165100</xdr:colOff>
      <xdr:row>58</xdr:row>
      <xdr:rowOff>5737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22264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62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21543</xdr:rowOff>
    </xdr:from>
    <xdr:to>
      <xdr:col>55</xdr:col>
      <xdr:colOff>0</xdr:colOff>
      <xdr:row>78</xdr:row>
      <xdr:rowOff>50107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94643"/>
          <a:ext cx="8382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39027</xdr:rowOff>
    </xdr:from>
    <xdr:to>
      <xdr:col>50</xdr:col>
      <xdr:colOff>114300</xdr:colOff>
      <xdr:row>78</xdr:row>
      <xdr:rowOff>50107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12127"/>
          <a:ext cx="889000" cy="1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39027</xdr:rowOff>
    </xdr:from>
    <xdr:to>
      <xdr:col>45</xdr:col>
      <xdr:colOff>177800</xdr:colOff>
      <xdr:row>78</xdr:row>
      <xdr:rowOff>53668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12127"/>
          <a:ext cx="8890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53668</xdr:rowOff>
    </xdr:from>
    <xdr:to>
      <xdr:col>41</xdr:col>
      <xdr:colOff>50800</xdr:colOff>
      <xdr:row>78</xdr:row>
      <xdr:rowOff>68036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26768"/>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142193</xdr:rowOff>
    </xdr:from>
    <xdr:to>
      <xdr:col>55</xdr:col>
      <xdr:colOff>50800</xdr:colOff>
      <xdr:row>78</xdr:row>
      <xdr:rowOff>72343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101570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3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170757</xdr:rowOff>
    </xdr:from>
    <xdr:to>
      <xdr:col>50</xdr:col>
      <xdr:colOff>165100</xdr:colOff>
      <xdr:row>78</xdr:row>
      <xdr:rowOff>100907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92034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159677</xdr:rowOff>
    </xdr:from>
    <xdr:to>
      <xdr:col>46</xdr:col>
      <xdr:colOff>38100</xdr:colOff>
      <xdr:row>78</xdr:row>
      <xdr:rowOff>89827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80954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2868</xdr:rowOff>
    </xdr:from>
    <xdr:to>
      <xdr:col>41</xdr:col>
      <xdr:colOff>101600</xdr:colOff>
      <xdr:row>78</xdr:row>
      <xdr:rowOff>104468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95595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17236</xdr:rowOff>
    </xdr:from>
    <xdr:to>
      <xdr:col>36</xdr:col>
      <xdr:colOff>165100</xdr:colOff>
      <xdr:row>78</xdr:row>
      <xdr:rowOff>118836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109963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42032</xdr:rowOff>
    </xdr:from>
    <xdr:to>
      <xdr:col>55</xdr:col>
      <xdr:colOff>0</xdr:colOff>
      <xdr:row>97</xdr:row>
      <xdr:rowOff>62636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72682"/>
          <a:ext cx="8382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62636</xdr:rowOff>
    </xdr:from>
    <xdr:to>
      <xdr:col>50</xdr:col>
      <xdr:colOff>114300</xdr:colOff>
      <xdr:row>97</xdr:row>
      <xdr:rowOff>76105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93286"/>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76105</xdr:rowOff>
    </xdr:from>
    <xdr:to>
      <xdr:col>45</xdr:col>
      <xdr:colOff>177800</xdr:colOff>
      <xdr:row>97</xdr:row>
      <xdr:rowOff>98047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06755"/>
          <a:ext cx="889000" cy="2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57583</xdr:rowOff>
    </xdr:from>
    <xdr:to>
      <xdr:col>41</xdr:col>
      <xdr:colOff>50800</xdr:colOff>
      <xdr:row>97</xdr:row>
      <xdr:rowOff>98047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88233"/>
          <a:ext cx="889000" cy="4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162682</xdr:rowOff>
    </xdr:from>
    <xdr:to>
      <xdr:col>55</xdr:col>
      <xdr:colOff>50800</xdr:colOff>
      <xdr:row>97</xdr:row>
      <xdr:rowOff>92832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14109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11836</xdr:rowOff>
    </xdr:from>
    <xdr:to>
      <xdr:col>50</xdr:col>
      <xdr:colOff>165100</xdr:colOff>
      <xdr:row>97</xdr:row>
      <xdr:rowOff>113436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129963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17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25305</xdr:rowOff>
    </xdr:from>
    <xdr:to>
      <xdr:col>46</xdr:col>
      <xdr:colOff>38100</xdr:colOff>
      <xdr:row>97</xdr:row>
      <xdr:rowOff>126905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143432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3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47247</xdr:rowOff>
    </xdr:from>
    <xdr:to>
      <xdr:col>41</xdr:col>
      <xdr:colOff>101600</xdr:colOff>
      <xdr:row>97</xdr:row>
      <xdr:rowOff>148847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7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165374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5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6783</xdr:rowOff>
    </xdr:from>
    <xdr:to>
      <xdr:col>36</xdr:col>
      <xdr:colOff>165100</xdr:colOff>
      <xdr:row>97</xdr:row>
      <xdr:rowOff>108383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124910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1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11031</xdr:rowOff>
    </xdr:from>
    <xdr:to>
      <xdr:col>85</xdr:col>
      <xdr:colOff>127000</xdr:colOff>
      <xdr:row>39</xdr:row>
      <xdr:rowOff>23881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97581"/>
          <a:ext cx="8382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23881</xdr:rowOff>
    </xdr:from>
    <xdr:to>
      <xdr:col>81</xdr:col>
      <xdr:colOff>50800</xdr:colOff>
      <xdr:row>39</xdr:row>
      <xdr:rowOff>30733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710431"/>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62009</xdr:rowOff>
    </xdr:from>
    <xdr:to>
      <xdr:col>76</xdr:col>
      <xdr:colOff>114300</xdr:colOff>
      <xdr:row>39</xdr:row>
      <xdr:rowOff>30733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77109"/>
          <a:ext cx="889000" cy="14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62009</xdr:rowOff>
    </xdr:from>
    <xdr:to>
      <xdr:col>71</xdr:col>
      <xdr:colOff>177800</xdr:colOff>
      <xdr:row>39</xdr:row>
      <xdr:rowOff>17210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577109"/>
          <a:ext cx="889000" cy="1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131681</xdr:rowOff>
    </xdr:from>
    <xdr:to>
      <xdr:col>85</xdr:col>
      <xdr:colOff>177800</xdr:colOff>
      <xdr:row>39</xdr:row>
      <xdr:rowOff>61831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6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46608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144531</xdr:rowOff>
    </xdr:from>
    <xdr:to>
      <xdr:col>81</xdr:col>
      <xdr:colOff>101600</xdr:colOff>
      <xdr:row>39</xdr:row>
      <xdr:rowOff>74681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6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65808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7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151383</xdr:rowOff>
    </xdr:from>
    <xdr:to>
      <xdr:col>76</xdr:col>
      <xdr:colOff>165100</xdr:colOff>
      <xdr:row>39</xdr:row>
      <xdr:rowOff>81533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6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72660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7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11209</xdr:rowOff>
    </xdr:from>
    <xdr:to>
      <xdr:col>72</xdr:col>
      <xdr:colOff>38100</xdr:colOff>
      <xdr:row>38</xdr:row>
      <xdr:rowOff>112809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2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129336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0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137860</xdr:rowOff>
    </xdr:from>
    <xdr:to>
      <xdr:col>67</xdr:col>
      <xdr:colOff>101600</xdr:colOff>
      <xdr:row>39</xdr:row>
      <xdr:rowOff>68010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65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59137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7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57212</xdr:rowOff>
    </xdr:from>
    <xdr:to>
      <xdr:col>85</xdr:col>
      <xdr:colOff>127000</xdr:colOff>
      <xdr:row>56</xdr:row>
      <xdr:rowOff>76165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58412"/>
          <a:ext cx="8382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57212</xdr:rowOff>
    </xdr:from>
    <xdr:to>
      <xdr:col>81</xdr:col>
      <xdr:colOff>50800</xdr:colOff>
      <xdr:row>56</xdr:row>
      <xdr:rowOff>168801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58412"/>
          <a:ext cx="889000" cy="1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154383</xdr:rowOff>
    </xdr:from>
    <xdr:to>
      <xdr:col>76</xdr:col>
      <xdr:colOff>114300</xdr:colOff>
      <xdr:row>56</xdr:row>
      <xdr:rowOff>168801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55583"/>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7100</xdr:rowOff>
    </xdr:from>
    <xdr:to>
      <xdr:col>71</xdr:col>
      <xdr:colOff>177800</xdr:colOff>
      <xdr:row>56</xdr:row>
      <xdr:rowOff>154383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9436850"/>
          <a:ext cx="889000" cy="3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25365</xdr:rowOff>
    </xdr:from>
    <xdr:to>
      <xdr:col>85</xdr:col>
      <xdr:colOff>177800</xdr:colOff>
      <xdr:row>56</xdr:row>
      <xdr:rowOff>126965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6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48242</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7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6412</xdr:rowOff>
    </xdr:from>
    <xdr:to>
      <xdr:col>81</xdr:col>
      <xdr:colOff>101600</xdr:colOff>
      <xdr:row>56</xdr:row>
      <xdr:rowOff>108012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124539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38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118001</xdr:rowOff>
    </xdr:from>
    <xdr:to>
      <xdr:col>76</xdr:col>
      <xdr:colOff>165100</xdr:colOff>
      <xdr:row>57</xdr:row>
      <xdr:rowOff>48151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64678</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9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103583</xdr:rowOff>
    </xdr:from>
    <xdr:to>
      <xdr:col>72</xdr:col>
      <xdr:colOff>38100</xdr:colOff>
      <xdr:row>57</xdr:row>
      <xdr:rowOff>33733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0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50260</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48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127750</xdr:rowOff>
    </xdr:from>
    <xdr:to>
      <xdr:col>67</xdr:col>
      <xdr:colOff>101600</xdr:colOff>
      <xdr:row>55</xdr:row>
      <xdr:rowOff>57900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3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74427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1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85392</xdr:rowOff>
    </xdr:from>
    <xdr:to>
      <xdr:col>85</xdr:col>
      <xdr:colOff>127000</xdr:colOff>
      <xdr:row>77</xdr:row>
      <xdr:rowOff>94464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287042"/>
          <a:ext cx="8382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148825</xdr:rowOff>
    </xdr:from>
    <xdr:to>
      <xdr:col>81</xdr:col>
      <xdr:colOff>50800</xdr:colOff>
      <xdr:row>77</xdr:row>
      <xdr:rowOff>94464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007575"/>
          <a:ext cx="889000" cy="28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21809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5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148825</xdr:rowOff>
    </xdr:from>
    <xdr:to>
      <xdr:col>76</xdr:col>
      <xdr:colOff>114300</xdr:colOff>
      <xdr:row>77</xdr:row>
      <xdr:rowOff>34190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007575"/>
          <a:ext cx="889000" cy="22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15481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34190</xdr:rowOff>
    </xdr:from>
    <xdr:to>
      <xdr:col>71</xdr:col>
      <xdr:colOff>177800</xdr:colOff>
      <xdr:row>77</xdr:row>
      <xdr:rowOff>165593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235840"/>
          <a:ext cx="889000" cy="1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17237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34592</xdr:rowOff>
    </xdr:from>
    <xdr:to>
      <xdr:col>85</xdr:col>
      <xdr:colOff>177800</xdr:colOff>
      <xdr:row>77</xdr:row>
      <xdr:rowOff>136192</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57469</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43664</xdr:rowOff>
    </xdr:from>
    <xdr:to>
      <xdr:col>81</xdr:col>
      <xdr:colOff>101600</xdr:colOff>
      <xdr:row>77</xdr:row>
      <xdr:rowOff>145264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2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161791</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0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98025</xdr:rowOff>
    </xdr:from>
    <xdr:to>
      <xdr:col>76</xdr:col>
      <xdr:colOff>165100</xdr:colOff>
      <xdr:row>76</xdr:row>
      <xdr:rowOff>28175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29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44702</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292795" y="1273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154840</xdr:rowOff>
    </xdr:from>
    <xdr:to>
      <xdr:col>72</xdr:col>
      <xdr:colOff>38100</xdr:colOff>
      <xdr:row>77</xdr:row>
      <xdr:rowOff>84990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1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101516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2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114793</xdr:rowOff>
    </xdr:from>
    <xdr:to>
      <xdr:col>67</xdr:col>
      <xdr:colOff>101600</xdr:colOff>
      <xdr:row>78</xdr:row>
      <xdr:rowOff>44943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61470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47111" y="130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61359</xdr:rowOff>
    </xdr:from>
    <xdr:to>
      <xdr:col>85</xdr:col>
      <xdr:colOff>127000</xdr:colOff>
      <xdr:row>96</xdr:row>
      <xdr:rowOff>67573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20559"/>
          <a:ext cx="8382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61359</xdr:rowOff>
    </xdr:from>
    <xdr:to>
      <xdr:col>81</xdr:col>
      <xdr:colOff>50800</xdr:colOff>
      <xdr:row>96</xdr:row>
      <xdr:rowOff>71541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20559"/>
          <a:ext cx="889000" cy="1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71541</xdr:rowOff>
    </xdr:from>
    <xdr:to>
      <xdr:col>76</xdr:col>
      <xdr:colOff>114300</xdr:colOff>
      <xdr:row>96</xdr:row>
      <xdr:rowOff>114971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30741"/>
          <a:ext cx="889000" cy="4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114971</xdr:rowOff>
    </xdr:from>
    <xdr:to>
      <xdr:col>71</xdr:col>
      <xdr:colOff>177800</xdr:colOff>
      <xdr:row>96</xdr:row>
      <xdr:rowOff>142706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74171"/>
          <a:ext cx="889000" cy="2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16773</xdr:rowOff>
    </xdr:from>
    <xdr:to>
      <xdr:col>85</xdr:col>
      <xdr:colOff>177800</xdr:colOff>
      <xdr:row>96</xdr:row>
      <xdr:rowOff>118373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39650</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27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10559</xdr:rowOff>
    </xdr:from>
    <xdr:to>
      <xdr:col>81</xdr:col>
      <xdr:colOff>101600</xdr:colOff>
      <xdr:row>96</xdr:row>
      <xdr:rowOff>112159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128686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4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20741</xdr:rowOff>
    </xdr:from>
    <xdr:to>
      <xdr:col>76</xdr:col>
      <xdr:colOff>165100</xdr:colOff>
      <xdr:row>96</xdr:row>
      <xdr:rowOff>122341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138868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2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64171</xdr:rowOff>
    </xdr:from>
    <xdr:to>
      <xdr:col>72</xdr:col>
      <xdr:colOff>38100</xdr:colOff>
      <xdr:row>96</xdr:row>
      <xdr:rowOff>165771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10848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29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91906</xdr:rowOff>
    </xdr:from>
    <xdr:to>
      <xdr:col>67</xdr:col>
      <xdr:colOff>101600</xdr:colOff>
      <xdr:row>97</xdr:row>
      <xdr:rowOff>22056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38583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2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141178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6484828"/>
          <a:ext cx="1269" cy="24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96974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835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87855</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62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141178</xdr:rowOff>
    </xdr:from>
    <xdr:to>
      <xdr:col>116</xdr:col>
      <xdr:colOff>152400</xdr:colOff>
      <xdr:row>37</xdr:row>
      <xdr:rowOff>141178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48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14424</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29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162997</xdr:rowOff>
    </xdr:from>
    <xdr:to>
      <xdr:col>116</xdr:col>
      <xdr:colOff>114300</xdr:colOff>
      <xdr:row>39</xdr:row>
      <xdr:rowOff>93147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161823</xdr:rowOff>
    </xdr:from>
    <xdr:to>
      <xdr:col>112</xdr:col>
      <xdr:colOff>38100</xdr:colOff>
      <xdr:row>39</xdr:row>
      <xdr:rowOff>91973</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108500</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52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160383</xdr:rowOff>
    </xdr:from>
    <xdr:to>
      <xdr:col>107</xdr:col>
      <xdr:colOff>101600</xdr:colOff>
      <xdr:row>39</xdr:row>
      <xdr:rowOff>90533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7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107060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5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145217</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5460167"/>
          <a:ext cx="889000" cy="12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160879</xdr:rowOff>
    </xdr:from>
    <xdr:to>
      <xdr:col>102</xdr:col>
      <xdr:colOff>165100</xdr:colOff>
      <xdr:row>39</xdr:row>
      <xdr:rowOff>91029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7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107556</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5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146987</xdr:rowOff>
    </xdr:from>
    <xdr:to>
      <xdr:col>98</xdr:col>
      <xdr:colOff>38100</xdr:colOff>
      <xdr:row>39</xdr:row>
      <xdr:rowOff>77137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68264</xdr:rowOff>
    </xdr:from>
    <xdr:ext cx="469744"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21428" y="675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141424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565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94417</xdr:rowOff>
    </xdr:from>
    <xdr:to>
      <xdr:col>98</xdr:col>
      <xdr:colOff>38100</xdr:colOff>
      <xdr:row>32</xdr:row>
      <xdr:rowOff>24567</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540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30</xdr:row>
      <xdr:rowOff>41094</xdr:rowOff>
    </xdr:from>
    <xdr:ext cx="59901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356795" y="518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目的別歳出決算額における住民一人あたりのコストは、消防費及び諸支出金を除くすべての費目において類似団体の平均値を上回っている。特に衛生費については小規模水道施設事業の事業件数の増による事業費の増並びに新たな簡易水道事業施設整備のための基準が繰出金が増となったことが決算額及び住民一人あたりのコストが増となった主な要因である。また、農林水産業費の増については、地籍調査事業費が増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年度における実質収支は</a:t>
          </a:r>
          <a:r>
            <a:rPr kumimoji="1" lang="en-US" altLang="ja-JP" sz="1400">
              <a:latin typeface="ＭＳ ゴシック" pitchFamily="49" charset="-128"/>
              <a:ea typeface="ＭＳ ゴシック" pitchFamily="49" charset="-128"/>
            </a:rPr>
            <a:t>161,202</a:t>
          </a:r>
          <a:r>
            <a:rPr kumimoji="1" lang="ja-JP" altLang="en-US" sz="1400">
              <a:latin typeface="ＭＳ ゴシック" pitchFamily="49" charset="-128"/>
              <a:ea typeface="ＭＳ ゴシック" pitchFamily="49" charset="-128"/>
            </a:rPr>
            <a:t>千円となり、前年度と比較して</a:t>
          </a:r>
          <a:r>
            <a:rPr kumimoji="1" lang="en-US" altLang="ja-JP" sz="1400">
              <a:latin typeface="ＭＳ ゴシック" pitchFamily="49" charset="-128"/>
              <a:ea typeface="ＭＳ ゴシック" pitchFamily="49" charset="-128"/>
            </a:rPr>
            <a:t>1,395</a:t>
          </a:r>
          <a:r>
            <a:rPr kumimoji="1" lang="ja-JP" altLang="en-US" sz="1400">
              <a:latin typeface="ＭＳ ゴシック" pitchFamily="49" charset="-128"/>
              <a:ea typeface="ＭＳ ゴシック" pitchFamily="49" charset="-128"/>
            </a:rPr>
            <a:t>千円の減額となった。形式収支は増（</a:t>
          </a:r>
          <a:r>
            <a:rPr kumimoji="1" lang="en-US" altLang="ja-JP" sz="1400">
              <a:latin typeface="ＭＳ ゴシック" pitchFamily="49" charset="-128"/>
              <a:ea typeface="ＭＳ ゴシック" pitchFamily="49" charset="-128"/>
            </a:rPr>
            <a:t>4,658</a:t>
          </a:r>
          <a:r>
            <a:rPr kumimoji="1" lang="ja-JP" altLang="en-US" sz="1400">
              <a:latin typeface="ＭＳ ゴシック" pitchFamily="49" charset="-128"/>
              <a:ea typeface="ＭＳ ゴシック" pitchFamily="49" charset="-128"/>
            </a:rPr>
            <a:t>千円増）となり、令和元年度に繰り越すべき財源の増（</a:t>
          </a:r>
          <a:r>
            <a:rPr kumimoji="1" lang="en-US" altLang="ja-JP" sz="1400">
              <a:latin typeface="ＭＳ ゴシック" pitchFamily="49" charset="-128"/>
              <a:ea typeface="ＭＳ ゴシック" pitchFamily="49" charset="-128"/>
            </a:rPr>
            <a:t>6,053</a:t>
          </a:r>
          <a:r>
            <a:rPr kumimoji="1" lang="ja-JP" altLang="en-US" sz="1400">
              <a:latin typeface="ＭＳ ゴシック" pitchFamily="49" charset="-128"/>
              <a:ea typeface="ＭＳ ゴシック" pitchFamily="49" charset="-128"/>
            </a:rPr>
            <a:t>千円）が主な要因である。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宮崎県椎葉村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特別会計に赤字額はなく、健全な財政運営を保持している。しかし依然として、国民健康保険病院は赤字補填として一般会計からの運営補助金等を支出していることから経営改善が急務である。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また他の会計においても、これまで以上に自主財源の確保、経営改革等を積極的に推進し、財政健全化に取り組んでいきたい。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5840803</v>
      </c>
      <c r="BO4" s="430"/>
      <c r="BP4" s="430"/>
      <c r="BQ4" s="430"/>
      <c r="BR4" s="430"/>
      <c r="BS4" s="430"/>
      <c r="BT4" s="430"/>
      <c r="BU4" s="431"/>
      <c r="BV4" s="429">
        <v>5508079</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5.8</v>
      </c>
      <c r="CU4" s="436"/>
      <c r="CV4" s="436"/>
      <c r="CW4" s="436"/>
      <c r="CX4" s="436"/>
      <c r="CY4" s="436"/>
      <c r="CZ4" s="436"/>
      <c r="DA4" s="437"/>
      <c r="DB4" s="435">
        <v>5.7</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5541541</v>
      </c>
      <c r="BO5" s="467"/>
      <c r="BP5" s="467"/>
      <c r="BQ5" s="467"/>
      <c r="BR5" s="467"/>
      <c r="BS5" s="467"/>
      <c r="BT5" s="467"/>
      <c r="BU5" s="468"/>
      <c r="BV5" s="466">
        <v>5213475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83.5</v>
      </c>
      <c r="CU5" s="464"/>
      <c r="CV5" s="464"/>
      <c r="CW5" s="464"/>
      <c r="CX5" s="464"/>
      <c r="CY5" s="464"/>
      <c r="CZ5" s="464"/>
      <c r="DA5" s="465"/>
      <c r="DB5" s="463">
        <v>83.5</v>
      </c>
      <c r="DC5" s="464"/>
      <c r="DD5" s="464"/>
      <c r="DE5" s="464"/>
      <c r="DF5" s="464"/>
      <c r="DG5" s="464"/>
      <c r="DH5" s="464"/>
      <c r="DI5" s="465"/>
      <c r="DJ5" s="185"/>
      <c r="DK5" s="185"/>
      <c r="DL5" s="185"/>
      <c r="DM5" s="185"/>
      <c r="DN5" s="185"/>
      <c r="DO5" s="185"/>
    </row>
    <row r="6" spans="1:119" ht="18.75" customHeight="1" x14ac:dyDescent="0.2">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299262</v>
      </c>
      <c r="BO6" s="467"/>
      <c r="BP6" s="467"/>
      <c r="BQ6" s="467"/>
      <c r="BR6" s="467"/>
      <c r="BS6" s="467"/>
      <c r="BT6" s="467"/>
      <c r="BU6" s="468"/>
      <c r="BV6" s="466">
        <v>294604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86.8</v>
      </c>
      <c r="CU6" s="504"/>
      <c r="CV6" s="504"/>
      <c r="CW6" s="504"/>
      <c r="CX6" s="504"/>
      <c r="CY6" s="504"/>
      <c r="CZ6" s="504"/>
      <c r="DA6" s="505"/>
      <c r="DB6" s="503">
        <v>86.9</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138060</v>
      </c>
      <c r="BO7" s="467"/>
      <c r="BP7" s="467"/>
      <c r="BQ7" s="467"/>
      <c r="BR7" s="467"/>
      <c r="BS7" s="467"/>
      <c r="BT7" s="467"/>
      <c r="BU7" s="468"/>
      <c r="BV7" s="466">
        <v>132007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2791176</v>
      </c>
      <c r="CU7" s="467"/>
      <c r="CV7" s="467"/>
      <c r="CW7" s="467"/>
      <c r="CX7" s="467"/>
      <c r="CY7" s="467"/>
      <c r="CZ7" s="467"/>
      <c r="DA7" s="468"/>
      <c r="DB7" s="466">
        <v>2868607</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161202</v>
      </c>
      <c r="BO8" s="467"/>
      <c r="BP8" s="467"/>
      <c r="BQ8" s="467"/>
      <c r="BR8" s="467"/>
      <c r="BS8" s="467"/>
      <c r="BT8" s="467"/>
      <c r="BU8" s="468"/>
      <c r="BV8" s="466">
        <v>162597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0.15</v>
      </c>
      <c r="CU8" s="507"/>
      <c r="CV8" s="507"/>
      <c r="CW8" s="507"/>
      <c r="CX8" s="507"/>
      <c r="CY8" s="507"/>
      <c r="CZ8" s="507"/>
      <c r="DA8" s="508"/>
      <c r="DB8" s="506">
        <v>0.15</v>
      </c>
      <c r="DC8" s="507"/>
      <c r="DD8" s="507"/>
      <c r="DE8" s="507"/>
      <c r="DF8" s="507"/>
      <c r="DG8" s="507"/>
      <c r="DH8" s="507"/>
      <c r="DI8" s="508"/>
      <c r="DJ8" s="185"/>
      <c r="DK8" s="185"/>
      <c r="DL8" s="185"/>
      <c r="DM8" s="185"/>
      <c r="DN8" s="185"/>
      <c r="DO8" s="185"/>
    </row>
    <row r="9" spans="1:119" ht="18.75" customHeight="1" thickBot="1" x14ac:dyDescent="0.25">
      <c r="A9" s="186"/>
      <c r="B9" s="460" t="s">
        <v>110</v>
      </c>
      <c r="C9" s="461"/>
      <c r="D9" s="461"/>
      <c r="E9" s="461"/>
      <c r="F9" s="461"/>
      <c r="G9" s="461"/>
      <c r="H9" s="461"/>
      <c r="I9" s="461"/>
      <c r="J9" s="461"/>
      <c r="K9" s="509"/>
      <c r="L9" s="510" t="s">
        <v>111</v>
      </c>
      <c r="M9" s="511"/>
      <c r="N9" s="511"/>
      <c r="O9" s="511"/>
      <c r="P9" s="511"/>
      <c r="Q9" s="512"/>
      <c r="R9" s="513">
        <v>2808</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93</v>
      </c>
      <c r="AV9" s="499"/>
      <c r="AW9" s="499"/>
      <c r="AX9" s="499"/>
      <c r="AY9" s="500" t="s">
        <v>114</v>
      </c>
      <c r="AZ9" s="501"/>
      <c r="BA9" s="501"/>
      <c r="BB9" s="501"/>
      <c r="BC9" s="501"/>
      <c r="BD9" s="501"/>
      <c r="BE9" s="501"/>
      <c r="BF9" s="501"/>
      <c r="BG9" s="501"/>
      <c r="BH9" s="501"/>
      <c r="BI9" s="501"/>
      <c r="BJ9" s="501"/>
      <c r="BK9" s="501"/>
      <c r="BL9" s="501"/>
      <c r="BM9" s="502"/>
      <c r="BN9" s="466">
        <v>-1395</v>
      </c>
      <c r="BO9" s="467"/>
      <c r="BP9" s="467"/>
      <c r="BQ9" s="467"/>
      <c r="BR9" s="467"/>
      <c r="BS9" s="467"/>
      <c r="BT9" s="467"/>
      <c r="BU9" s="468"/>
      <c r="BV9" s="466">
        <v>-12334</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19.2</v>
      </c>
      <c r="CU9" s="464"/>
      <c r="CV9" s="464"/>
      <c r="CW9" s="464"/>
      <c r="CX9" s="464"/>
      <c r="CY9" s="464"/>
      <c r="CZ9" s="464"/>
      <c r="DA9" s="465"/>
      <c r="DB9" s="463">
        <v>20.3</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116</v>
      </c>
      <c r="M10" s="496"/>
      <c r="N10" s="496"/>
      <c r="O10" s="496"/>
      <c r="P10" s="496"/>
      <c r="Q10" s="497"/>
      <c r="R10" s="517">
        <v>3092</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734</v>
      </c>
      <c r="BO10" s="467"/>
      <c r="BP10" s="467"/>
      <c r="BQ10" s="467"/>
      <c r="BR10" s="467"/>
      <c r="BS10" s="467"/>
      <c r="BT10" s="467"/>
      <c r="BU10" s="468"/>
      <c r="BV10" s="466">
        <v>867</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2">
      <c r="A12" s="186"/>
      <c r="B12" s="526" t="s">
        <v>127</v>
      </c>
      <c r="C12" s="527"/>
      <c r="D12" s="527"/>
      <c r="E12" s="527"/>
      <c r="F12" s="527"/>
      <c r="G12" s="527"/>
      <c r="H12" s="527"/>
      <c r="I12" s="527"/>
      <c r="J12" s="527"/>
      <c r="K12" s="528"/>
      <c r="L12" s="535" t="s">
        <v>128</v>
      </c>
      <c r="M12" s="536"/>
      <c r="N12" s="536"/>
      <c r="O12" s="536"/>
      <c r="P12" s="536"/>
      <c r="Q12" s="537"/>
      <c r="R12" s="538">
        <v>2819</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131157</v>
      </c>
      <c r="BO12" s="467"/>
      <c r="BP12" s="467"/>
      <c r="BQ12" s="467"/>
      <c r="BR12" s="467"/>
      <c r="BS12" s="467"/>
      <c r="BT12" s="467"/>
      <c r="BU12" s="468"/>
      <c r="BV12" s="466">
        <v>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136</v>
      </c>
      <c r="N13" s="555"/>
      <c r="O13" s="555"/>
      <c r="P13" s="555"/>
      <c r="Q13" s="556"/>
      <c r="R13" s="547">
        <v>2813</v>
      </c>
      <c r="S13" s="548"/>
      <c r="T13" s="548"/>
      <c r="U13" s="548"/>
      <c r="V13" s="549"/>
      <c r="W13" s="482" t="s">
        <v>137</v>
      </c>
      <c r="X13" s="483"/>
      <c r="Y13" s="483"/>
      <c r="Z13" s="483"/>
      <c r="AA13" s="483"/>
      <c r="AB13" s="473"/>
      <c r="AC13" s="517">
        <v>514</v>
      </c>
      <c r="AD13" s="518"/>
      <c r="AE13" s="518"/>
      <c r="AF13" s="518"/>
      <c r="AG13" s="557"/>
      <c r="AH13" s="517">
        <v>510</v>
      </c>
      <c r="AI13" s="518"/>
      <c r="AJ13" s="518"/>
      <c r="AK13" s="518"/>
      <c r="AL13" s="519"/>
      <c r="AM13" s="495" t="s">
        <v>138</v>
      </c>
      <c r="AN13" s="496"/>
      <c r="AO13" s="496"/>
      <c r="AP13" s="496"/>
      <c r="AQ13" s="496"/>
      <c r="AR13" s="496"/>
      <c r="AS13" s="496"/>
      <c r="AT13" s="497"/>
      <c r="AU13" s="498" t="s">
        <v>118</v>
      </c>
      <c r="AV13" s="499"/>
      <c r="AW13" s="499"/>
      <c r="AX13" s="499"/>
      <c r="AY13" s="500" t="s">
        <v>139</v>
      </c>
      <c r="AZ13" s="501"/>
      <c r="BA13" s="501"/>
      <c r="BB13" s="501"/>
      <c r="BC13" s="501"/>
      <c r="BD13" s="501"/>
      <c r="BE13" s="501"/>
      <c r="BF13" s="501"/>
      <c r="BG13" s="501"/>
      <c r="BH13" s="501"/>
      <c r="BI13" s="501"/>
      <c r="BJ13" s="501"/>
      <c r="BK13" s="501"/>
      <c r="BL13" s="501"/>
      <c r="BM13" s="502"/>
      <c r="BN13" s="466">
        <v>-131818</v>
      </c>
      <c r="BO13" s="467"/>
      <c r="BP13" s="467"/>
      <c r="BQ13" s="467"/>
      <c r="BR13" s="467"/>
      <c r="BS13" s="467"/>
      <c r="BT13" s="467"/>
      <c r="BU13" s="468"/>
      <c r="BV13" s="466">
        <v>-11467</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12.2</v>
      </c>
      <c r="CU13" s="464"/>
      <c r="CV13" s="464"/>
      <c r="CW13" s="464"/>
      <c r="CX13" s="464"/>
      <c r="CY13" s="464"/>
      <c r="CZ13" s="464"/>
      <c r="DA13" s="465"/>
      <c r="DB13" s="463">
        <v>12</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141</v>
      </c>
      <c r="M14" s="545"/>
      <c r="N14" s="545"/>
      <c r="O14" s="545"/>
      <c r="P14" s="545"/>
      <c r="Q14" s="546"/>
      <c r="R14" s="547">
        <v>2883</v>
      </c>
      <c r="S14" s="548"/>
      <c r="T14" s="548"/>
      <c r="U14" s="548"/>
      <c r="V14" s="549"/>
      <c r="W14" s="456"/>
      <c r="X14" s="457"/>
      <c r="Y14" s="457"/>
      <c r="Z14" s="457"/>
      <c r="AA14" s="457"/>
      <c r="AB14" s="446"/>
      <c r="AC14" s="550">
        <v>35.700000000000003</v>
      </c>
      <c r="AD14" s="551"/>
      <c r="AE14" s="551"/>
      <c r="AF14" s="551"/>
      <c r="AG14" s="552"/>
      <c r="AH14" s="550">
        <v>33.700000000000003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143</v>
      </c>
      <c r="CU14" s="562"/>
      <c r="CV14" s="562"/>
      <c r="CW14" s="562"/>
      <c r="CX14" s="562"/>
      <c r="CY14" s="562"/>
      <c r="CZ14" s="562"/>
      <c r="DA14" s="563"/>
      <c r="DB14" s="561" t="s">
        <v>126</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144</v>
      </c>
      <c r="N15" s="555"/>
      <c r="O15" s="555"/>
      <c r="P15" s="555"/>
      <c r="Q15" s="556"/>
      <c r="R15" s="547">
        <v>2877</v>
      </c>
      <c r="S15" s="548"/>
      <c r="T15" s="548"/>
      <c r="U15" s="548"/>
      <c r="V15" s="549"/>
      <c r="W15" s="482" t="s">
        <v>145</v>
      </c>
      <c r="X15" s="483"/>
      <c r="Y15" s="483"/>
      <c r="Z15" s="483"/>
      <c r="AA15" s="483"/>
      <c r="AB15" s="473"/>
      <c r="AC15" s="517">
        <v>274</v>
      </c>
      <c r="AD15" s="518"/>
      <c r="AE15" s="518"/>
      <c r="AF15" s="518"/>
      <c r="AG15" s="557"/>
      <c r="AH15" s="517">
        <v>313</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414401</v>
      </c>
      <c r="BO15" s="430"/>
      <c r="BP15" s="430"/>
      <c r="BQ15" s="430"/>
      <c r="BR15" s="430"/>
      <c r="BS15" s="430"/>
      <c r="BT15" s="430"/>
      <c r="BU15" s="431"/>
      <c r="BV15" s="429">
        <v>410177</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19</v>
      </c>
      <c r="AD16" s="551"/>
      <c r="AE16" s="551"/>
      <c r="AF16" s="551"/>
      <c r="AG16" s="552"/>
      <c r="AH16" s="550">
        <v>20.7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2592356</v>
      </c>
      <c r="BO16" s="467"/>
      <c r="BP16" s="467"/>
      <c r="BQ16" s="467"/>
      <c r="BR16" s="467"/>
      <c r="BS16" s="467"/>
      <c r="BT16" s="467"/>
      <c r="BU16" s="468"/>
      <c r="BV16" s="466">
        <v>2665562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653</v>
      </c>
      <c r="AD17" s="518"/>
      <c r="AE17" s="518"/>
      <c r="AF17" s="518"/>
      <c r="AG17" s="557"/>
      <c r="AH17" s="517">
        <v>692</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505561</v>
      </c>
      <c r="BO17" s="467"/>
      <c r="BP17" s="467"/>
      <c r="BQ17" s="467"/>
      <c r="BR17" s="467"/>
      <c r="BS17" s="467"/>
      <c r="BT17" s="467"/>
      <c r="BU17" s="468"/>
      <c r="BV17" s="466">
        <v>500593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155</v>
      </c>
      <c r="C18" s="509"/>
      <c r="D18" s="509"/>
      <c r="E18" s="578"/>
      <c r="F18" s="578"/>
      <c r="G18" s="578"/>
      <c r="H18" s="578"/>
      <c r="I18" s="578"/>
      <c r="J18" s="578"/>
      <c r="K18" s="578"/>
      <c r="L18" s="579">
        <v>537.29</v>
      </c>
      <c r="M18" s="579"/>
      <c r="N18" s="579"/>
      <c r="O18" s="579"/>
      <c r="P18" s="579"/>
      <c r="Q18" s="579"/>
      <c r="R18" s="580"/>
      <c r="S18" s="580"/>
      <c r="T18" s="580"/>
      <c r="U18" s="580"/>
      <c r="V18" s="581"/>
      <c r="W18" s="484"/>
      <c r="X18" s="485"/>
      <c r="Y18" s="485"/>
      <c r="Z18" s="485"/>
      <c r="AA18" s="485"/>
      <c r="AB18" s="476"/>
      <c r="AC18" s="582">
        <v>45.3</v>
      </c>
      <c r="AD18" s="583"/>
      <c r="AE18" s="583"/>
      <c r="AF18" s="583"/>
      <c r="AG18" s="584"/>
      <c r="AH18" s="582">
        <v>45.7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2399424</v>
      </c>
      <c r="BO18" s="467"/>
      <c r="BP18" s="467"/>
      <c r="BQ18" s="467"/>
      <c r="BR18" s="467"/>
      <c r="BS18" s="467"/>
      <c r="BT18" s="467"/>
      <c r="BU18" s="468"/>
      <c r="BV18" s="466">
        <v>2480108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157</v>
      </c>
      <c r="C19" s="509"/>
      <c r="D19" s="509"/>
      <c r="E19" s="578"/>
      <c r="F19" s="578"/>
      <c r="G19" s="578"/>
      <c r="H19" s="578"/>
      <c r="I19" s="578"/>
      <c r="J19" s="578"/>
      <c r="K19" s="578"/>
      <c r="L19" s="586">
        <v>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3777727</v>
      </c>
      <c r="BO19" s="467"/>
      <c r="BP19" s="467"/>
      <c r="BQ19" s="467"/>
      <c r="BR19" s="467"/>
      <c r="BS19" s="467"/>
      <c r="BT19" s="467"/>
      <c r="BU19" s="468"/>
      <c r="BV19" s="466">
        <v>3714597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159</v>
      </c>
      <c r="C20" s="509"/>
      <c r="D20" s="509"/>
      <c r="E20" s="578"/>
      <c r="F20" s="578"/>
      <c r="G20" s="578"/>
      <c r="H20" s="578"/>
      <c r="I20" s="578"/>
      <c r="J20" s="578"/>
      <c r="K20" s="578"/>
      <c r="L20" s="586">
        <v>1128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5906147</v>
      </c>
      <c r="BO23" s="467"/>
      <c r="BP23" s="467"/>
      <c r="BQ23" s="467"/>
      <c r="BR23" s="467"/>
      <c r="BS23" s="467"/>
      <c r="BT23" s="467"/>
      <c r="BU23" s="468"/>
      <c r="BV23" s="466">
        <v>5850019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168</v>
      </c>
      <c r="F24" s="496"/>
      <c r="G24" s="496"/>
      <c r="H24" s="496"/>
      <c r="I24" s="496"/>
      <c r="J24" s="496"/>
      <c r="K24" s="497"/>
      <c r="L24" s="517">
        <v>1</v>
      </c>
      <c r="M24" s="518"/>
      <c r="N24" s="518"/>
      <c r="O24" s="518"/>
      <c r="P24" s="557"/>
      <c r="Q24" s="517">
        <v>7170</v>
      </c>
      <c r="R24" s="518"/>
      <c r="S24" s="518"/>
      <c r="T24" s="518"/>
      <c r="U24" s="518"/>
      <c r="V24" s="557"/>
      <c r="W24" s="616"/>
      <c r="X24" s="604"/>
      <c r="Y24" s="605"/>
      <c r="Z24" s="516" t="s">
        <v>169</v>
      </c>
      <c r="AA24" s="496"/>
      <c r="AB24" s="496"/>
      <c r="AC24" s="496"/>
      <c r="AD24" s="496"/>
      <c r="AE24" s="496"/>
      <c r="AF24" s="496"/>
      <c r="AG24" s="497"/>
      <c r="AH24" s="517">
        <v>84</v>
      </c>
      <c r="AI24" s="518"/>
      <c r="AJ24" s="518"/>
      <c r="AK24" s="518"/>
      <c r="AL24" s="557"/>
      <c r="AM24" s="517">
        <v>245784</v>
      </c>
      <c r="AN24" s="518"/>
      <c r="AO24" s="518"/>
      <c r="AP24" s="518"/>
      <c r="AQ24" s="518"/>
      <c r="AR24" s="557"/>
      <c r="AS24" s="517">
        <v>2926</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5372036</v>
      </c>
      <c r="BO24" s="467"/>
      <c r="BP24" s="467"/>
      <c r="BQ24" s="467"/>
      <c r="BR24" s="467"/>
      <c r="BS24" s="467"/>
      <c r="BT24" s="467"/>
      <c r="BU24" s="468"/>
      <c r="BV24" s="466">
        <v>5358496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171</v>
      </c>
      <c r="F25" s="496"/>
      <c r="G25" s="496"/>
      <c r="H25" s="496"/>
      <c r="I25" s="496"/>
      <c r="J25" s="496"/>
      <c r="K25" s="497"/>
      <c r="L25" s="517">
        <v>1</v>
      </c>
      <c r="M25" s="518"/>
      <c r="N25" s="518"/>
      <c r="O25" s="518"/>
      <c r="P25" s="557"/>
      <c r="Q25" s="517">
        <v>5790</v>
      </c>
      <c r="R25" s="518"/>
      <c r="S25" s="518"/>
      <c r="T25" s="518"/>
      <c r="U25" s="518"/>
      <c r="V25" s="557"/>
      <c r="W25" s="616"/>
      <c r="X25" s="604"/>
      <c r="Y25" s="605"/>
      <c r="Z25" s="516" t="s">
        <v>172</v>
      </c>
      <c r="AA25" s="496"/>
      <c r="AB25" s="496"/>
      <c r="AC25" s="496"/>
      <c r="AD25" s="496"/>
      <c r="AE25" s="496"/>
      <c r="AF25" s="496"/>
      <c r="AG25" s="497"/>
      <c r="AH25" s="517" t="s">
        <v>126</v>
      </c>
      <c r="AI25" s="518"/>
      <c r="AJ25" s="518"/>
      <c r="AK25" s="518"/>
      <c r="AL25" s="557"/>
      <c r="AM25" s="517" t="s">
        <v>126</v>
      </c>
      <c r="AN25" s="518"/>
      <c r="AO25" s="518"/>
      <c r="AP25" s="518"/>
      <c r="AQ25" s="518"/>
      <c r="AR25" s="557"/>
      <c r="AS25" s="517" t="s">
        <v>143</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226200</v>
      </c>
      <c r="BO25" s="430"/>
      <c r="BP25" s="430"/>
      <c r="BQ25" s="430"/>
      <c r="BR25" s="430"/>
      <c r="BS25" s="430"/>
      <c r="BT25" s="430"/>
      <c r="BU25" s="431"/>
      <c r="BV25" s="429">
        <v>240340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174</v>
      </c>
      <c r="F26" s="496"/>
      <c r="G26" s="496"/>
      <c r="H26" s="496"/>
      <c r="I26" s="496"/>
      <c r="J26" s="496"/>
      <c r="K26" s="497"/>
      <c r="L26" s="517">
        <v>1</v>
      </c>
      <c r="M26" s="518"/>
      <c r="N26" s="518"/>
      <c r="O26" s="518"/>
      <c r="P26" s="557"/>
      <c r="Q26" s="517">
        <v>5490</v>
      </c>
      <c r="R26" s="518"/>
      <c r="S26" s="518"/>
      <c r="T26" s="518"/>
      <c r="U26" s="518"/>
      <c r="V26" s="557"/>
      <c r="W26" s="616"/>
      <c r="X26" s="604"/>
      <c r="Y26" s="605"/>
      <c r="Z26" s="516" t="s">
        <v>175</v>
      </c>
      <c r="AA26" s="626"/>
      <c r="AB26" s="626"/>
      <c r="AC26" s="626"/>
      <c r="AD26" s="626"/>
      <c r="AE26" s="626"/>
      <c r="AF26" s="626"/>
      <c r="AG26" s="627"/>
      <c r="AH26" s="517">
        <v>5</v>
      </c>
      <c r="AI26" s="518"/>
      <c r="AJ26" s="518"/>
      <c r="AK26" s="518"/>
      <c r="AL26" s="557"/>
      <c r="AM26" s="517">
        <v>16010</v>
      </c>
      <c r="AN26" s="518"/>
      <c r="AO26" s="518"/>
      <c r="AP26" s="518"/>
      <c r="AQ26" s="518"/>
      <c r="AR26" s="557"/>
      <c r="AS26" s="517">
        <v>3202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177</v>
      </c>
      <c r="F27" s="496"/>
      <c r="G27" s="496"/>
      <c r="H27" s="496"/>
      <c r="I27" s="496"/>
      <c r="J27" s="496"/>
      <c r="K27" s="497"/>
      <c r="L27" s="517">
        <v>1</v>
      </c>
      <c r="M27" s="518"/>
      <c r="N27" s="518"/>
      <c r="O27" s="518"/>
      <c r="P27" s="557"/>
      <c r="Q27" s="517">
        <v>2930</v>
      </c>
      <c r="R27" s="518"/>
      <c r="S27" s="518"/>
      <c r="T27" s="518"/>
      <c r="U27" s="518"/>
      <c r="V27" s="557"/>
      <c r="W27" s="616"/>
      <c r="X27" s="604"/>
      <c r="Y27" s="605"/>
      <c r="Z27" s="516" t="s">
        <v>178</v>
      </c>
      <c r="AA27" s="496"/>
      <c r="AB27" s="496"/>
      <c r="AC27" s="496"/>
      <c r="AD27" s="496"/>
      <c r="AE27" s="496"/>
      <c r="AF27" s="496"/>
      <c r="AG27" s="497"/>
      <c r="AH27" s="517" t="s">
        <v>143</v>
      </c>
      <c r="AI27" s="518"/>
      <c r="AJ27" s="518"/>
      <c r="AK27" s="518"/>
      <c r="AL27" s="557"/>
      <c r="AM27" s="517" t="s">
        <v>143</v>
      </c>
      <c r="AN27" s="518"/>
      <c r="AO27" s="518"/>
      <c r="AP27" s="518"/>
      <c r="AQ27" s="518"/>
      <c r="AR27" s="557"/>
      <c r="AS27" s="517" t="s">
        <v>143</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364736</v>
      </c>
      <c r="BO27" s="640"/>
      <c r="BP27" s="640"/>
      <c r="BQ27" s="640"/>
      <c r="BR27" s="640"/>
      <c r="BS27" s="640"/>
      <c r="BT27" s="640"/>
      <c r="BU27" s="641"/>
      <c r="BV27" s="639">
        <v>364720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180</v>
      </c>
      <c r="F28" s="496"/>
      <c r="G28" s="496"/>
      <c r="H28" s="496"/>
      <c r="I28" s="496"/>
      <c r="J28" s="496"/>
      <c r="K28" s="497"/>
      <c r="L28" s="517">
        <v>1</v>
      </c>
      <c r="M28" s="518"/>
      <c r="N28" s="518"/>
      <c r="O28" s="518"/>
      <c r="P28" s="557"/>
      <c r="Q28" s="517">
        <v>2200</v>
      </c>
      <c r="R28" s="518"/>
      <c r="S28" s="518"/>
      <c r="T28" s="518"/>
      <c r="U28" s="518"/>
      <c r="V28" s="557"/>
      <c r="W28" s="616"/>
      <c r="X28" s="604"/>
      <c r="Y28" s="605"/>
      <c r="Z28" s="516" t="s">
        <v>181</v>
      </c>
      <c r="AA28" s="496"/>
      <c r="AB28" s="496"/>
      <c r="AC28" s="496"/>
      <c r="AD28" s="496"/>
      <c r="AE28" s="496"/>
      <c r="AF28" s="496"/>
      <c r="AG28" s="497"/>
      <c r="AH28" s="517" t="s">
        <v>126</v>
      </c>
      <c r="AI28" s="518"/>
      <c r="AJ28" s="518"/>
      <c r="AK28" s="518"/>
      <c r="AL28" s="557"/>
      <c r="AM28" s="517" t="s">
        <v>126</v>
      </c>
      <c r="AN28" s="518"/>
      <c r="AO28" s="518"/>
      <c r="AP28" s="518"/>
      <c r="AQ28" s="518"/>
      <c r="AR28" s="557"/>
      <c r="AS28" s="517" t="s">
        <v>143</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1680423</v>
      </c>
      <c r="BO28" s="430"/>
      <c r="BP28" s="430"/>
      <c r="BQ28" s="430"/>
      <c r="BR28" s="430"/>
      <c r="BS28" s="430"/>
      <c r="BT28" s="430"/>
      <c r="BU28" s="431"/>
      <c r="BV28" s="429">
        <v>1729846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183</v>
      </c>
      <c r="F29" s="496"/>
      <c r="G29" s="496"/>
      <c r="H29" s="496"/>
      <c r="I29" s="496"/>
      <c r="J29" s="496"/>
      <c r="K29" s="497"/>
      <c r="L29" s="517">
        <v>8</v>
      </c>
      <c r="M29" s="518"/>
      <c r="N29" s="518"/>
      <c r="O29" s="518"/>
      <c r="P29" s="557"/>
      <c r="Q29" s="517">
        <v>2030</v>
      </c>
      <c r="R29" s="518"/>
      <c r="S29" s="518"/>
      <c r="T29" s="518"/>
      <c r="U29" s="518"/>
      <c r="V29" s="557"/>
      <c r="W29" s="617"/>
      <c r="X29" s="618"/>
      <c r="Y29" s="619"/>
      <c r="Z29" s="516" t="s">
        <v>184</v>
      </c>
      <c r="AA29" s="496"/>
      <c r="AB29" s="496"/>
      <c r="AC29" s="496"/>
      <c r="AD29" s="496"/>
      <c r="AE29" s="496"/>
      <c r="AF29" s="496"/>
      <c r="AG29" s="497"/>
      <c r="AH29" s="517">
        <v>84</v>
      </c>
      <c r="AI29" s="518"/>
      <c r="AJ29" s="518"/>
      <c r="AK29" s="518"/>
      <c r="AL29" s="557"/>
      <c r="AM29" s="517">
        <v>245784</v>
      </c>
      <c r="AN29" s="518"/>
      <c r="AO29" s="518"/>
      <c r="AP29" s="518"/>
      <c r="AQ29" s="518"/>
      <c r="AR29" s="557"/>
      <c r="AS29" s="517">
        <v>2926</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618343</v>
      </c>
      <c r="BO29" s="467"/>
      <c r="BP29" s="467"/>
      <c r="BQ29" s="467"/>
      <c r="BR29" s="467"/>
      <c r="BS29" s="467"/>
      <c r="BT29" s="467"/>
      <c r="BU29" s="468"/>
      <c r="BV29" s="466">
        <v>618068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1197713</v>
      </c>
      <c r="BO30" s="640"/>
      <c r="BP30" s="640"/>
      <c r="BQ30" s="640"/>
      <c r="BR30" s="640"/>
      <c r="BS30" s="640"/>
      <c r="BT30" s="640"/>
      <c r="BU30" s="641"/>
      <c r="BV30" s="639">
        <v>1171081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国民健康保険病院事業</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簡易水道事業</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日向東臼杵広域連合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耳川広域森林組合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2">
      <c r="A35" s="186"/>
      <c r="B35" s="212"/>
      <c r="C35" s="652">
        <f>IF(E35="","",C34+1)</f>
        <v>2</v>
      </c>
      <c r="D35" s="652"/>
      <c r="E35" s="653" t="str">
        <f>IF('各会計、関係団体の財政状況及び健全化判断比率'!B8="","",'各会計、関係団体の財政状況及び健全化判断比率'!B8)</f>
        <v>ケーブルネットワーク事業</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電気事業</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入郷地区衛生組合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宮崎県林業公社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宮崎県北部広域行政事務組合（一般）</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宮崎県北部広域行政事務組合（特別）</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後期高齢者医療広域連合（一般）</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後期高齢者医療広域連合（特別）</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宮崎県市町村総合事務組合（一般）</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宮崎県市町村総合事務組合（特別）</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宮崎県市町村総合事務組合（自治会館）</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206</v>
      </c>
    </row>
    <row r="50" spans="5:5" x14ac:dyDescent="0.2">
      <c r="E50" s="187" t="s">
        <v>207</v>
      </c>
    </row>
    <row r="51" spans="5:5" x14ac:dyDescent="0.2">
      <c r="E51" s="187" t="s">
        <v>208</v>
      </c>
    </row>
    <row r="52" spans="5:5" x14ac:dyDescent="0.2">
      <c r="E52" s="187"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EIRdnBA2DxJGd82hvM1G5+6Go7PwEv8BUcviE+tXGLWa4WaFJpIqUxXfZDchaM1eqs4ACdeZUg6bqjlgtPj1jA==" saltValue="wR2sLZu6lXCKdja0AWFE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4" t="s">
        <v>567</v>
      </c>
      <c r="D34" s="1244"/>
      <c r="E34" s="1245"/>
      <c r="F34" s="32">
        <v>18.72</v>
      </c>
      <c r="G34" s="33">
        <v>17.95</v>
      </c>
      <c r="H34" s="33">
        <v>17.13</v>
      </c>
      <c r="I34" s="33">
        <v>17.7</v>
      </c>
      <c r="J34" s="34">
        <v>18.059999999999999</v>
      </c>
      <c r="K34" s="22"/>
      <c r="L34" s="22"/>
      <c r="M34" s="22"/>
      <c r="N34" s="22"/>
      <c r="O34" s="22"/>
      <c r="P34" s="22"/>
    </row>
    <row r="35" spans="1:16" ht="39" customHeight="1" x14ac:dyDescent="0.2">
      <c r="A35" s="22"/>
      <c r="B35" s="35"/>
      <c r="C35" s="1238" t="s">
        <v>568</v>
      </c>
      <c r="D35" s="1239"/>
      <c r="E35" s="1240"/>
      <c r="F35" s="36">
        <v>6.02</v>
      </c>
      <c r="G35" s="37">
        <v>7.01</v>
      </c>
      <c r="H35" s="37">
        <v>5.82</v>
      </c>
      <c r="I35" s="37">
        <v>5.64</v>
      </c>
      <c r="J35" s="38">
        <v>5.76</v>
      </c>
      <c r="K35" s="22"/>
      <c r="L35" s="22"/>
      <c r="M35" s="22"/>
      <c r="N35" s="22"/>
      <c r="O35" s="22"/>
      <c r="P35" s="22"/>
    </row>
    <row r="36" spans="1:16" ht="39" customHeight="1" x14ac:dyDescent="0.2">
      <c r="A36" s="22"/>
      <c r="B36" s="35"/>
      <c r="C36" s="1238" t="s">
        <v>569</v>
      </c>
      <c r="D36" s="1239"/>
      <c r="E36" s="1240"/>
      <c r="F36" s="36">
        <v>2.2999999999999998</v>
      </c>
      <c r="G36" s="37">
        <v>3.19</v>
      </c>
      <c r="H36" s="37">
        <v>1.91</v>
      </c>
      <c r="I36" s="37">
        <v>0.8</v>
      </c>
      <c r="J36" s="38">
        <v>0.79</v>
      </c>
      <c r="K36" s="22"/>
      <c r="L36" s="22"/>
      <c r="M36" s="22"/>
      <c r="N36" s="22"/>
      <c r="O36" s="22"/>
      <c r="P36" s="22"/>
    </row>
    <row r="37" spans="1:16" ht="39" customHeight="1" x14ac:dyDescent="0.2">
      <c r="A37" s="22"/>
      <c r="B37" s="35"/>
      <c r="C37" s="1238" t="s">
        <v>570</v>
      </c>
      <c r="D37" s="1239"/>
      <c r="E37" s="1240"/>
      <c r="F37" s="36">
        <v>0.15</v>
      </c>
      <c r="G37" s="37">
        <v>0.06</v>
      </c>
      <c r="H37" s="37">
        <v>0.12</v>
      </c>
      <c r="I37" s="37">
        <v>0.22</v>
      </c>
      <c r="J37" s="38">
        <v>0.3</v>
      </c>
      <c r="K37" s="22"/>
      <c r="L37" s="22"/>
      <c r="M37" s="22"/>
      <c r="N37" s="22"/>
      <c r="O37" s="22"/>
      <c r="P37" s="22"/>
    </row>
    <row r="38" spans="1:16" ht="39" customHeight="1" x14ac:dyDescent="0.2">
      <c r="A38" s="22"/>
      <c r="B38" s="35"/>
      <c r="C38" s="1238" t="s">
        <v>571</v>
      </c>
      <c r="D38" s="1239"/>
      <c r="E38" s="1240"/>
      <c r="F38" s="36">
        <v>0.26</v>
      </c>
      <c r="G38" s="37">
        <v>0.33</v>
      </c>
      <c r="H38" s="37">
        <v>0.25</v>
      </c>
      <c r="I38" s="37">
        <v>0.32</v>
      </c>
      <c r="J38" s="38">
        <v>0.11</v>
      </c>
      <c r="K38" s="22"/>
      <c r="L38" s="22"/>
      <c r="M38" s="22"/>
      <c r="N38" s="22"/>
      <c r="O38" s="22"/>
      <c r="P38" s="22"/>
    </row>
    <row r="39" spans="1:16" ht="39" customHeight="1" x14ac:dyDescent="0.2">
      <c r="A39" s="22"/>
      <c r="B39" s="35"/>
      <c r="C39" s="1238" t="s">
        <v>572</v>
      </c>
      <c r="D39" s="1239"/>
      <c r="E39" s="1240"/>
      <c r="F39" s="36">
        <v>0.02</v>
      </c>
      <c r="G39" s="37">
        <v>0.02</v>
      </c>
      <c r="H39" s="37">
        <v>0.02</v>
      </c>
      <c r="I39" s="37">
        <v>0.02</v>
      </c>
      <c r="J39" s="38">
        <v>0.05</v>
      </c>
      <c r="K39" s="22"/>
      <c r="L39" s="22"/>
      <c r="M39" s="22"/>
      <c r="N39" s="22"/>
      <c r="O39" s="22"/>
      <c r="P39" s="22"/>
    </row>
    <row r="40" spans="1:16" ht="39" customHeight="1" x14ac:dyDescent="0.2">
      <c r="A40" s="22"/>
      <c r="B40" s="35"/>
      <c r="C40" s="1238" t="s">
        <v>573</v>
      </c>
      <c r="D40" s="1239"/>
      <c r="E40" s="1240"/>
      <c r="F40" s="36" t="s">
        <v>574</v>
      </c>
      <c r="G40" s="37" t="s">
        <v>575</v>
      </c>
      <c r="H40" s="37">
        <v>0.01</v>
      </c>
      <c r="I40" s="37">
        <v>0.02</v>
      </c>
      <c r="J40" s="38">
        <v>0.01</v>
      </c>
      <c r="K40" s="22"/>
      <c r="L40" s="22"/>
      <c r="M40" s="22"/>
      <c r="N40" s="22"/>
      <c r="O40" s="22"/>
      <c r="P40" s="22"/>
    </row>
    <row r="41" spans="1:16" ht="39" customHeight="1" x14ac:dyDescent="0.2">
      <c r="A41" s="22"/>
      <c r="B41" s="35"/>
      <c r="C41" s="1238" t="s">
        <v>576</v>
      </c>
      <c r="D41" s="1239"/>
      <c r="E41" s="1240"/>
      <c r="F41" s="36">
        <v>0</v>
      </c>
      <c r="G41" s="37">
        <v>0</v>
      </c>
      <c r="H41" s="37">
        <v>0</v>
      </c>
      <c r="I41" s="37">
        <v>0</v>
      </c>
      <c r="J41" s="38">
        <v>0</v>
      </c>
      <c r="K41" s="22"/>
      <c r="L41" s="22"/>
      <c r="M41" s="22"/>
      <c r="N41" s="22"/>
      <c r="O41" s="22"/>
      <c r="P41" s="22"/>
    </row>
    <row r="42" spans="1:16" ht="39" customHeight="1" x14ac:dyDescent="0.2">
      <c r="A42" s="22"/>
      <c r="B42" s="39"/>
      <c r="C42" s="1238" t="s">
        <v>577</v>
      </c>
      <c r="D42" s="1239"/>
      <c r="E42" s="1240"/>
      <c r="F42" s="36" t="s">
        <v>517</v>
      </c>
      <c r="G42" s="37" t="s">
        <v>517</v>
      </c>
      <c r="H42" s="37" t="s">
        <v>517</v>
      </c>
      <c r="I42" s="37" t="s">
        <v>517</v>
      </c>
      <c r="J42" s="38" t="s">
        <v>517</v>
      </c>
      <c r="K42" s="22"/>
      <c r="L42" s="22"/>
      <c r="M42" s="22"/>
      <c r="N42" s="22"/>
      <c r="O42" s="22"/>
      <c r="P42" s="22"/>
    </row>
    <row r="43" spans="1:16" ht="39" customHeight="1" thickBot="1" x14ac:dyDescent="0.25">
      <c r="A43" s="22"/>
      <c r="B43" s="40"/>
      <c r="C43" s="1241" t="s">
        <v>578</v>
      </c>
      <c r="D43" s="1242"/>
      <c r="E43" s="124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RohsyBheCeQQKP31xE7VoRcPvbiBLsSjJ0QfnPZs9ocAza4ww4eEJNQgNCy+nKERq6tQDZZ67V3gEta1VMmTUg==" saltValue="s33rbUnquKTF7NJ2uALp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57" sqref="O5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46" t="s">
        <v>11</v>
      </c>
      <c r="C45" s="1247"/>
      <c r="D45" s="58"/>
      <c r="E45" s="1252" t="s">
        <v>12</v>
      </c>
      <c r="F45" s="1252"/>
      <c r="G45" s="1252"/>
      <c r="H45" s="1252"/>
      <c r="I45" s="1252"/>
      <c r="J45" s="1253"/>
      <c r="K45" s="59">
        <v>668</v>
      </c>
      <c r="L45" s="60">
        <v>699</v>
      </c>
      <c r="M45" s="60">
        <v>753</v>
      </c>
      <c r="N45" s="60">
        <v>753</v>
      </c>
      <c r="O45" s="61">
        <v>727</v>
      </c>
      <c r="P45" s="48"/>
      <c r="Q45" s="48"/>
      <c r="R45" s="48"/>
      <c r="S45" s="48"/>
      <c r="T45" s="48"/>
      <c r="U45" s="48"/>
    </row>
    <row r="46" spans="1:21" ht="30.75" customHeight="1" x14ac:dyDescent="0.2">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2">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2">
      <c r="A48" s="48"/>
      <c r="B48" s="1248"/>
      <c r="C48" s="1249"/>
      <c r="D48" s="62"/>
      <c r="E48" s="1254" t="s">
        <v>15</v>
      </c>
      <c r="F48" s="1254"/>
      <c r="G48" s="1254"/>
      <c r="H48" s="1254"/>
      <c r="I48" s="1254"/>
      <c r="J48" s="1255"/>
      <c r="K48" s="63">
        <v>53</v>
      </c>
      <c r="L48" s="64">
        <v>44</v>
      </c>
      <c r="M48" s="64">
        <v>45</v>
      </c>
      <c r="N48" s="64">
        <v>53</v>
      </c>
      <c r="O48" s="65">
        <v>54</v>
      </c>
      <c r="P48" s="48"/>
      <c r="Q48" s="48"/>
      <c r="R48" s="48"/>
      <c r="S48" s="48"/>
      <c r="T48" s="48"/>
      <c r="U48" s="48"/>
    </row>
    <row r="49" spans="1:21" ht="30.75" customHeight="1" x14ac:dyDescent="0.2">
      <c r="A49" s="48"/>
      <c r="B49" s="1248"/>
      <c r="C49" s="1249"/>
      <c r="D49" s="62"/>
      <c r="E49" s="1254" t="s">
        <v>16</v>
      </c>
      <c r="F49" s="1254"/>
      <c r="G49" s="1254"/>
      <c r="H49" s="1254"/>
      <c r="I49" s="1254"/>
      <c r="J49" s="1255"/>
      <c r="K49" s="63">
        <v>32</v>
      </c>
      <c r="L49" s="64">
        <v>35</v>
      </c>
      <c r="M49" s="64">
        <v>31</v>
      </c>
      <c r="N49" s="64">
        <v>20</v>
      </c>
      <c r="O49" s="65">
        <v>7</v>
      </c>
      <c r="P49" s="48"/>
      <c r="Q49" s="48"/>
      <c r="R49" s="48"/>
      <c r="S49" s="48"/>
      <c r="T49" s="48"/>
      <c r="U49" s="48"/>
    </row>
    <row r="50" spans="1:21" ht="30.75" customHeight="1" x14ac:dyDescent="0.2">
      <c r="A50" s="48"/>
      <c r="B50" s="1248"/>
      <c r="C50" s="1249"/>
      <c r="D50" s="62"/>
      <c r="E50" s="1254" t="s">
        <v>17</v>
      </c>
      <c r="F50" s="1254"/>
      <c r="G50" s="1254"/>
      <c r="H50" s="1254"/>
      <c r="I50" s="1254"/>
      <c r="J50" s="1255"/>
      <c r="K50" s="63" t="s">
        <v>517</v>
      </c>
      <c r="L50" s="64" t="s">
        <v>517</v>
      </c>
      <c r="M50" s="64" t="s">
        <v>517</v>
      </c>
      <c r="N50" s="64" t="s">
        <v>517</v>
      </c>
      <c r="O50" s="65" t="s">
        <v>517</v>
      </c>
      <c r="P50" s="48"/>
      <c r="Q50" s="48"/>
      <c r="R50" s="48"/>
      <c r="S50" s="48"/>
      <c r="T50" s="48"/>
      <c r="U50" s="48"/>
    </row>
    <row r="51" spans="1:21" ht="30.75" customHeight="1" x14ac:dyDescent="0.2">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2">
      <c r="A52" s="48"/>
      <c r="B52" s="1256" t="s">
        <v>19</v>
      </c>
      <c r="C52" s="1257"/>
      <c r="D52" s="66"/>
      <c r="E52" s="1254" t="s">
        <v>20</v>
      </c>
      <c r="F52" s="1254"/>
      <c r="G52" s="1254"/>
      <c r="H52" s="1254"/>
      <c r="I52" s="1254"/>
      <c r="J52" s="1255"/>
      <c r="K52" s="63">
        <v>474</v>
      </c>
      <c r="L52" s="64">
        <v>495</v>
      </c>
      <c r="M52" s="64">
        <v>531</v>
      </c>
      <c r="N52" s="64">
        <v>530</v>
      </c>
      <c r="O52" s="65">
        <v>516</v>
      </c>
      <c r="P52" s="48"/>
      <c r="Q52" s="48"/>
      <c r="R52" s="48"/>
      <c r="S52" s="48"/>
      <c r="T52" s="48"/>
      <c r="U52" s="48"/>
    </row>
    <row r="53" spans="1:21" ht="30.75" customHeight="1" thickBot="1" x14ac:dyDescent="0.25">
      <c r="A53" s="48"/>
      <c r="B53" s="1258" t="s">
        <v>21</v>
      </c>
      <c r="C53" s="1259"/>
      <c r="D53" s="67"/>
      <c r="E53" s="1260" t="s">
        <v>22</v>
      </c>
      <c r="F53" s="1260"/>
      <c r="G53" s="1260"/>
      <c r="H53" s="1260"/>
      <c r="I53" s="1260"/>
      <c r="J53" s="1261"/>
      <c r="K53" s="68">
        <v>279</v>
      </c>
      <c r="L53" s="69">
        <v>283</v>
      </c>
      <c r="M53" s="69">
        <v>298</v>
      </c>
      <c r="N53" s="69">
        <v>296</v>
      </c>
      <c r="O53" s="70">
        <v>272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2">
      <c r="B57" s="1262" t="s">
        <v>25</v>
      </c>
      <c r="C57" s="1263"/>
      <c r="D57" s="1266" t="s">
        <v>26</v>
      </c>
      <c r="E57" s="1267"/>
      <c r="F57" s="1267"/>
      <c r="G57" s="1267"/>
      <c r="H57" s="1267"/>
      <c r="I57" s="1267"/>
      <c r="J57" s="1268"/>
      <c r="K57" s="82" t="s">
        <v>604</v>
      </c>
      <c r="L57" s="83" t="s">
        <v>517</v>
      </c>
      <c r="M57" s="83" t="s">
        <v>517</v>
      </c>
      <c r="N57" s="83" t="s">
        <v>517</v>
      </c>
      <c r="O57" s="84" t="s">
        <v>517</v>
      </c>
    </row>
    <row r="58" spans="1:21" ht="31.5" customHeight="1" thickBot="1" x14ac:dyDescent="0.25">
      <c r="B58" s="1264"/>
      <c r="C58" s="1265"/>
      <c r="D58" s="1269" t="s">
        <v>27</v>
      </c>
      <c r="E58" s="1270"/>
      <c r="F58" s="1270"/>
      <c r="G58" s="1270"/>
      <c r="H58" s="1270"/>
      <c r="I58" s="1270"/>
      <c r="J58" s="1271"/>
      <c r="K58" s="85" t="s">
        <v>517</v>
      </c>
      <c r="L58" s="86" t="s">
        <v>517</v>
      </c>
      <c r="M58" s="86" t="s">
        <v>517</v>
      </c>
      <c r="N58" s="86" t="s">
        <v>517</v>
      </c>
      <c r="O58" s="87" t="s">
        <v>517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k+JZv1uHcjJWknw0KDlh9ILjkAYzqPUWn+p884sg4qESuPG9Cn1a39tCp1Neyaj2m5Y4ce+/O+troKbULgw==" saltValue="wmg6hK5WCm06N0nQ2PzC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M47" sqref="M47"/>
    </sheetView>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558</v>
      </c>
      <c r="J40" s="99" t="s">
        <v>559</v>
      </c>
      <c r="K40" s="99" t="s">
        <v>560</v>
      </c>
      <c r="L40" s="99" t="s">
        <v>561</v>
      </c>
      <c r="M40" s="100" t="s">
        <v>562</v>
      </c>
    </row>
    <row r="41" spans="2:13" ht="27.75" customHeight="1" x14ac:dyDescent="0.2">
      <c r="B41" s="1272" t="s">
        <v>30</v>
      </c>
      <c r="C41" s="1273"/>
      <c r="D41" s="101"/>
      <c r="E41" s="1278" t="s">
        <v>31</v>
      </c>
      <c r="F41" s="1278"/>
      <c r="G41" s="1278"/>
      <c r="H41" s="1279"/>
      <c r="I41" s="102">
        <v>6052</v>
      </c>
      <c r="J41" s="103">
        <v>6088</v>
      </c>
      <c r="K41" s="103">
        <v>6093</v>
      </c>
      <c r="L41" s="103">
        <v>5850</v>
      </c>
      <c r="M41" s="104">
        <v>5906</v>
      </c>
    </row>
    <row r="42" spans="2:13" ht="27.75" customHeight="1" x14ac:dyDescent="0.2">
      <c r="B42" s="1274"/>
      <c r="C42" s="1275"/>
      <c r="D42" s="105"/>
      <c r="E42" s="1280" t="s">
        <v>32</v>
      </c>
      <c r="F42" s="1280"/>
      <c r="G42" s="1280"/>
      <c r="H42" s="1281"/>
      <c r="I42" s="106" t="s">
        <v>517</v>
      </c>
      <c r="J42" s="107" t="s">
        <v>517</v>
      </c>
      <c r="K42" s="107" t="s">
        <v>517</v>
      </c>
      <c r="L42" s="107" t="s">
        <v>517</v>
      </c>
      <c r="M42" s="108" t="s">
        <v>517</v>
      </c>
    </row>
    <row r="43" spans="2:13" ht="27.75" customHeight="1" x14ac:dyDescent="0.2">
      <c r="B43" s="1274"/>
      <c r="C43" s="1275"/>
      <c r="D43" s="105"/>
      <c r="E43" s="1280" t="s">
        <v>33</v>
      </c>
      <c r="F43" s="1280"/>
      <c r="G43" s="1280"/>
      <c r="H43" s="1281"/>
      <c r="I43" s="106">
        <v>631</v>
      </c>
      <c r="J43" s="107">
        <v>597</v>
      </c>
      <c r="K43" s="107">
        <v>516</v>
      </c>
      <c r="L43" s="107">
        <v>493</v>
      </c>
      <c r="M43" s="108">
        <v>538</v>
      </c>
    </row>
    <row r="44" spans="2:13" ht="27.75" customHeight="1" x14ac:dyDescent="0.2">
      <c r="B44" s="1274"/>
      <c r="C44" s="1275"/>
      <c r="D44" s="105"/>
      <c r="E44" s="1280" t="s">
        <v>34</v>
      </c>
      <c r="F44" s="1280"/>
      <c r="G44" s="1280"/>
      <c r="H44" s="1281"/>
      <c r="I44" s="106">
        <v>111</v>
      </c>
      <c r="J44" s="107">
        <v>78</v>
      </c>
      <c r="K44" s="107">
        <v>47</v>
      </c>
      <c r="L44" s="107">
        <v>40</v>
      </c>
      <c r="M44" s="108">
        <v>21</v>
      </c>
    </row>
    <row r="45" spans="2:13" ht="27.75" customHeight="1" x14ac:dyDescent="0.2">
      <c r="B45" s="1274"/>
      <c r="C45" s="1275"/>
      <c r="D45" s="105"/>
      <c r="E45" s="1280" t="s">
        <v>35</v>
      </c>
      <c r="F45" s="1280"/>
      <c r="G45" s="1280"/>
      <c r="H45" s="1281"/>
      <c r="I45" s="106">
        <v>1149</v>
      </c>
      <c r="J45" s="107">
        <v>1096</v>
      </c>
      <c r="K45" s="107">
        <v>1040</v>
      </c>
      <c r="L45" s="107">
        <v>954</v>
      </c>
      <c r="M45" s="108">
        <v>1067</v>
      </c>
    </row>
    <row r="46" spans="2:13" ht="27.75" customHeight="1" x14ac:dyDescent="0.2">
      <c r="B46" s="1274"/>
      <c r="C46" s="1275"/>
      <c r="D46" s="109"/>
      <c r="E46" s="1280" t="s">
        <v>36</v>
      </c>
      <c r="F46" s="1280"/>
      <c r="G46" s="1280"/>
      <c r="H46" s="1281"/>
      <c r="I46" s="106" t="s">
        <v>517</v>
      </c>
      <c r="J46" s="107" t="s">
        <v>517</v>
      </c>
      <c r="K46" s="107">
        <v>5</v>
      </c>
      <c r="L46" s="107">
        <v>5</v>
      </c>
      <c r="M46" s="108">
        <v>5</v>
      </c>
    </row>
    <row r="47" spans="2:13" ht="27.75" customHeight="1" x14ac:dyDescent="0.2">
      <c r="B47" s="1274"/>
      <c r="C47" s="1275"/>
      <c r="D47" s="110"/>
      <c r="E47" s="1282" t="s">
        <v>37</v>
      </c>
      <c r="F47" s="1283"/>
      <c r="G47" s="1283"/>
      <c r="H47" s="1284"/>
      <c r="I47" s="106" t="s">
        <v>517</v>
      </c>
      <c r="J47" s="107" t="s">
        <v>517</v>
      </c>
      <c r="K47" s="107" t="s">
        <v>517</v>
      </c>
      <c r="L47" s="107" t="s">
        <v>517</v>
      </c>
      <c r="M47" s="108" t="s">
        <v>517</v>
      </c>
    </row>
    <row r="48" spans="2:13" ht="27.75" customHeight="1" x14ac:dyDescent="0.2">
      <c r="B48" s="1274"/>
      <c r="C48" s="1275"/>
      <c r="D48" s="105"/>
      <c r="E48" s="1280" t="s">
        <v>38</v>
      </c>
      <c r="F48" s="1280"/>
      <c r="G48" s="1280"/>
      <c r="H48" s="1281"/>
      <c r="I48" s="106" t="s">
        <v>517</v>
      </c>
      <c r="J48" s="107" t="s">
        <v>517</v>
      </c>
      <c r="K48" s="107" t="s">
        <v>517</v>
      </c>
      <c r="L48" s="107" t="s">
        <v>517</v>
      </c>
      <c r="M48" s="108" t="s">
        <v>517</v>
      </c>
    </row>
    <row r="49" spans="2:13" ht="27.75" customHeight="1" x14ac:dyDescent="0.2">
      <c r="B49" s="1276"/>
      <c r="C49" s="1277"/>
      <c r="D49" s="105"/>
      <c r="E49" s="1280" t="s">
        <v>39</v>
      </c>
      <c r="F49" s="1280"/>
      <c r="G49" s="1280"/>
      <c r="H49" s="1281"/>
      <c r="I49" s="106" t="s">
        <v>517</v>
      </c>
      <c r="J49" s="107" t="s">
        <v>517</v>
      </c>
      <c r="K49" s="107" t="s">
        <v>517</v>
      </c>
      <c r="L49" s="107" t="s">
        <v>517</v>
      </c>
      <c r="M49" s="108" t="s">
        <v>517</v>
      </c>
    </row>
    <row r="50" spans="2:13" ht="27.75" customHeight="1" x14ac:dyDescent="0.2">
      <c r="B50" s="1285" t="s">
        <v>40</v>
      </c>
      <c r="C50" s="1286"/>
      <c r="D50" s="111"/>
      <c r="E50" s="1280" t="s">
        <v>41</v>
      </c>
      <c r="F50" s="1280"/>
      <c r="G50" s="1280"/>
      <c r="H50" s="1281"/>
      <c r="I50" s="106">
        <v>3179</v>
      </c>
      <c r="J50" s="107">
        <v>2822</v>
      </c>
      <c r="K50" s="107">
        <v>3080</v>
      </c>
      <c r="L50" s="107">
        <v>3210</v>
      </c>
      <c r="M50" s="108">
        <v>3161</v>
      </c>
    </row>
    <row r="51" spans="2:13" ht="27.75" customHeight="1" x14ac:dyDescent="0.2">
      <c r="B51" s="1274"/>
      <c r="C51" s="1275"/>
      <c r="D51" s="105"/>
      <c r="E51" s="1280" t="s">
        <v>42</v>
      </c>
      <c r="F51" s="1280"/>
      <c r="G51" s="1280"/>
      <c r="H51" s="1281"/>
      <c r="I51" s="106">
        <v>1</v>
      </c>
      <c r="J51" s="107" t="s">
        <v>517</v>
      </c>
      <c r="K51" s="107" t="s">
        <v>517</v>
      </c>
      <c r="L51" s="107" t="s">
        <v>517</v>
      </c>
      <c r="M51" s="108" t="s">
        <v>517</v>
      </c>
    </row>
    <row r="52" spans="2:13" ht="27.75" customHeight="1" x14ac:dyDescent="0.2">
      <c r="B52" s="1276"/>
      <c r="C52" s="1277"/>
      <c r="D52" s="105"/>
      <c r="E52" s="1280" t="s">
        <v>43</v>
      </c>
      <c r="F52" s="1280"/>
      <c r="G52" s="1280"/>
      <c r="H52" s="1281"/>
      <c r="I52" s="106">
        <v>4469</v>
      </c>
      <c r="J52" s="107">
        <v>4545</v>
      </c>
      <c r="K52" s="107">
        <v>4597</v>
      </c>
      <c r="L52" s="107">
        <v>4515</v>
      </c>
      <c r="M52" s="108">
        <v>4736</v>
      </c>
    </row>
    <row r="53" spans="2:13" ht="27.75" customHeight="1" thickBot="1" x14ac:dyDescent="0.25">
      <c r="B53" s="1287" t="s">
        <v>44</v>
      </c>
      <c r="C53" s="1288"/>
      <c r="D53" s="112"/>
      <c r="E53" s="1289" t="s">
        <v>45</v>
      </c>
      <c r="F53" s="1289"/>
      <c r="G53" s="1289"/>
      <c r="H53" s="1290"/>
      <c r="I53" s="113">
        <v>294</v>
      </c>
      <c r="J53" s="114">
        <v>491</v>
      </c>
      <c r="K53" s="114">
        <v>24</v>
      </c>
      <c r="L53" s="114">
        <v>-382</v>
      </c>
      <c r="M53" s="115">
        <v>-360</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YtqwV4loQeXwNVsYikSATajmedo6pQC84aQBehWE7pdZODTWsuXjTU5Be0HMijD3tANS12yn3pSqhsWmisOVg==" saltValue="cYiWVF89MpGXy3Y5vA8H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H63" sqref="H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299" t="s">
        <v>48</v>
      </c>
      <c r="D55" s="1299"/>
      <c r="E55" s="1300"/>
      <c r="F55" s="127">
        <v>1641</v>
      </c>
      <c r="G55" s="127">
        <v>1730</v>
      </c>
      <c r="H55" s="128">
        <v>1680</v>
      </c>
    </row>
    <row r="56" spans="2:8" ht="52.5" customHeight="1" x14ac:dyDescent="0.2">
      <c r="B56" s="129"/>
      <c r="C56" s="1301" t="s">
        <v>49</v>
      </c>
      <c r="D56" s="1301"/>
      <c r="E56" s="1302"/>
      <c r="F56" s="130">
        <v>618</v>
      </c>
      <c r="G56" s="130">
        <v>618</v>
      </c>
      <c r="H56" s="131">
        <v>618</v>
      </c>
    </row>
    <row r="57" spans="2:8" ht="53.25" customHeight="1" x14ac:dyDescent="0.2">
      <c r="B57" s="129"/>
      <c r="C57" s="1303" t="s">
        <v>50</v>
      </c>
      <c r="D57" s="1303"/>
      <c r="E57" s="1304"/>
      <c r="F57" s="132">
        <v>1110</v>
      </c>
      <c r="G57" s="132">
        <v>1171</v>
      </c>
      <c r="H57" s="133">
        <v>1198</v>
      </c>
    </row>
    <row r="58" spans="2:8" ht="45.75" customHeight="1" x14ac:dyDescent="0.2">
      <c r="B58" s="134"/>
      <c r="C58" s="1291" t="s">
        <v>597</v>
      </c>
      <c r="D58" s="1292"/>
      <c r="E58" s="1293"/>
      <c r="F58" s="135">
        <v>671</v>
      </c>
      <c r="G58" s="135">
        <v>702</v>
      </c>
      <c r="H58" s="136">
        <v>702</v>
      </c>
    </row>
    <row r="59" spans="2:8" ht="45.75" customHeight="1" x14ac:dyDescent="0.2">
      <c r="B59" s="134"/>
      <c r="C59" s="1291" t="s">
        <v>598</v>
      </c>
      <c r="D59" s="1292"/>
      <c r="E59" s="1293"/>
      <c r="F59" s="135">
        <v>195</v>
      </c>
      <c r="G59" s="135">
        <v>215</v>
      </c>
      <c r="H59" s="136">
        <v>241</v>
      </c>
    </row>
    <row r="60" spans="2:8" ht="45.75" customHeight="1" x14ac:dyDescent="0.2">
      <c r="B60" s="134"/>
      <c r="C60" s="1291" t="s">
        <v>599</v>
      </c>
      <c r="D60" s="1292"/>
      <c r="E60" s="1293"/>
      <c r="F60" s="135">
        <v>127</v>
      </c>
      <c r="G60" s="135">
        <v>127</v>
      </c>
      <c r="H60" s="136">
        <v>127</v>
      </c>
    </row>
    <row r="61" spans="2:8" ht="45.75" customHeight="1" x14ac:dyDescent="0.2">
      <c r="B61" s="134"/>
      <c r="C61" s="1291" t="s">
        <v>600</v>
      </c>
      <c r="D61" s="1292"/>
      <c r="E61" s="1293"/>
      <c r="F61" s="135">
        <v>68</v>
      </c>
      <c r="G61" s="135">
        <v>78</v>
      </c>
      <c r="H61" s="136">
        <v>78</v>
      </c>
    </row>
    <row r="62" spans="2:8" ht="45.75" customHeight="1" thickBot="1" x14ac:dyDescent="0.25">
      <c r="B62" s="137"/>
      <c r="C62" s="1294" t="s">
        <v>601</v>
      </c>
      <c r="D62" s="1295"/>
      <c r="E62" s="1296"/>
      <c r="F62" s="138">
        <v>23</v>
      </c>
      <c r="G62" s="138">
        <v>23</v>
      </c>
      <c r="H62" s="139">
        <v>23</v>
      </c>
    </row>
    <row r="63" spans="2:8" ht="52.5" customHeight="1" thickBot="1" x14ac:dyDescent="0.25">
      <c r="B63" s="140"/>
      <c r="C63" s="1297" t="s">
        <v>51</v>
      </c>
      <c r="D63" s="1297"/>
      <c r="E63" s="1298"/>
      <c r="F63" s="141">
        <v>3369</v>
      </c>
      <c r="G63" s="141">
        <v>3519</v>
      </c>
      <c r="H63" s="142">
        <v>3496</v>
      </c>
    </row>
    <row r="64" spans="2:8" ht="15" customHeight="1" x14ac:dyDescent="0.2"/>
    <row r="65" ht="0" hidden="1" customHeight="1" x14ac:dyDescent="0.2"/>
    <row r="66" ht="0" hidden="1" customHeight="1" x14ac:dyDescent="0.2"/>
  </sheetData>
  <sheetProtection algorithmName="SHA-512" hashValue="rLW9ZmaFAZeITE+vFU+zKEVpbFSxlQ1edrYtnPsHtuQ8Xne4ZRbjqyq2NgFxVb9kDbl/VNg2weCLmRtu/U0exA==" saltValue="cMv7FZmwQB4oRbRnkQ5I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A19" zoomScaleNormal="100" zoomScaleSheetLayoutView="55" workbookViewId="0">
      <selection activeCell="BL14" sqref="BL14"/>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6" t="s">
        <v>619</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2" x14ac:dyDescent="0.2">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2" x14ac:dyDescent="0.2">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2" x14ac:dyDescent="0.2">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2" x14ac:dyDescent="0.2">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608</v>
      </c>
    </row>
    <row r="50" spans="1:109" ht="13.2" x14ac:dyDescent="0.2">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2">
      <c r="B51" s="394"/>
      <c r="G51" s="1320"/>
      <c r="H51" s="1320"/>
      <c r="I51" s="1325"/>
      <c r="J51" s="1325"/>
      <c r="K51" s="1321"/>
      <c r="L51" s="1321"/>
      <c r="M51" s="1321"/>
      <c r="N51" s="1321"/>
      <c r="AM51" s="403"/>
      <c r="AN51" s="1322" t="s">
        <v>609</v>
      </c>
      <c r="AO51" s="1322"/>
      <c r="AP51" s="1322"/>
      <c r="AQ51" s="1322"/>
      <c r="AR51" s="1322"/>
      <c r="AS51" s="1322"/>
      <c r="AT51" s="1322"/>
      <c r="AU51" s="1322"/>
      <c r="AV51" s="1322"/>
      <c r="AW51" s="1322"/>
      <c r="AX51" s="1322"/>
      <c r="AY51" s="1322"/>
      <c r="AZ51" s="1322"/>
      <c r="BA51" s="1322"/>
      <c r="BB51" s="1322" t="s">
        <v>611</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19.7</v>
      </c>
      <c r="BY51" s="1305"/>
      <c r="BZ51" s="1305"/>
      <c r="CA51" s="1305"/>
      <c r="CB51" s="1305"/>
      <c r="CC51" s="1305"/>
      <c r="CD51" s="1305"/>
      <c r="CE51" s="1305"/>
      <c r="CF51" s="1305">
        <v>0.9</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20"/>
      <c r="H52" s="1320"/>
      <c r="I52" s="1325"/>
      <c r="J52" s="1325"/>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612</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45.8</v>
      </c>
      <c r="BY53" s="1305"/>
      <c r="BZ53" s="1305"/>
      <c r="CA53" s="1305"/>
      <c r="CB53" s="1305"/>
      <c r="CC53" s="1305"/>
      <c r="CD53" s="1305"/>
      <c r="CE53" s="1305"/>
      <c r="CF53" s="1305">
        <v>45.4</v>
      </c>
      <c r="CG53" s="1305"/>
      <c r="CH53" s="1305"/>
      <c r="CI53" s="1305"/>
      <c r="CJ53" s="1305"/>
      <c r="CK53" s="1305"/>
      <c r="CL53" s="1305"/>
      <c r="CM53" s="1305"/>
      <c r="CN53" s="1324">
        <v>46.9</v>
      </c>
      <c r="CO53" s="1324"/>
      <c r="CP53" s="1324"/>
      <c r="CQ53" s="1324"/>
      <c r="CR53" s="1324"/>
      <c r="CS53" s="1324"/>
      <c r="CT53" s="1324"/>
      <c r="CU53" s="1324"/>
      <c r="CV53" s="1305">
        <v>49.6</v>
      </c>
      <c r="CW53" s="1305"/>
      <c r="CX53" s="1305"/>
      <c r="CY53" s="1305"/>
      <c r="CZ53" s="1305"/>
      <c r="DA53" s="1305"/>
      <c r="DB53" s="1305"/>
      <c r="DC53" s="1305"/>
    </row>
    <row r="54" spans="1:109" ht="13.2" x14ac:dyDescent="0.2">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24"/>
      <c r="CO54" s="1324"/>
      <c r="CP54" s="1324"/>
      <c r="CQ54" s="1324"/>
      <c r="CR54" s="1324"/>
      <c r="CS54" s="1324"/>
      <c r="CT54" s="1324"/>
      <c r="CU54" s="1324"/>
      <c r="CV54" s="1305"/>
      <c r="CW54" s="1305"/>
      <c r="CX54" s="1305"/>
      <c r="CY54" s="1305"/>
      <c r="CZ54" s="1305"/>
      <c r="DA54" s="1305"/>
      <c r="DB54" s="1305"/>
      <c r="DC54" s="1305"/>
    </row>
    <row r="55" spans="1:109" ht="13.2" x14ac:dyDescent="0.2">
      <c r="A55" s="402"/>
      <c r="B55" s="394"/>
      <c r="G55" s="1315"/>
      <c r="H55" s="1315"/>
      <c r="I55" s="1315"/>
      <c r="J55" s="1315"/>
      <c r="K55" s="1321"/>
      <c r="L55" s="1321"/>
      <c r="M55" s="1321"/>
      <c r="N55" s="1321"/>
      <c r="AN55" s="1319" t="s">
        <v>614</v>
      </c>
      <c r="AO55" s="1319"/>
      <c r="AP55" s="1319"/>
      <c r="AQ55" s="1319"/>
      <c r="AR55" s="1319"/>
      <c r="AS55" s="1319"/>
      <c r="AT55" s="1319"/>
      <c r="AU55" s="1319"/>
      <c r="AV55" s="1319"/>
      <c r="AW55" s="1319"/>
      <c r="AX55" s="1319"/>
      <c r="AY55" s="1319"/>
      <c r="AZ55" s="1319"/>
      <c r="BA55" s="1319"/>
      <c r="BB55" s="1322" t="s">
        <v>615</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2" x14ac:dyDescent="0.2">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5"/>
      <c r="H57" s="1315"/>
      <c r="I57" s="1326"/>
      <c r="J57" s="1326"/>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612</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54.2</v>
      </c>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ht="13.2" x14ac:dyDescent="0.2">
      <c r="A58" s="387"/>
      <c r="B58" s="406"/>
      <c r="G58" s="1315"/>
      <c r="H58" s="1315"/>
      <c r="I58" s="1326"/>
      <c r="J58" s="1326"/>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616</v>
      </c>
    </row>
    <row r="64" spans="1:109" ht="13.2" x14ac:dyDescent="0.2">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27" t="s">
        <v>617</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ht="13.2" x14ac:dyDescent="0.2">
      <c r="B66" s="394"/>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ht="13.2" x14ac:dyDescent="0.2">
      <c r="B67" s="394"/>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ht="13.2" x14ac:dyDescent="0.2">
      <c r="B68" s="394"/>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ht="13.2" x14ac:dyDescent="0.2">
      <c r="B69" s="394"/>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608</v>
      </c>
    </row>
    <row r="72" spans="2:107" ht="13.2" x14ac:dyDescent="0.2">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ht="13.2" x14ac:dyDescent="0.2">
      <c r="B73" s="394"/>
      <c r="G73" s="1320"/>
      <c r="H73" s="1320"/>
      <c r="I73" s="1320"/>
      <c r="J73" s="1320"/>
      <c r="K73" s="1336"/>
      <c r="L73" s="1336"/>
      <c r="M73" s="1336"/>
      <c r="N73" s="1336"/>
      <c r="AM73" s="403"/>
      <c r="AN73" s="1322" t="s">
        <v>609</v>
      </c>
      <c r="AO73" s="1322"/>
      <c r="AP73" s="1322"/>
      <c r="AQ73" s="1322"/>
      <c r="AR73" s="1322"/>
      <c r="AS73" s="1322"/>
      <c r="AT73" s="1322"/>
      <c r="AU73" s="1322"/>
      <c r="AV73" s="1322"/>
      <c r="AW73" s="1322"/>
      <c r="AX73" s="1322"/>
      <c r="AY73" s="1322"/>
      <c r="AZ73" s="1322"/>
      <c r="BA73" s="1322"/>
      <c r="BB73" s="1322" t="s">
        <v>615</v>
      </c>
      <c r="BC73" s="1322"/>
      <c r="BD73" s="1322"/>
      <c r="BE73" s="1322"/>
      <c r="BF73" s="1322"/>
      <c r="BG73" s="1322"/>
      <c r="BH73" s="1322"/>
      <c r="BI73" s="1322"/>
      <c r="BJ73" s="1322"/>
      <c r="BK73" s="1322"/>
      <c r="BL73" s="1322"/>
      <c r="BM73" s="1322"/>
      <c r="BN73" s="1322"/>
      <c r="BO73" s="1322"/>
      <c r="BP73" s="1305">
        <v>12</v>
      </c>
      <c r="BQ73" s="1305"/>
      <c r="BR73" s="1305"/>
      <c r="BS73" s="1305"/>
      <c r="BT73" s="1305"/>
      <c r="BU73" s="1305"/>
      <c r="BV73" s="1305"/>
      <c r="BW73" s="1305"/>
      <c r="BX73" s="1305">
        <v>19.7</v>
      </c>
      <c r="BY73" s="1305"/>
      <c r="BZ73" s="1305"/>
      <c r="CA73" s="1305"/>
      <c r="CB73" s="1305"/>
      <c r="CC73" s="1305"/>
      <c r="CD73" s="1305"/>
      <c r="CE73" s="1305"/>
      <c r="CF73" s="1305">
        <v>0.9</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20"/>
      <c r="H74" s="1320"/>
      <c r="I74" s="1320"/>
      <c r="J74" s="1320"/>
      <c r="K74" s="1336"/>
      <c r="L74" s="1336"/>
      <c r="M74" s="1336"/>
      <c r="N74" s="133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618</v>
      </c>
      <c r="BC75" s="1322"/>
      <c r="BD75" s="1322"/>
      <c r="BE75" s="1322"/>
      <c r="BF75" s="1322"/>
      <c r="BG75" s="1322"/>
      <c r="BH75" s="1322"/>
      <c r="BI75" s="1322"/>
      <c r="BJ75" s="1322"/>
      <c r="BK75" s="1322"/>
      <c r="BL75" s="1322"/>
      <c r="BM75" s="1322"/>
      <c r="BN75" s="1322"/>
      <c r="BO75" s="1322"/>
      <c r="BP75" s="1305">
        <v>10.7</v>
      </c>
      <c r="BQ75" s="1305"/>
      <c r="BR75" s="1305"/>
      <c r="BS75" s="1305"/>
      <c r="BT75" s="1305"/>
      <c r="BU75" s="1305"/>
      <c r="BV75" s="1305"/>
      <c r="BW75" s="1305"/>
      <c r="BX75" s="1305">
        <v>11.1</v>
      </c>
      <c r="BY75" s="1305"/>
      <c r="BZ75" s="1305"/>
      <c r="CA75" s="1305"/>
      <c r="CB75" s="1305"/>
      <c r="CC75" s="1305"/>
      <c r="CD75" s="1305"/>
      <c r="CE75" s="1305"/>
      <c r="CF75" s="1305">
        <v>11.6</v>
      </c>
      <c r="CG75" s="1305"/>
      <c r="CH75" s="1305"/>
      <c r="CI75" s="1305"/>
      <c r="CJ75" s="1305"/>
      <c r="CK75" s="1305"/>
      <c r="CL75" s="1305"/>
      <c r="CM75" s="1305"/>
      <c r="CN75" s="1305">
        <v>12</v>
      </c>
      <c r="CO75" s="1305"/>
      <c r="CP75" s="1305"/>
      <c r="CQ75" s="1305"/>
      <c r="CR75" s="1305"/>
      <c r="CS75" s="1305"/>
      <c r="CT75" s="1305"/>
      <c r="CU75" s="1305"/>
      <c r="CV75" s="1305">
        <v>12.2</v>
      </c>
      <c r="CW75" s="1305"/>
      <c r="CX75" s="1305"/>
      <c r="CY75" s="1305"/>
      <c r="CZ75" s="1305"/>
      <c r="DA75" s="1305"/>
      <c r="DB75" s="1305"/>
      <c r="DC75" s="1305"/>
    </row>
    <row r="76" spans="2:107" ht="13.2" x14ac:dyDescent="0.2">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5"/>
      <c r="H77" s="1315"/>
      <c r="I77" s="1315"/>
      <c r="J77" s="1315"/>
      <c r="K77" s="1336"/>
      <c r="L77" s="1336"/>
      <c r="M77" s="1336"/>
      <c r="N77" s="1336"/>
      <c r="AN77" s="1319" t="s">
        <v>613</v>
      </c>
      <c r="AO77" s="1319"/>
      <c r="AP77" s="1319"/>
      <c r="AQ77" s="1319"/>
      <c r="AR77" s="1319"/>
      <c r="AS77" s="1319"/>
      <c r="AT77" s="1319"/>
      <c r="AU77" s="1319"/>
      <c r="AV77" s="1319"/>
      <c r="AW77" s="1319"/>
      <c r="AX77" s="1319"/>
      <c r="AY77" s="1319"/>
      <c r="AZ77" s="1319"/>
      <c r="BA77" s="1319"/>
      <c r="BB77" s="1322" t="s">
        <v>610</v>
      </c>
      <c r="BC77" s="1322"/>
      <c r="BD77" s="1322"/>
      <c r="BE77" s="1322"/>
      <c r="BF77" s="1322"/>
      <c r="BG77" s="1322"/>
      <c r="BH77" s="1322"/>
      <c r="BI77" s="1322"/>
      <c r="BJ77" s="1322"/>
      <c r="BK77" s="1322"/>
      <c r="BL77" s="1322"/>
      <c r="BM77" s="1322"/>
      <c r="BN77" s="1322"/>
      <c r="BO77" s="1322"/>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94"/>
      <c r="G78" s="1315"/>
      <c r="H78" s="1315"/>
      <c r="I78" s="1315"/>
      <c r="J78" s="1315"/>
      <c r="K78" s="1336"/>
      <c r="L78" s="1336"/>
      <c r="M78" s="1336"/>
      <c r="N78" s="133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5"/>
      <c r="H79" s="1315"/>
      <c r="I79" s="1326"/>
      <c r="J79" s="1326"/>
      <c r="K79" s="1337"/>
      <c r="L79" s="1337"/>
      <c r="M79" s="1337"/>
      <c r="N79" s="1337"/>
      <c r="AN79" s="1319"/>
      <c r="AO79" s="1319"/>
      <c r="AP79" s="1319"/>
      <c r="AQ79" s="1319"/>
      <c r="AR79" s="1319"/>
      <c r="AS79" s="1319"/>
      <c r="AT79" s="1319"/>
      <c r="AU79" s="1319"/>
      <c r="AV79" s="1319"/>
      <c r="AW79" s="1319"/>
      <c r="AX79" s="1319"/>
      <c r="AY79" s="1319"/>
      <c r="AZ79" s="1319"/>
      <c r="BA79" s="1319"/>
      <c r="BB79" s="1322" t="s">
        <v>618</v>
      </c>
      <c r="BC79" s="1322"/>
      <c r="BD79" s="1322"/>
      <c r="BE79" s="1322"/>
      <c r="BF79" s="1322"/>
      <c r="BG79" s="1322"/>
      <c r="BH79" s="1322"/>
      <c r="BI79" s="1322"/>
      <c r="BJ79" s="1322"/>
      <c r="BK79" s="1322"/>
      <c r="BL79" s="1322"/>
      <c r="BM79" s="1322"/>
      <c r="BN79" s="1322"/>
      <c r="BO79" s="1322"/>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2" x14ac:dyDescent="0.2">
      <c r="B80" s="394"/>
      <c r="G80" s="1315"/>
      <c r="H80" s="1315"/>
      <c r="I80" s="1326"/>
      <c r="J80" s="1326"/>
      <c r="K80" s="1337"/>
      <c r="L80" s="1337"/>
      <c r="M80" s="1337"/>
      <c r="N80" s="133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wp3K/gM/lcDp83i9840Ss29CCM/8ofxmTG4fTzS8A1T41qWFnTlRVMYARaWlLEL6rxJEe4VtfABAtcwnxdj7w==" saltValue="DtyhM15ASstC2/Nlu8bL3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topLeftCell="A97" zoomScaleNormal="100" zoomScaleSheetLayoutView="70" workbookViewId="0">
      <selection activeCell="BX63" sqref="BX6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aL2Y/8S8LNJNVkuLS6jVJsyby8meSpsiTYGHnNtvxloPlw77TEhKC1cETeVa1wJyeJDlI4iG13O+PH8iCouaQ==" saltValue="pjQynHxThA5TwQCPN4GqE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A85" zoomScaleNormal="100" zoomScaleSheetLayoutView="55" workbookViewId="0">
      <selection activeCell="BX63" sqref="BX63"/>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EQqc3IE7P2tSC17OWI7kH3n8/myYmAan7KZnIpk53y816WjGAaafovuMzDQlvtg9hKH+24U2iQnJsyqNHH8uw==" saltValue="yyt87QL5v+XyloiXfMsDS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555</v>
      </c>
      <c r="G2" s="156"/>
      <c r="H2" s="157"/>
    </row>
    <row r="3" spans="1:8" x14ac:dyDescent="0.2">
      <c r="A3" s="153" t="s">
        <v>548</v>
      </c>
      <c r="B3" s="158"/>
      <c r="C3" s="159"/>
      <c r="D3" s="160">
        <v>638024</v>
      </c>
      <c r="E3" s="161"/>
      <c r="F3" s="162">
        <v>333013</v>
      </c>
      <c r="G3" s="163"/>
      <c r="H3" s="164"/>
    </row>
    <row r="4" spans="1:8" x14ac:dyDescent="0.2">
      <c r="A4" s="165"/>
      <c r="B4" s="166"/>
      <c r="C4" s="167"/>
      <c r="D4" s="168">
        <v>310304</v>
      </c>
      <c r="E4" s="169"/>
      <c r="F4" s="170">
        <v>126732</v>
      </c>
      <c r="G4" s="171"/>
      <c r="H4" s="172"/>
    </row>
    <row r="5" spans="1:8" x14ac:dyDescent="0.2">
      <c r="A5" s="153" t="s">
        <v>550</v>
      </c>
      <c r="B5" s="158"/>
      <c r="C5" s="159"/>
      <c r="D5" s="160">
        <v>604337</v>
      </c>
      <c r="E5" s="161"/>
      <c r="F5" s="162">
        <v>280458</v>
      </c>
      <c r="G5" s="163"/>
      <c r="H5" s="164"/>
    </row>
    <row r="6" spans="1:8" x14ac:dyDescent="0.2">
      <c r="A6" s="165"/>
      <c r="B6" s="166"/>
      <c r="C6" s="167"/>
      <c r="D6" s="168">
        <v>373828</v>
      </c>
      <c r="E6" s="169"/>
      <c r="F6" s="170">
        <v>127286</v>
      </c>
      <c r="G6" s="171"/>
      <c r="H6" s="172"/>
    </row>
    <row r="7" spans="1:8" x14ac:dyDescent="0.2">
      <c r="A7" s="153" t="s">
        <v>551</v>
      </c>
      <c r="B7" s="158"/>
      <c r="C7" s="159"/>
      <c r="D7" s="160">
        <v>648917</v>
      </c>
      <c r="E7" s="161"/>
      <c r="F7" s="162">
        <v>291945</v>
      </c>
      <c r="G7" s="163"/>
      <c r="H7" s="164"/>
    </row>
    <row r="8" spans="1:8" x14ac:dyDescent="0.2">
      <c r="A8" s="165"/>
      <c r="B8" s="166"/>
      <c r="C8" s="167"/>
      <c r="D8" s="168">
        <v>392191</v>
      </c>
      <c r="E8" s="169"/>
      <c r="F8" s="170">
        <v>127651</v>
      </c>
      <c r="G8" s="171"/>
      <c r="H8" s="172"/>
    </row>
    <row r="9" spans="1:8" x14ac:dyDescent="0.2">
      <c r="A9" s="153" t="s">
        <v>552</v>
      </c>
      <c r="B9" s="158"/>
      <c r="C9" s="159"/>
      <c r="D9" s="160">
        <v>471290</v>
      </c>
      <c r="E9" s="161"/>
      <c r="F9" s="162">
        <v>291173</v>
      </c>
      <c r="G9" s="163"/>
      <c r="H9" s="164"/>
    </row>
    <row r="10" spans="1:8" x14ac:dyDescent="0.2">
      <c r="A10" s="165"/>
      <c r="B10" s="166"/>
      <c r="C10" s="167"/>
      <c r="D10" s="168">
        <v>187425</v>
      </c>
      <c r="E10" s="169"/>
      <c r="F10" s="170">
        <v>119071</v>
      </c>
      <c r="G10" s="171"/>
      <c r="H10" s="172"/>
    </row>
    <row r="11" spans="1:8" x14ac:dyDescent="0.2">
      <c r="A11" s="153" t="s">
        <v>553</v>
      </c>
      <c r="B11" s="158"/>
      <c r="C11" s="159"/>
      <c r="D11" s="160">
        <v>598815</v>
      </c>
      <c r="E11" s="161"/>
      <c r="F11" s="162">
        <v>271581</v>
      </c>
      <c r="G11" s="163"/>
      <c r="H11" s="164"/>
    </row>
    <row r="12" spans="1:8" x14ac:dyDescent="0.2">
      <c r="A12" s="165"/>
      <c r="B12" s="166"/>
      <c r="C12" s="173"/>
      <c r="D12" s="168">
        <v>289529</v>
      </c>
      <c r="E12" s="169"/>
      <c r="F12" s="170">
        <v>117844</v>
      </c>
      <c r="G12" s="171"/>
      <c r="H12" s="172"/>
    </row>
    <row r="13" spans="1:8" x14ac:dyDescent="0.2">
      <c r="A13" s="153"/>
      <c r="B13" s="158"/>
      <c r="C13" s="174"/>
      <c r="D13" s="175">
        <v>592277</v>
      </c>
      <c r="E13" s="176"/>
      <c r="F13" s="177">
        <v>293634</v>
      </c>
      <c r="G13" s="178"/>
      <c r="H13" s="164"/>
    </row>
    <row r="14" spans="1:8" x14ac:dyDescent="0.2">
      <c r="A14" s="165"/>
      <c r="B14" s="166"/>
      <c r="C14" s="167"/>
      <c r="D14" s="168">
        <v>310655</v>
      </c>
      <c r="E14" s="169"/>
      <c r="F14" s="170">
        <v>123717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6.04</v>
      </c>
      <c r="C19" s="179">
        <f>ROUND(VALUE(SUBSTITUTE(実質収支比率等に係る経年分析!G$48,"▲","-")),2)</f>
        <v>5.73</v>
      </c>
      <c r="D19" s="179">
        <f>ROUND(VALUE(SUBSTITUTE(実質収支比率等に係る経年分析!H$48,"▲","-")),2)</f>
        <v>5.84</v>
      </c>
      <c r="E19" s="179">
        <f>ROUND(VALUE(SUBSTITUTE(実質収支比率等に係る経年分析!I$48,"▲","-")),2)</f>
        <v>5.67</v>
      </c>
      <c r="F19" s="179">
        <f>ROUND(VALUE(SUBSTITUTE(実質収支比率等に係る経年分析!J$48,"▲","-")),2)</f>
        <v>5.78</v>
      </c>
    </row>
    <row r="20" spans="1:11" x14ac:dyDescent="0.2">
      <c r="A20" s="179" t="s">
        <v>55</v>
      </c>
      <c r="B20" s="179">
        <f>ROUND(VALUE(SUBSTITUTE(実質収支比率等に係る経年分析!F$47,"▲","-")),2)</f>
        <v>59.53</v>
      </c>
      <c r="C20" s="179">
        <f>ROUND(VALUE(SUBSTITUTE(実質収支比率等に係る経年分析!G$47,"▲","-")),2)</f>
        <v>52.15</v>
      </c>
      <c r="D20" s="179">
        <f>ROUND(VALUE(SUBSTITUTE(実質収支比率等に係る経年分析!H$47,"▲","-")),2)</f>
        <v>54.81</v>
      </c>
      <c r="E20" s="179">
        <f>ROUND(VALUE(SUBSTITUTE(実質収支比率等に係る経年分析!I$47,"▲","-")),2)</f>
        <v>60.3</v>
      </c>
      <c r="F20" s="179">
        <f>ROUND(VALUE(SUBSTITUTE(実質収支比率等に係る経年分析!J$47,"▲","-")),2)</f>
        <v>60.2</v>
      </c>
    </row>
    <row r="21" spans="1:11" x14ac:dyDescent="0.2">
      <c r="A21" s="179" t="s">
        <v>56</v>
      </c>
      <c r="B21" s="179">
        <f>IF(ISNUMBER(VALUE(SUBSTITUTE(実質収支比率等に係る経年分析!F$49,"▲","-"))),ROUND(VALUE(SUBSTITUTE(実質収支比率等に係る経年分析!F$49,"▲","-")),2),NA())</f>
        <v>-4.8</v>
      </c>
      <c r="C21" s="179">
        <f>IF(ISNUMBER(VALUE(SUBSTITUTE(実質収支比率等に係る経年分析!G$49,"▲","-"))),ROUND(VALUE(SUBSTITUTE(実質収支比率等に係る経年分析!G$49,"▲","-")),2),NA())</f>
        <v>-9.18</v>
      </c>
      <c r="D21" s="179">
        <f>IF(ISNUMBER(VALUE(SUBSTITUTE(実質収支比率等に係る経年分析!H$49,"▲","-"))),ROUND(VALUE(SUBSTITUTE(実質収支比率等に係る経年分析!H$49,"▲","-")),2),NA())</f>
        <v>0.18</v>
      </c>
      <c r="E21" s="179">
        <f>IF(ISNUMBER(VALUE(SUBSTITUTE(実質収支比率等に係る経年分析!I$49,"▲","-"))),ROUND(VALUE(SUBSTITUTE(実質収支比率等に係る経年分析!I$49,"▲","-")),2),NA())</f>
        <v>-0.4</v>
      </c>
      <c r="F21" s="179">
        <f>IF(ISNUMBER(VALUE(SUBSTITUTE(実質収支比率等に係る経年分析!J$49,"▲","-"))),ROUND(VALUE(SUBSTITUTE(実質収支比率等に係る経年分析!J$49,"▲","-")),2),NA())</f>
        <v>-4.72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ケーブルネットワーク事業</v>
      </c>
      <c r="B30" s="180">
        <f>IF(ROUND(VALUE(SUBSTITUTE(連結実質赤字比率に係る赤字・黒字の構成分析!F$40,"▲", "-")), 2) &lt; 0, ABS(ROUND(VALUE(SUBSTITUTE(連結実質赤字比率に係る赤字・黒字の構成分析!F$40,"▲", "-")), 2)), NA())</f>
        <v>1.46</v>
      </c>
      <c r="C30" s="180" t="e">
        <f>IF(ROUND(VALUE(SUBSTITUTE(連結実質赤字比率に係る赤字・黒字の構成分析!F$40,"▲", "-")), 2) &gt;= 0, ABS(ROUND(VALUE(SUBSTITUTE(連結実質赤字比率に係る赤字・黒字の構成分析!F$40,"▲", "-")), 2)), NA())</f>
        <v>#N/A</v>
      </c>
      <c r="D30" s="180">
        <f>IF(ROUND(VALUE(SUBSTITUTE(連結実質赤字比率に係る赤字・黒字の構成分析!G$40,"▲", "-")), 2) &lt; 0, ABS(ROUND(VALUE(SUBSTITUTE(連結実質赤字比率に係る赤字・黒字の構成分析!G$40,"▲", "-")), 2)), NA())</f>
        <v>1.28</v>
      </c>
      <c r="E30" s="180" t="e">
        <f>IF(ROUND(VALUE(SUBSTITUTE(連結実質赤字比率に係る赤字・黒字の構成分析!G$40,"▲", "-")), 2) &gt;= 0, ABS(ROUND(VALUE(SUBSTITUTE(連結実質赤字比率に係る赤字・黒字の構成分析!G$40,"▲", "-")), 2)), NA())</f>
        <v>#N/A</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簡易水道事業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2">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2">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v>
      </c>
    </row>
    <row r="34" spans="1:16" x14ac:dyDescent="0.2">
      <c r="A34" s="180" t="str">
        <f>IF(連結実質赤字比率に係る赤字・黒字の構成分析!C$36="",NA(),連結実質赤字比率に係る赤字・黒字の構成分析!C$36)</f>
        <v>電気事業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2.2999999999999998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0.79</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5.76</v>
      </c>
    </row>
    <row r="36" spans="1:16" x14ac:dyDescent="0.2">
      <c r="A36" s="180" t="str">
        <f>IF(連結実質赤字比率に係る赤字・黒字の構成分析!C$34="",NA(),連結実質赤字比率に係る赤字・黒字の構成分析!C$34)</f>
        <v>国民健康保険病院事業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17.95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18.059999999999999</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474</v>
      </c>
      <c r="E42" s="181"/>
      <c r="F42" s="181"/>
      <c r="G42" s="181">
        <f>'実質公債費比率（分子）の構造'!L$52</f>
        <v>495</v>
      </c>
      <c r="H42" s="181"/>
      <c r="I42" s="181"/>
      <c r="J42" s="181">
        <f>'実質公債費比率（分子）の構造'!M$52</f>
        <v>531</v>
      </c>
      <c r="K42" s="181"/>
      <c r="L42" s="181"/>
      <c r="M42" s="181">
        <f>'実質公債費比率（分子）の構造'!N$52</f>
        <v>530</v>
      </c>
      <c r="N42" s="181"/>
      <c r="O42" s="181"/>
      <c r="P42" s="181">
        <f>'実質公債費比率（分子）の構造'!O$52</f>
        <v>516</v>
      </c>
    </row>
    <row r="43" spans="1:16" x14ac:dyDescent="0.2">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32</v>
      </c>
      <c r="C45" s="181"/>
      <c r="D45" s="181"/>
      <c r="E45" s="181">
        <f>'実質公債費比率（分子）の構造'!L$49</f>
        <v>35</v>
      </c>
      <c r="F45" s="181"/>
      <c r="G45" s="181"/>
      <c r="H45" s="181">
        <f>'実質公債費比率（分子）の構造'!M$49</f>
        <v>31</v>
      </c>
      <c r="I45" s="181"/>
      <c r="J45" s="181"/>
      <c r="K45" s="181">
        <f>'実質公債費比率（分子）の構造'!N$49</f>
        <v>20</v>
      </c>
      <c r="L45" s="181"/>
      <c r="M45" s="181"/>
      <c r="N45" s="181">
        <f>'実質公債費比率（分子）の構造'!O$49</f>
        <v>7</v>
      </c>
      <c r="O45" s="181"/>
      <c r="P45" s="181"/>
    </row>
    <row r="46" spans="1:16" x14ac:dyDescent="0.2">
      <c r="A46" s="181" t="s">
        <v>66</v>
      </c>
      <c r="B46" s="181">
        <f>'実質公債費比率（分子）の構造'!K$48</f>
        <v>53</v>
      </c>
      <c r="C46" s="181"/>
      <c r="D46" s="181"/>
      <c r="E46" s="181">
        <f>'実質公債費比率（分子）の構造'!L$48</f>
        <v>44</v>
      </c>
      <c r="F46" s="181"/>
      <c r="G46" s="181"/>
      <c r="H46" s="181">
        <f>'実質公債費比率（分子）の構造'!M$48</f>
        <v>45</v>
      </c>
      <c r="I46" s="181"/>
      <c r="J46" s="181"/>
      <c r="K46" s="181">
        <f>'実質公債費比率（分子）の構造'!N$48</f>
        <v>53</v>
      </c>
      <c r="L46" s="181"/>
      <c r="M46" s="181"/>
      <c r="N46" s="181">
        <f>'実質公債費比率（分子）の構造'!O$48</f>
        <v>54</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668</v>
      </c>
      <c r="C49" s="181"/>
      <c r="D49" s="181"/>
      <c r="E49" s="181">
        <f>'実質公債費比率（分子）の構造'!L$45</f>
        <v>699</v>
      </c>
      <c r="F49" s="181"/>
      <c r="G49" s="181"/>
      <c r="H49" s="181">
        <f>'実質公債費比率（分子）の構造'!M$45</f>
        <v>753</v>
      </c>
      <c r="I49" s="181"/>
      <c r="J49" s="181"/>
      <c r="K49" s="181">
        <f>'実質公債費比率（分子）の構造'!N$45</f>
        <v>753</v>
      </c>
      <c r="L49" s="181"/>
      <c r="M49" s="181"/>
      <c r="N49" s="181">
        <f>'実質公債費比率（分子）の構造'!O$45</f>
        <v>727</v>
      </c>
      <c r="O49" s="181"/>
      <c r="P49" s="181"/>
    </row>
    <row r="50" spans="1:16" x14ac:dyDescent="0.2">
      <c r="A50" s="181" t="s">
        <v>70</v>
      </c>
      <c r="B50" s="181" t="e">
        <f>NA()</f>
        <v>#N/A</v>
      </c>
      <c r="C50" s="181">
        <f>IF(ISNUMBER('実質公債費比率（分子）の構造'!K$53),'実質公債費比率（分子）の構造'!K$53,NA())</f>
        <v>279</v>
      </c>
      <c r="D50" s="181" t="e">
        <f>NA()</f>
        <v>#N/A</v>
      </c>
      <c r="E50" s="181" t="e">
        <f>NA()</f>
        <v>#N/A</v>
      </c>
      <c r="F50" s="181">
        <f>IF(ISNUMBER('実質公債費比率（分子）の構造'!L$53),'実質公債費比率（分子）の構造'!L$53,NA())</f>
        <v>283</v>
      </c>
      <c r="G50" s="181" t="e">
        <f>NA()</f>
        <v>#N/A</v>
      </c>
      <c r="H50" s="181" t="e">
        <f>NA()</f>
        <v>#N/A</v>
      </c>
      <c r="I50" s="181">
        <f>IF(ISNUMBER('実質公債費比率（分子）の構造'!M$53),'実質公債費比率（分子）の構造'!M$53,NA())</f>
        <v>298</v>
      </c>
      <c r="J50" s="181" t="e">
        <f>NA()</f>
        <v>#N/A</v>
      </c>
      <c r="K50" s="181" t="e">
        <f>NA()</f>
        <v>#N/A</v>
      </c>
      <c r="L50" s="181">
        <f>IF(ISNUMBER('実質公債費比率（分子）の構造'!N$53),'実質公債費比率（分子）の構造'!N$53,NA())</f>
        <v>296</v>
      </c>
      <c r="M50" s="181" t="e">
        <f>NA()</f>
        <v>#N/A</v>
      </c>
      <c r="N50" s="181" t="e">
        <f>NA()</f>
        <v>#N/A</v>
      </c>
      <c r="O50" s="181">
        <f>IF(ISNUMBER('実質公債費比率（分子）の構造'!O$53),'実質公債費比率（分子）の構造'!O$53,NA())</f>
        <v>272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43</v>
      </c>
      <c r="B56" s="180"/>
      <c r="C56" s="180"/>
      <c r="D56" s="180">
        <f>'将来負担比率（分子）の構造'!I$52</f>
        <v>4469</v>
      </c>
      <c r="E56" s="180"/>
      <c r="F56" s="180"/>
      <c r="G56" s="180">
        <f>'将来負担比率（分子）の構造'!J$52</f>
        <v>4545</v>
      </c>
      <c r="H56" s="180"/>
      <c r="I56" s="180"/>
      <c r="J56" s="180">
        <f>'将来負担比率（分子）の構造'!K$52</f>
        <v>4597</v>
      </c>
      <c r="K56" s="180"/>
      <c r="L56" s="180"/>
      <c r="M56" s="180">
        <f>'将来負担比率（分子）の構造'!L$52</f>
        <v>4515</v>
      </c>
      <c r="N56" s="180"/>
      <c r="O56" s="180"/>
      <c r="P56" s="180">
        <f>'将来負担比率（分子）の構造'!M$52</f>
        <v>4736</v>
      </c>
    </row>
    <row r="57" spans="1:16" x14ac:dyDescent="0.2">
      <c r="A57" s="180" t="s">
        <v>42</v>
      </c>
      <c r="B57" s="180"/>
      <c r="C57" s="180"/>
      <c r="D57" s="180">
        <f>'将来負担比率（分子）の構造'!I$51</f>
        <v>1</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3179</v>
      </c>
      <c r="E58" s="180"/>
      <c r="F58" s="180"/>
      <c r="G58" s="180">
        <f>'将来負担比率（分子）の構造'!J$50</f>
        <v>2822</v>
      </c>
      <c r="H58" s="180"/>
      <c r="I58" s="180"/>
      <c r="J58" s="180">
        <f>'将来負担比率（分子）の構造'!K$50</f>
        <v>3080</v>
      </c>
      <c r="K58" s="180"/>
      <c r="L58" s="180"/>
      <c r="M58" s="180">
        <f>'将来負担比率（分子）の構造'!L$50</f>
        <v>3210</v>
      </c>
      <c r="N58" s="180"/>
      <c r="O58" s="180"/>
      <c r="P58" s="180">
        <f>'将来負担比率（分子）の構造'!M$50</f>
        <v>3161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f>'将来負担比率（分子）の構造'!K$46</f>
        <v>5</v>
      </c>
      <c r="I61" s="180"/>
      <c r="J61" s="180"/>
      <c r="K61" s="180">
        <f>'将来負担比率（分子）の構造'!L$46</f>
        <v>5</v>
      </c>
      <c r="L61" s="180"/>
      <c r="M61" s="180"/>
      <c r="N61" s="180">
        <f>'将来負担比率（分子）の構造'!M$46</f>
        <v>5</v>
      </c>
      <c r="O61" s="180"/>
      <c r="P61" s="180"/>
    </row>
    <row r="62" spans="1:16" x14ac:dyDescent="0.2">
      <c r="A62" s="180" t="s">
        <v>35</v>
      </c>
      <c r="B62" s="180">
        <f>'将来負担比率（分子）の構造'!I$45</f>
        <v>1149</v>
      </c>
      <c r="C62" s="180"/>
      <c r="D62" s="180"/>
      <c r="E62" s="180">
        <f>'将来負担比率（分子）の構造'!J$45</f>
        <v>1096</v>
      </c>
      <c r="F62" s="180"/>
      <c r="G62" s="180"/>
      <c r="H62" s="180">
        <f>'将来負担比率（分子）の構造'!K$45</f>
        <v>1040</v>
      </c>
      <c r="I62" s="180"/>
      <c r="J62" s="180"/>
      <c r="K62" s="180">
        <f>'将来負担比率（分子）の構造'!L$45</f>
        <v>954</v>
      </c>
      <c r="L62" s="180"/>
      <c r="M62" s="180"/>
      <c r="N62" s="180">
        <f>'将来負担比率（分子）の構造'!M$45</f>
        <v>1067</v>
      </c>
      <c r="O62" s="180"/>
      <c r="P62" s="180"/>
    </row>
    <row r="63" spans="1:16" x14ac:dyDescent="0.2">
      <c r="A63" s="180" t="s">
        <v>34</v>
      </c>
      <c r="B63" s="180">
        <f>'将来負担比率（分子）の構造'!I$44</f>
        <v>111</v>
      </c>
      <c r="C63" s="180"/>
      <c r="D63" s="180"/>
      <c r="E63" s="180">
        <f>'将来負担比率（分子）の構造'!J$44</f>
        <v>78</v>
      </c>
      <c r="F63" s="180"/>
      <c r="G63" s="180"/>
      <c r="H63" s="180">
        <f>'将来負担比率（分子）の構造'!K$44</f>
        <v>47</v>
      </c>
      <c r="I63" s="180"/>
      <c r="J63" s="180"/>
      <c r="K63" s="180">
        <f>'将来負担比率（分子）の構造'!L$44</f>
        <v>40</v>
      </c>
      <c r="L63" s="180"/>
      <c r="M63" s="180"/>
      <c r="N63" s="180">
        <f>'将来負担比率（分子）の構造'!M$44</f>
        <v>21</v>
      </c>
      <c r="O63" s="180"/>
      <c r="P63" s="180"/>
    </row>
    <row r="64" spans="1:16" x14ac:dyDescent="0.2">
      <c r="A64" s="180" t="s">
        <v>33</v>
      </c>
      <c r="B64" s="180">
        <f>'将来負担比率（分子）の構造'!I$43</f>
        <v>631</v>
      </c>
      <c r="C64" s="180"/>
      <c r="D64" s="180"/>
      <c r="E64" s="180">
        <f>'将来負担比率（分子）の構造'!J$43</f>
        <v>597</v>
      </c>
      <c r="F64" s="180"/>
      <c r="G64" s="180"/>
      <c r="H64" s="180">
        <f>'将来負担比率（分子）の構造'!K$43</f>
        <v>516</v>
      </c>
      <c r="I64" s="180"/>
      <c r="J64" s="180"/>
      <c r="K64" s="180">
        <f>'将来負担比率（分子）の構造'!L$43</f>
        <v>493</v>
      </c>
      <c r="L64" s="180"/>
      <c r="M64" s="180"/>
      <c r="N64" s="180">
        <f>'将来負担比率（分子）の構造'!M$43</f>
        <v>538</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6052</v>
      </c>
      <c r="C66" s="180"/>
      <c r="D66" s="180"/>
      <c r="E66" s="180">
        <f>'将来負担比率（分子）の構造'!J$41</f>
        <v>6088</v>
      </c>
      <c r="F66" s="180"/>
      <c r="G66" s="180"/>
      <c r="H66" s="180">
        <f>'将来負担比率（分子）の構造'!K$41</f>
        <v>6093</v>
      </c>
      <c r="I66" s="180"/>
      <c r="J66" s="180"/>
      <c r="K66" s="180">
        <f>'将来負担比率（分子）の構造'!L$41</f>
        <v>5850</v>
      </c>
      <c r="L66" s="180"/>
      <c r="M66" s="180"/>
      <c r="N66" s="180">
        <f>'将来負担比率（分子）の構造'!M$41</f>
        <v>5906</v>
      </c>
      <c r="O66" s="180"/>
      <c r="P66" s="180"/>
    </row>
    <row r="67" spans="1:16" x14ac:dyDescent="0.2">
      <c r="A67" s="180" t="s">
        <v>74</v>
      </c>
      <c r="B67" s="180" t="e">
        <f>NA()</f>
        <v>#N/A</v>
      </c>
      <c r="C67" s="180">
        <f>IF(ISNUMBER('将来負担比率（分子）の構造'!I$53), IF('将来負担比率（分子）の構造'!I$53 &lt; 0, 0, '将来負担比率（分子）の構造'!I$53), NA())</f>
        <v>294</v>
      </c>
      <c r="D67" s="180" t="e">
        <f>NA()</f>
        <v>#N/A</v>
      </c>
      <c r="E67" s="180" t="e">
        <f>NA()</f>
        <v>#N/A</v>
      </c>
      <c r="F67" s="180">
        <f>IF(ISNUMBER('将来負担比率（分子）の構造'!J$53), IF('将来負担比率（分子）の構造'!J$53 &lt; 0, 0, '将来負担比率（分子）の構造'!J$53), NA())</f>
        <v>491</v>
      </c>
      <c r="G67" s="180" t="e">
        <f>NA()</f>
        <v>#N/A</v>
      </c>
      <c r="H67" s="180" t="e">
        <f>NA()</f>
        <v>#N/A</v>
      </c>
      <c r="I67" s="180">
        <f>IF(ISNUMBER('将来負担比率（分子）の構造'!K$53), IF('将来負担比率（分子）の構造'!K$53 &lt; 0, 0, '将来負担比率（分子）の構造'!K$53), NA())</f>
        <v>24</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1641</v>
      </c>
      <c r="C72" s="184">
        <f>基金残高に係る経年分析!G55</f>
        <v>1730</v>
      </c>
      <c r="D72" s="184">
        <f>基金残高に係る経年分析!H55</f>
        <v>1680</v>
      </c>
    </row>
    <row r="73" spans="1:16" x14ac:dyDescent="0.2">
      <c r="A73" s="183" t="s">
        <v>77</v>
      </c>
      <c r="B73" s="184">
        <f>基金残高に係る経年分析!F56</f>
        <v>618</v>
      </c>
      <c r="C73" s="184">
        <f>基金残高に係る経年分析!G56</f>
        <v>618</v>
      </c>
      <c r="D73" s="184">
        <f>基金残高に係る経年分析!H56</f>
        <v>618</v>
      </c>
    </row>
    <row r="74" spans="1:16" x14ac:dyDescent="0.2">
      <c r="A74" s="183" t="s">
        <v>78</v>
      </c>
      <c r="B74" s="184">
        <f>基金残高に係る経年分析!F57</f>
        <v>1110</v>
      </c>
      <c r="C74" s="184">
        <f>基金残高に係る経年分析!G57</f>
        <v>1171</v>
      </c>
      <c r="D74" s="184">
        <f>基金残高に係る経年分析!H57</f>
        <v>1198</v>
      </c>
    </row>
  </sheetData>
  <sheetProtection algorithmName="SHA-512" hashValue="ZBm3XUN71FECCghfY7Qw9ePfmqi2RLcX04Z8M/44Hvoh6hV9fRdXKYG0XFjDHkiR2cPunq2OOL4Y7egc2sJYLQ==" saltValue="epm9IuHAs+pMvF4bVa72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223</v>
      </c>
      <c r="C5" s="666"/>
      <c r="D5" s="666"/>
      <c r="E5" s="666"/>
      <c r="F5" s="666"/>
      <c r="G5" s="666"/>
      <c r="H5" s="666"/>
      <c r="I5" s="666"/>
      <c r="J5" s="666"/>
      <c r="K5" s="666"/>
      <c r="L5" s="666"/>
      <c r="M5" s="666"/>
      <c r="N5" s="666"/>
      <c r="O5" s="666"/>
      <c r="P5" s="666"/>
      <c r="Q5" s="667"/>
      <c r="R5" s="668">
        <v>381885</v>
      </c>
      <c r="S5" s="669"/>
      <c r="T5" s="669"/>
      <c r="U5" s="669"/>
      <c r="V5" s="669"/>
      <c r="W5" s="669"/>
      <c r="X5" s="669"/>
      <c r="Y5" s="670"/>
      <c r="Z5" s="671">
        <v>6.5</v>
      </c>
      <c r="AA5" s="671"/>
      <c r="AB5" s="671"/>
      <c r="AC5" s="671"/>
      <c r="AD5" s="672">
        <v>381885</v>
      </c>
      <c r="AE5" s="672"/>
      <c r="AF5" s="672"/>
      <c r="AG5" s="672"/>
      <c r="AH5" s="672"/>
      <c r="AI5" s="672"/>
      <c r="AJ5" s="672"/>
      <c r="AK5" s="672"/>
      <c r="AL5" s="673">
        <v>13.8</v>
      </c>
      <c r="AM5" s="674"/>
      <c r="AN5" s="674"/>
      <c r="AO5" s="675"/>
      <c r="AP5" s="665" t="s">
        <v>224</v>
      </c>
      <c r="AQ5" s="666"/>
      <c r="AR5" s="666"/>
      <c r="AS5" s="666"/>
      <c r="AT5" s="666"/>
      <c r="AU5" s="666"/>
      <c r="AV5" s="666"/>
      <c r="AW5" s="666"/>
      <c r="AX5" s="666"/>
      <c r="AY5" s="666"/>
      <c r="AZ5" s="666"/>
      <c r="BA5" s="666"/>
      <c r="BB5" s="666"/>
      <c r="BC5" s="666"/>
      <c r="BD5" s="666"/>
      <c r="BE5" s="666"/>
      <c r="BF5" s="667"/>
      <c r="BG5" s="679">
        <v>381885</v>
      </c>
      <c r="BH5" s="680"/>
      <c r="BI5" s="680"/>
      <c r="BJ5" s="680"/>
      <c r="BK5" s="680"/>
      <c r="BL5" s="680"/>
      <c r="BM5" s="680"/>
      <c r="BN5" s="681"/>
      <c r="BO5" s="682">
        <v>100</v>
      </c>
      <c r="BP5" s="682"/>
      <c r="BQ5" s="682"/>
      <c r="BR5" s="682"/>
      <c r="BS5" s="683">
        <v>48118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2">
      <c r="B6" s="676" t="s">
        <v>228</v>
      </c>
      <c r="C6" s="677"/>
      <c r="D6" s="677"/>
      <c r="E6" s="677"/>
      <c r="F6" s="677"/>
      <c r="G6" s="677"/>
      <c r="H6" s="677"/>
      <c r="I6" s="677"/>
      <c r="J6" s="677"/>
      <c r="K6" s="677"/>
      <c r="L6" s="677"/>
      <c r="M6" s="677"/>
      <c r="N6" s="677"/>
      <c r="O6" s="677"/>
      <c r="P6" s="677"/>
      <c r="Q6" s="678"/>
      <c r="R6" s="679">
        <v>104352</v>
      </c>
      <c r="S6" s="680"/>
      <c r="T6" s="680"/>
      <c r="U6" s="680"/>
      <c r="V6" s="680"/>
      <c r="W6" s="680"/>
      <c r="X6" s="680"/>
      <c r="Y6" s="681"/>
      <c r="Z6" s="682">
        <v>1.8</v>
      </c>
      <c r="AA6" s="682"/>
      <c r="AB6" s="682"/>
      <c r="AC6" s="682"/>
      <c r="AD6" s="683">
        <v>104352</v>
      </c>
      <c r="AE6" s="683"/>
      <c r="AF6" s="683"/>
      <c r="AG6" s="683"/>
      <c r="AH6" s="683"/>
      <c r="AI6" s="683"/>
      <c r="AJ6" s="683"/>
      <c r="AK6" s="683"/>
      <c r="AL6" s="684">
        <v>3.8</v>
      </c>
      <c r="AM6" s="685"/>
      <c r="AN6" s="685"/>
      <c r="AO6" s="686"/>
      <c r="AP6" s="676" t="s">
        <v>229</v>
      </c>
      <c r="AQ6" s="677"/>
      <c r="AR6" s="677"/>
      <c r="AS6" s="677"/>
      <c r="AT6" s="677"/>
      <c r="AU6" s="677"/>
      <c r="AV6" s="677"/>
      <c r="AW6" s="677"/>
      <c r="AX6" s="677"/>
      <c r="AY6" s="677"/>
      <c r="AZ6" s="677"/>
      <c r="BA6" s="677"/>
      <c r="BB6" s="677"/>
      <c r="BC6" s="677"/>
      <c r="BD6" s="677"/>
      <c r="BE6" s="677"/>
      <c r="BF6" s="678"/>
      <c r="BG6" s="679">
        <v>381885</v>
      </c>
      <c r="BH6" s="680"/>
      <c r="BI6" s="680"/>
      <c r="BJ6" s="680"/>
      <c r="BK6" s="680"/>
      <c r="BL6" s="680"/>
      <c r="BM6" s="680"/>
      <c r="BN6" s="681"/>
      <c r="BO6" s="682">
        <v>100</v>
      </c>
      <c r="BP6" s="682"/>
      <c r="BQ6" s="682"/>
      <c r="BR6" s="682"/>
      <c r="BS6" s="683">
        <v>48118</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66917</v>
      </c>
      <c r="CS6" s="680"/>
      <c r="CT6" s="680"/>
      <c r="CU6" s="680"/>
      <c r="CV6" s="680"/>
      <c r="CW6" s="680"/>
      <c r="CX6" s="680"/>
      <c r="CY6" s="681"/>
      <c r="CZ6" s="673">
        <v>1.2</v>
      </c>
      <c r="DA6" s="674"/>
      <c r="DB6" s="674"/>
      <c r="DC6" s="693"/>
      <c r="DD6" s="688" t="s">
        <v>231</v>
      </c>
      <c r="DE6" s="680"/>
      <c r="DF6" s="680"/>
      <c r="DG6" s="680"/>
      <c r="DH6" s="680"/>
      <c r="DI6" s="680"/>
      <c r="DJ6" s="680"/>
      <c r="DK6" s="680"/>
      <c r="DL6" s="680"/>
      <c r="DM6" s="680"/>
      <c r="DN6" s="680"/>
      <c r="DO6" s="680"/>
      <c r="DP6" s="681"/>
      <c r="DQ6" s="688">
        <v>66917</v>
      </c>
      <c r="DR6" s="680"/>
      <c r="DS6" s="680"/>
      <c r="DT6" s="680"/>
      <c r="DU6" s="680"/>
      <c r="DV6" s="680"/>
      <c r="DW6" s="680"/>
      <c r="DX6" s="680"/>
      <c r="DY6" s="680"/>
      <c r="DZ6" s="680"/>
      <c r="EA6" s="680"/>
      <c r="EB6" s="680"/>
      <c r="EC6" s="689"/>
    </row>
    <row r="7" spans="2:143" ht="11.25" customHeight="1" x14ac:dyDescent="0.2">
      <c r="B7" s="676" t="s">
        <v>232</v>
      </c>
      <c r="C7" s="677"/>
      <c r="D7" s="677"/>
      <c r="E7" s="677"/>
      <c r="F7" s="677"/>
      <c r="G7" s="677"/>
      <c r="H7" s="677"/>
      <c r="I7" s="677"/>
      <c r="J7" s="677"/>
      <c r="K7" s="677"/>
      <c r="L7" s="677"/>
      <c r="M7" s="677"/>
      <c r="N7" s="677"/>
      <c r="O7" s="677"/>
      <c r="P7" s="677"/>
      <c r="Q7" s="678"/>
      <c r="R7" s="679">
        <v>258</v>
      </c>
      <c r="S7" s="680"/>
      <c r="T7" s="680"/>
      <c r="U7" s="680"/>
      <c r="V7" s="680"/>
      <c r="W7" s="680"/>
      <c r="X7" s="680"/>
      <c r="Y7" s="681"/>
      <c r="Z7" s="682">
        <v>0</v>
      </c>
      <c r="AA7" s="682"/>
      <c r="AB7" s="682"/>
      <c r="AC7" s="682"/>
      <c r="AD7" s="683">
        <v>258</v>
      </c>
      <c r="AE7" s="683"/>
      <c r="AF7" s="683"/>
      <c r="AG7" s="683"/>
      <c r="AH7" s="683"/>
      <c r="AI7" s="683"/>
      <c r="AJ7" s="683"/>
      <c r="AK7" s="683"/>
      <c r="AL7" s="684">
        <v>0</v>
      </c>
      <c r="AM7" s="685"/>
      <c r="AN7" s="685"/>
      <c r="AO7" s="686"/>
      <c r="AP7" s="676" t="s">
        <v>233</v>
      </c>
      <c r="AQ7" s="677"/>
      <c r="AR7" s="677"/>
      <c r="AS7" s="677"/>
      <c r="AT7" s="677"/>
      <c r="AU7" s="677"/>
      <c r="AV7" s="677"/>
      <c r="AW7" s="677"/>
      <c r="AX7" s="677"/>
      <c r="AY7" s="677"/>
      <c r="AZ7" s="677"/>
      <c r="BA7" s="677"/>
      <c r="BB7" s="677"/>
      <c r="BC7" s="677"/>
      <c r="BD7" s="677"/>
      <c r="BE7" s="677"/>
      <c r="BF7" s="678"/>
      <c r="BG7" s="679">
        <v>88302</v>
      </c>
      <c r="BH7" s="680"/>
      <c r="BI7" s="680"/>
      <c r="BJ7" s="680"/>
      <c r="BK7" s="680"/>
      <c r="BL7" s="680"/>
      <c r="BM7" s="680"/>
      <c r="BN7" s="681"/>
      <c r="BO7" s="682">
        <v>23.1</v>
      </c>
      <c r="BP7" s="682"/>
      <c r="BQ7" s="682"/>
      <c r="BR7" s="682"/>
      <c r="BS7" s="683">
        <v>1154</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892810</v>
      </c>
      <c r="CS7" s="680"/>
      <c r="CT7" s="680"/>
      <c r="CU7" s="680"/>
      <c r="CV7" s="680"/>
      <c r="CW7" s="680"/>
      <c r="CX7" s="680"/>
      <c r="CY7" s="681"/>
      <c r="CZ7" s="682">
        <v>16.100000000000001</v>
      </c>
      <c r="DA7" s="682"/>
      <c r="DB7" s="682"/>
      <c r="DC7" s="682"/>
      <c r="DD7" s="688">
        <v>100327</v>
      </c>
      <c r="DE7" s="680"/>
      <c r="DF7" s="680"/>
      <c r="DG7" s="680"/>
      <c r="DH7" s="680"/>
      <c r="DI7" s="680"/>
      <c r="DJ7" s="680"/>
      <c r="DK7" s="680"/>
      <c r="DL7" s="680"/>
      <c r="DM7" s="680"/>
      <c r="DN7" s="680"/>
      <c r="DO7" s="680"/>
      <c r="DP7" s="681"/>
      <c r="DQ7" s="688">
        <v>612929</v>
      </c>
      <c r="DR7" s="680"/>
      <c r="DS7" s="680"/>
      <c r="DT7" s="680"/>
      <c r="DU7" s="680"/>
      <c r="DV7" s="680"/>
      <c r="DW7" s="680"/>
      <c r="DX7" s="680"/>
      <c r="DY7" s="680"/>
      <c r="DZ7" s="680"/>
      <c r="EA7" s="680"/>
      <c r="EB7" s="680"/>
      <c r="EC7" s="689"/>
    </row>
    <row r="8" spans="2:143" ht="11.25" customHeight="1" x14ac:dyDescent="0.2">
      <c r="B8" s="676" t="s">
        <v>235</v>
      </c>
      <c r="C8" s="677"/>
      <c r="D8" s="677"/>
      <c r="E8" s="677"/>
      <c r="F8" s="677"/>
      <c r="G8" s="677"/>
      <c r="H8" s="677"/>
      <c r="I8" s="677"/>
      <c r="J8" s="677"/>
      <c r="K8" s="677"/>
      <c r="L8" s="677"/>
      <c r="M8" s="677"/>
      <c r="N8" s="677"/>
      <c r="O8" s="677"/>
      <c r="P8" s="677"/>
      <c r="Q8" s="678"/>
      <c r="R8" s="679">
        <v>434</v>
      </c>
      <c r="S8" s="680"/>
      <c r="T8" s="680"/>
      <c r="U8" s="680"/>
      <c r="V8" s="680"/>
      <c r="W8" s="680"/>
      <c r="X8" s="680"/>
      <c r="Y8" s="681"/>
      <c r="Z8" s="682">
        <v>0</v>
      </c>
      <c r="AA8" s="682"/>
      <c r="AB8" s="682"/>
      <c r="AC8" s="682"/>
      <c r="AD8" s="683">
        <v>434</v>
      </c>
      <c r="AE8" s="683"/>
      <c r="AF8" s="683"/>
      <c r="AG8" s="683"/>
      <c r="AH8" s="683"/>
      <c r="AI8" s="683"/>
      <c r="AJ8" s="683"/>
      <c r="AK8" s="683"/>
      <c r="AL8" s="684">
        <v>0</v>
      </c>
      <c r="AM8" s="685"/>
      <c r="AN8" s="685"/>
      <c r="AO8" s="686"/>
      <c r="AP8" s="676" t="s">
        <v>236</v>
      </c>
      <c r="AQ8" s="677"/>
      <c r="AR8" s="677"/>
      <c r="AS8" s="677"/>
      <c r="AT8" s="677"/>
      <c r="AU8" s="677"/>
      <c r="AV8" s="677"/>
      <c r="AW8" s="677"/>
      <c r="AX8" s="677"/>
      <c r="AY8" s="677"/>
      <c r="AZ8" s="677"/>
      <c r="BA8" s="677"/>
      <c r="BB8" s="677"/>
      <c r="BC8" s="677"/>
      <c r="BD8" s="677"/>
      <c r="BE8" s="677"/>
      <c r="BF8" s="678"/>
      <c r="BG8" s="679">
        <v>3676</v>
      </c>
      <c r="BH8" s="680"/>
      <c r="BI8" s="680"/>
      <c r="BJ8" s="680"/>
      <c r="BK8" s="680"/>
      <c r="BL8" s="680"/>
      <c r="BM8" s="680"/>
      <c r="BN8" s="681"/>
      <c r="BO8" s="682">
        <v>1</v>
      </c>
      <c r="BP8" s="682"/>
      <c r="BQ8" s="682"/>
      <c r="BR8" s="682"/>
      <c r="BS8" s="688" t="s">
        <v>231</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768549</v>
      </c>
      <c r="CS8" s="680"/>
      <c r="CT8" s="680"/>
      <c r="CU8" s="680"/>
      <c r="CV8" s="680"/>
      <c r="CW8" s="680"/>
      <c r="CX8" s="680"/>
      <c r="CY8" s="681"/>
      <c r="CZ8" s="682">
        <v>13.9</v>
      </c>
      <c r="DA8" s="682"/>
      <c r="DB8" s="682"/>
      <c r="DC8" s="682"/>
      <c r="DD8" s="688">
        <v>191090</v>
      </c>
      <c r="DE8" s="680"/>
      <c r="DF8" s="680"/>
      <c r="DG8" s="680"/>
      <c r="DH8" s="680"/>
      <c r="DI8" s="680"/>
      <c r="DJ8" s="680"/>
      <c r="DK8" s="680"/>
      <c r="DL8" s="680"/>
      <c r="DM8" s="680"/>
      <c r="DN8" s="680"/>
      <c r="DO8" s="680"/>
      <c r="DP8" s="681"/>
      <c r="DQ8" s="688">
        <v>389747</v>
      </c>
      <c r="DR8" s="680"/>
      <c r="DS8" s="680"/>
      <c r="DT8" s="680"/>
      <c r="DU8" s="680"/>
      <c r="DV8" s="680"/>
      <c r="DW8" s="680"/>
      <c r="DX8" s="680"/>
      <c r="DY8" s="680"/>
      <c r="DZ8" s="680"/>
      <c r="EA8" s="680"/>
      <c r="EB8" s="680"/>
      <c r="EC8" s="689"/>
    </row>
    <row r="9" spans="2:143" ht="11.25" customHeight="1" x14ac:dyDescent="0.2">
      <c r="B9" s="676" t="s">
        <v>238</v>
      </c>
      <c r="C9" s="677"/>
      <c r="D9" s="677"/>
      <c r="E9" s="677"/>
      <c r="F9" s="677"/>
      <c r="G9" s="677"/>
      <c r="H9" s="677"/>
      <c r="I9" s="677"/>
      <c r="J9" s="677"/>
      <c r="K9" s="677"/>
      <c r="L9" s="677"/>
      <c r="M9" s="677"/>
      <c r="N9" s="677"/>
      <c r="O9" s="677"/>
      <c r="P9" s="677"/>
      <c r="Q9" s="678"/>
      <c r="R9" s="679">
        <v>494</v>
      </c>
      <c r="S9" s="680"/>
      <c r="T9" s="680"/>
      <c r="U9" s="680"/>
      <c r="V9" s="680"/>
      <c r="W9" s="680"/>
      <c r="X9" s="680"/>
      <c r="Y9" s="681"/>
      <c r="Z9" s="682">
        <v>0</v>
      </c>
      <c r="AA9" s="682"/>
      <c r="AB9" s="682"/>
      <c r="AC9" s="682"/>
      <c r="AD9" s="683">
        <v>494</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73127</v>
      </c>
      <c r="BH9" s="680"/>
      <c r="BI9" s="680"/>
      <c r="BJ9" s="680"/>
      <c r="BK9" s="680"/>
      <c r="BL9" s="680"/>
      <c r="BM9" s="680"/>
      <c r="BN9" s="681"/>
      <c r="BO9" s="682">
        <v>19.100000000000001</v>
      </c>
      <c r="BP9" s="682"/>
      <c r="BQ9" s="682"/>
      <c r="BR9" s="682"/>
      <c r="BS9" s="688" t="s">
        <v>231</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460741</v>
      </c>
      <c r="CS9" s="680"/>
      <c r="CT9" s="680"/>
      <c r="CU9" s="680"/>
      <c r="CV9" s="680"/>
      <c r="CW9" s="680"/>
      <c r="CX9" s="680"/>
      <c r="CY9" s="681"/>
      <c r="CZ9" s="682">
        <v>8.3000000000000007</v>
      </c>
      <c r="DA9" s="682"/>
      <c r="DB9" s="682"/>
      <c r="DC9" s="682"/>
      <c r="DD9" s="688">
        <v>64193</v>
      </c>
      <c r="DE9" s="680"/>
      <c r="DF9" s="680"/>
      <c r="DG9" s="680"/>
      <c r="DH9" s="680"/>
      <c r="DI9" s="680"/>
      <c r="DJ9" s="680"/>
      <c r="DK9" s="680"/>
      <c r="DL9" s="680"/>
      <c r="DM9" s="680"/>
      <c r="DN9" s="680"/>
      <c r="DO9" s="680"/>
      <c r="DP9" s="681"/>
      <c r="DQ9" s="688">
        <v>399013</v>
      </c>
      <c r="DR9" s="680"/>
      <c r="DS9" s="680"/>
      <c r="DT9" s="680"/>
      <c r="DU9" s="680"/>
      <c r="DV9" s="680"/>
      <c r="DW9" s="680"/>
      <c r="DX9" s="680"/>
      <c r="DY9" s="680"/>
      <c r="DZ9" s="680"/>
      <c r="EA9" s="680"/>
      <c r="EB9" s="680"/>
      <c r="EC9" s="689"/>
    </row>
    <row r="10" spans="2:143" ht="11.25" customHeight="1" x14ac:dyDescent="0.2">
      <c r="B10" s="676" t="s">
        <v>241</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126</v>
      </c>
      <c r="AA10" s="682"/>
      <c r="AB10" s="682"/>
      <c r="AC10" s="682"/>
      <c r="AD10" s="683" t="s">
        <v>126</v>
      </c>
      <c r="AE10" s="683"/>
      <c r="AF10" s="683"/>
      <c r="AG10" s="683"/>
      <c r="AH10" s="683"/>
      <c r="AI10" s="683"/>
      <c r="AJ10" s="683"/>
      <c r="AK10" s="683"/>
      <c r="AL10" s="684" t="s">
        <v>231</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7261</v>
      </c>
      <c r="BH10" s="680"/>
      <c r="BI10" s="680"/>
      <c r="BJ10" s="680"/>
      <c r="BK10" s="680"/>
      <c r="BL10" s="680"/>
      <c r="BM10" s="680"/>
      <c r="BN10" s="681"/>
      <c r="BO10" s="682">
        <v>1.9</v>
      </c>
      <c r="BP10" s="682"/>
      <c r="BQ10" s="682"/>
      <c r="BR10" s="682"/>
      <c r="BS10" s="688" t="s">
        <v>126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3116</v>
      </c>
      <c r="CS10" s="680"/>
      <c r="CT10" s="680"/>
      <c r="CU10" s="680"/>
      <c r="CV10" s="680"/>
      <c r="CW10" s="680"/>
      <c r="CX10" s="680"/>
      <c r="CY10" s="681"/>
      <c r="CZ10" s="682">
        <v>0.1</v>
      </c>
      <c r="DA10" s="682"/>
      <c r="DB10" s="682"/>
      <c r="DC10" s="682"/>
      <c r="DD10" s="688" t="s">
        <v>231</v>
      </c>
      <c r="DE10" s="680"/>
      <c r="DF10" s="680"/>
      <c r="DG10" s="680"/>
      <c r="DH10" s="680"/>
      <c r="DI10" s="680"/>
      <c r="DJ10" s="680"/>
      <c r="DK10" s="680"/>
      <c r="DL10" s="680"/>
      <c r="DM10" s="680"/>
      <c r="DN10" s="680"/>
      <c r="DO10" s="680"/>
      <c r="DP10" s="681"/>
      <c r="DQ10" s="688">
        <v>3116</v>
      </c>
      <c r="DR10" s="680"/>
      <c r="DS10" s="680"/>
      <c r="DT10" s="680"/>
      <c r="DU10" s="680"/>
      <c r="DV10" s="680"/>
      <c r="DW10" s="680"/>
      <c r="DX10" s="680"/>
      <c r="DY10" s="680"/>
      <c r="DZ10" s="680"/>
      <c r="EA10" s="680"/>
      <c r="EB10" s="680"/>
      <c r="EC10" s="689"/>
    </row>
    <row r="11" spans="2:143" ht="11.25" customHeight="1" x14ac:dyDescent="0.2">
      <c r="B11" s="676" t="s">
        <v>244</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126</v>
      </c>
      <c r="AA11" s="682"/>
      <c r="AB11" s="682"/>
      <c r="AC11" s="682"/>
      <c r="AD11" s="683" t="s">
        <v>231</v>
      </c>
      <c r="AE11" s="683"/>
      <c r="AF11" s="683"/>
      <c r="AG11" s="683"/>
      <c r="AH11" s="683"/>
      <c r="AI11" s="683"/>
      <c r="AJ11" s="683"/>
      <c r="AK11" s="683"/>
      <c r="AL11" s="684" t="s">
        <v>126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4238</v>
      </c>
      <c r="BH11" s="680"/>
      <c r="BI11" s="680"/>
      <c r="BJ11" s="680"/>
      <c r="BK11" s="680"/>
      <c r="BL11" s="680"/>
      <c r="BM11" s="680"/>
      <c r="BN11" s="681"/>
      <c r="BO11" s="682">
        <v>1.1000000000000001</v>
      </c>
      <c r="BP11" s="682"/>
      <c r="BQ11" s="682"/>
      <c r="BR11" s="682"/>
      <c r="BS11" s="688">
        <v>1154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912681</v>
      </c>
      <c r="CS11" s="680"/>
      <c r="CT11" s="680"/>
      <c r="CU11" s="680"/>
      <c r="CV11" s="680"/>
      <c r="CW11" s="680"/>
      <c r="CX11" s="680"/>
      <c r="CY11" s="681"/>
      <c r="CZ11" s="682">
        <v>16.5</v>
      </c>
      <c r="DA11" s="682"/>
      <c r="DB11" s="682"/>
      <c r="DC11" s="682"/>
      <c r="DD11" s="688">
        <v>380289</v>
      </c>
      <c r="DE11" s="680"/>
      <c r="DF11" s="680"/>
      <c r="DG11" s="680"/>
      <c r="DH11" s="680"/>
      <c r="DI11" s="680"/>
      <c r="DJ11" s="680"/>
      <c r="DK11" s="680"/>
      <c r="DL11" s="680"/>
      <c r="DM11" s="680"/>
      <c r="DN11" s="680"/>
      <c r="DO11" s="680"/>
      <c r="DP11" s="681"/>
      <c r="DQ11" s="688">
        <v>438827</v>
      </c>
      <c r="DR11" s="680"/>
      <c r="DS11" s="680"/>
      <c r="DT11" s="680"/>
      <c r="DU11" s="680"/>
      <c r="DV11" s="680"/>
      <c r="DW11" s="680"/>
      <c r="DX11" s="680"/>
      <c r="DY11" s="680"/>
      <c r="DZ11" s="680"/>
      <c r="EA11" s="680"/>
      <c r="EB11" s="680"/>
      <c r="EC11" s="689"/>
    </row>
    <row r="12" spans="2:143" ht="11.25" customHeight="1" x14ac:dyDescent="0.2">
      <c r="B12" s="676" t="s">
        <v>247</v>
      </c>
      <c r="C12" s="677"/>
      <c r="D12" s="677"/>
      <c r="E12" s="677"/>
      <c r="F12" s="677"/>
      <c r="G12" s="677"/>
      <c r="H12" s="677"/>
      <c r="I12" s="677"/>
      <c r="J12" s="677"/>
      <c r="K12" s="677"/>
      <c r="L12" s="677"/>
      <c r="M12" s="677"/>
      <c r="N12" s="677"/>
      <c r="O12" s="677"/>
      <c r="P12" s="677"/>
      <c r="Q12" s="678"/>
      <c r="R12" s="679">
        <v>52357</v>
      </c>
      <c r="S12" s="680"/>
      <c r="T12" s="680"/>
      <c r="U12" s="680"/>
      <c r="V12" s="680"/>
      <c r="W12" s="680"/>
      <c r="X12" s="680"/>
      <c r="Y12" s="681"/>
      <c r="Z12" s="682">
        <v>0.9</v>
      </c>
      <c r="AA12" s="682"/>
      <c r="AB12" s="682"/>
      <c r="AC12" s="682"/>
      <c r="AD12" s="683">
        <v>52357</v>
      </c>
      <c r="AE12" s="683"/>
      <c r="AF12" s="683"/>
      <c r="AG12" s="683"/>
      <c r="AH12" s="683"/>
      <c r="AI12" s="683"/>
      <c r="AJ12" s="683"/>
      <c r="AK12" s="683"/>
      <c r="AL12" s="684">
        <v>1.9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274529</v>
      </c>
      <c r="BH12" s="680"/>
      <c r="BI12" s="680"/>
      <c r="BJ12" s="680"/>
      <c r="BK12" s="680"/>
      <c r="BL12" s="680"/>
      <c r="BM12" s="680"/>
      <c r="BN12" s="681"/>
      <c r="BO12" s="682">
        <v>71.900000000000006</v>
      </c>
      <c r="BP12" s="682"/>
      <c r="BQ12" s="682"/>
      <c r="BR12" s="682"/>
      <c r="BS12" s="688">
        <v>46964</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145707</v>
      </c>
      <c r="CS12" s="680"/>
      <c r="CT12" s="680"/>
      <c r="CU12" s="680"/>
      <c r="CV12" s="680"/>
      <c r="CW12" s="680"/>
      <c r="CX12" s="680"/>
      <c r="CY12" s="681"/>
      <c r="CZ12" s="682">
        <v>2.6</v>
      </c>
      <c r="DA12" s="682"/>
      <c r="DB12" s="682"/>
      <c r="DC12" s="682"/>
      <c r="DD12" s="688">
        <v>37235</v>
      </c>
      <c r="DE12" s="680"/>
      <c r="DF12" s="680"/>
      <c r="DG12" s="680"/>
      <c r="DH12" s="680"/>
      <c r="DI12" s="680"/>
      <c r="DJ12" s="680"/>
      <c r="DK12" s="680"/>
      <c r="DL12" s="680"/>
      <c r="DM12" s="680"/>
      <c r="DN12" s="680"/>
      <c r="DO12" s="680"/>
      <c r="DP12" s="681"/>
      <c r="DQ12" s="688">
        <v>117924</v>
      </c>
      <c r="DR12" s="680"/>
      <c r="DS12" s="680"/>
      <c r="DT12" s="680"/>
      <c r="DU12" s="680"/>
      <c r="DV12" s="680"/>
      <c r="DW12" s="680"/>
      <c r="DX12" s="680"/>
      <c r="DY12" s="680"/>
      <c r="DZ12" s="680"/>
      <c r="EA12" s="680"/>
      <c r="EB12" s="680"/>
      <c r="EC12" s="689"/>
    </row>
    <row r="13" spans="2:143" ht="11.25" customHeight="1" x14ac:dyDescent="0.2">
      <c r="B13" s="676" t="s">
        <v>250</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231</v>
      </c>
      <c r="AA13" s="682"/>
      <c r="AB13" s="682"/>
      <c r="AC13" s="682"/>
      <c r="AD13" s="683" t="s">
        <v>231</v>
      </c>
      <c r="AE13" s="683"/>
      <c r="AF13" s="683"/>
      <c r="AG13" s="683"/>
      <c r="AH13" s="683"/>
      <c r="AI13" s="683"/>
      <c r="AJ13" s="683"/>
      <c r="AK13" s="683"/>
      <c r="AL13" s="684" t="s">
        <v>231</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267044</v>
      </c>
      <c r="BH13" s="680"/>
      <c r="BI13" s="680"/>
      <c r="BJ13" s="680"/>
      <c r="BK13" s="680"/>
      <c r="BL13" s="680"/>
      <c r="BM13" s="680"/>
      <c r="BN13" s="681"/>
      <c r="BO13" s="682">
        <v>69.900000000000006</v>
      </c>
      <c r="BP13" s="682"/>
      <c r="BQ13" s="682"/>
      <c r="BR13" s="682"/>
      <c r="BS13" s="688">
        <v>46964</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763662</v>
      </c>
      <c r="CS13" s="680"/>
      <c r="CT13" s="680"/>
      <c r="CU13" s="680"/>
      <c r="CV13" s="680"/>
      <c r="CW13" s="680"/>
      <c r="CX13" s="680"/>
      <c r="CY13" s="681"/>
      <c r="CZ13" s="682">
        <v>13.8</v>
      </c>
      <c r="DA13" s="682"/>
      <c r="DB13" s="682"/>
      <c r="DC13" s="682"/>
      <c r="DD13" s="688">
        <v>702116</v>
      </c>
      <c r="DE13" s="680"/>
      <c r="DF13" s="680"/>
      <c r="DG13" s="680"/>
      <c r="DH13" s="680"/>
      <c r="DI13" s="680"/>
      <c r="DJ13" s="680"/>
      <c r="DK13" s="680"/>
      <c r="DL13" s="680"/>
      <c r="DM13" s="680"/>
      <c r="DN13" s="680"/>
      <c r="DO13" s="680"/>
      <c r="DP13" s="681"/>
      <c r="DQ13" s="688">
        <v>278361</v>
      </c>
      <c r="DR13" s="680"/>
      <c r="DS13" s="680"/>
      <c r="DT13" s="680"/>
      <c r="DU13" s="680"/>
      <c r="DV13" s="680"/>
      <c r="DW13" s="680"/>
      <c r="DX13" s="680"/>
      <c r="DY13" s="680"/>
      <c r="DZ13" s="680"/>
      <c r="EA13" s="680"/>
      <c r="EB13" s="680"/>
      <c r="EC13" s="689"/>
    </row>
    <row r="14" spans="2:143" ht="11.25" customHeight="1" x14ac:dyDescent="0.2">
      <c r="B14" s="676" t="s">
        <v>253</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231</v>
      </c>
      <c r="AA14" s="682"/>
      <c r="AB14" s="682"/>
      <c r="AC14" s="682"/>
      <c r="AD14" s="683" t="s">
        <v>231</v>
      </c>
      <c r="AE14" s="683"/>
      <c r="AF14" s="683"/>
      <c r="AG14" s="683"/>
      <c r="AH14" s="683"/>
      <c r="AI14" s="683"/>
      <c r="AJ14" s="683"/>
      <c r="AK14" s="683"/>
      <c r="AL14" s="684" t="s">
        <v>231</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11388</v>
      </c>
      <c r="BH14" s="680"/>
      <c r="BI14" s="680"/>
      <c r="BJ14" s="680"/>
      <c r="BK14" s="680"/>
      <c r="BL14" s="680"/>
      <c r="BM14" s="680"/>
      <c r="BN14" s="681"/>
      <c r="BO14" s="682">
        <v>3</v>
      </c>
      <c r="BP14" s="682"/>
      <c r="BQ14" s="682"/>
      <c r="BR14" s="682"/>
      <c r="BS14" s="688" t="s">
        <v>231</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75830</v>
      </c>
      <c r="CS14" s="680"/>
      <c r="CT14" s="680"/>
      <c r="CU14" s="680"/>
      <c r="CV14" s="680"/>
      <c r="CW14" s="680"/>
      <c r="CX14" s="680"/>
      <c r="CY14" s="681"/>
      <c r="CZ14" s="682">
        <v>1.4</v>
      </c>
      <c r="DA14" s="682"/>
      <c r="DB14" s="682"/>
      <c r="DC14" s="682"/>
      <c r="DD14" s="688">
        <v>14514</v>
      </c>
      <c r="DE14" s="680"/>
      <c r="DF14" s="680"/>
      <c r="DG14" s="680"/>
      <c r="DH14" s="680"/>
      <c r="DI14" s="680"/>
      <c r="DJ14" s="680"/>
      <c r="DK14" s="680"/>
      <c r="DL14" s="680"/>
      <c r="DM14" s="680"/>
      <c r="DN14" s="680"/>
      <c r="DO14" s="680"/>
      <c r="DP14" s="681"/>
      <c r="DQ14" s="688">
        <v>70920</v>
      </c>
      <c r="DR14" s="680"/>
      <c r="DS14" s="680"/>
      <c r="DT14" s="680"/>
      <c r="DU14" s="680"/>
      <c r="DV14" s="680"/>
      <c r="DW14" s="680"/>
      <c r="DX14" s="680"/>
      <c r="DY14" s="680"/>
      <c r="DZ14" s="680"/>
      <c r="EA14" s="680"/>
      <c r="EB14" s="680"/>
      <c r="EC14" s="689"/>
    </row>
    <row r="15" spans="2:143" ht="11.25" customHeight="1" x14ac:dyDescent="0.2">
      <c r="B15" s="676" t="s">
        <v>256</v>
      </c>
      <c r="C15" s="677"/>
      <c r="D15" s="677"/>
      <c r="E15" s="677"/>
      <c r="F15" s="677"/>
      <c r="G15" s="677"/>
      <c r="H15" s="677"/>
      <c r="I15" s="677"/>
      <c r="J15" s="677"/>
      <c r="K15" s="677"/>
      <c r="L15" s="677"/>
      <c r="M15" s="677"/>
      <c r="N15" s="677"/>
      <c r="O15" s="677"/>
      <c r="P15" s="677"/>
      <c r="Q15" s="678"/>
      <c r="R15" s="679">
        <v>17982</v>
      </c>
      <c r="S15" s="680"/>
      <c r="T15" s="680"/>
      <c r="U15" s="680"/>
      <c r="V15" s="680"/>
      <c r="W15" s="680"/>
      <c r="X15" s="680"/>
      <c r="Y15" s="681"/>
      <c r="Z15" s="682">
        <v>0.3</v>
      </c>
      <c r="AA15" s="682"/>
      <c r="AB15" s="682"/>
      <c r="AC15" s="682"/>
      <c r="AD15" s="683">
        <v>17982</v>
      </c>
      <c r="AE15" s="683"/>
      <c r="AF15" s="683"/>
      <c r="AG15" s="683"/>
      <c r="AH15" s="683"/>
      <c r="AI15" s="683"/>
      <c r="AJ15" s="683"/>
      <c r="AK15" s="683"/>
      <c r="AL15" s="684">
        <v>0.7</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7666</v>
      </c>
      <c r="BH15" s="680"/>
      <c r="BI15" s="680"/>
      <c r="BJ15" s="680"/>
      <c r="BK15" s="680"/>
      <c r="BL15" s="680"/>
      <c r="BM15" s="680"/>
      <c r="BN15" s="681"/>
      <c r="BO15" s="682">
        <v>2</v>
      </c>
      <c r="BP15" s="682"/>
      <c r="BQ15" s="682"/>
      <c r="BR15" s="682"/>
      <c r="BS15" s="688" t="s">
        <v>126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501198</v>
      </c>
      <c r="CS15" s="680"/>
      <c r="CT15" s="680"/>
      <c r="CU15" s="680"/>
      <c r="CV15" s="680"/>
      <c r="CW15" s="680"/>
      <c r="CX15" s="680"/>
      <c r="CY15" s="681"/>
      <c r="CZ15" s="682">
        <v>9</v>
      </c>
      <c r="DA15" s="682"/>
      <c r="DB15" s="682"/>
      <c r="DC15" s="682"/>
      <c r="DD15" s="688">
        <v>198295</v>
      </c>
      <c r="DE15" s="680"/>
      <c r="DF15" s="680"/>
      <c r="DG15" s="680"/>
      <c r="DH15" s="680"/>
      <c r="DI15" s="680"/>
      <c r="DJ15" s="680"/>
      <c r="DK15" s="680"/>
      <c r="DL15" s="680"/>
      <c r="DM15" s="680"/>
      <c r="DN15" s="680"/>
      <c r="DO15" s="680"/>
      <c r="DP15" s="681"/>
      <c r="DQ15" s="688">
        <v>333987</v>
      </c>
      <c r="DR15" s="680"/>
      <c r="DS15" s="680"/>
      <c r="DT15" s="680"/>
      <c r="DU15" s="680"/>
      <c r="DV15" s="680"/>
      <c r="DW15" s="680"/>
      <c r="DX15" s="680"/>
      <c r="DY15" s="680"/>
      <c r="DZ15" s="680"/>
      <c r="EA15" s="680"/>
      <c r="EB15" s="680"/>
      <c r="EC15" s="689"/>
    </row>
    <row r="16" spans="2:143" ht="11.25" customHeight="1" x14ac:dyDescent="0.2">
      <c r="B16" s="676" t="s">
        <v>259</v>
      </c>
      <c r="C16" s="677"/>
      <c r="D16" s="677"/>
      <c r="E16" s="677"/>
      <c r="F16" s="677"/>
      <c r="G16" s="677"/>
      <c r="H16" s="677"/>
      <c r="I16" s="677"/>
      <c r="J16" s="677"/>
      <c r="K16" s="677"/>
      <c r="L16" s="677"/>
      <c r="M16" s="677"/>
      <c r="N16" s="677"/>
      <c r="O16" s="677"/>
      <c r="P16" s="677"/>
      <c r="Q16" s="678"/>
      <c r="R16" s="679" t="s">
        <v>231</v>
      </c>
      <c r="S16" s="680"/>
      <c r="T16" s="680"/>
      <c r="U16" s="680"/>
      <c r="V16" s="680"/>
      <c r="W16" s="680"/>
      <c r="X16" s="680"/>
      <c r="Y16" s="681"/>
      <c r="Z16" s="682" t="s">
        <v>231</v>
      </c>
      <c r="AA16" s="682"/>
      <c r="AB16" s="682"/>
      <c r="AC16" s="682"/>
      <c r="AD16" s="683" t="s">
        <v>231</v>
      </c>
      <c r="AE16" s="683"/>
      <c r="AF16" s="683"/>
      <c r="AG16" s="683"/>
      <c r="AH16" s="683"/>
      <c r="AI16" s="683"/>
      <c r="AJ16" s="683"/>
      <c r="AK16" s="683"/>
      <c r="AL16" s="684" t="s">
        <v>126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231</v>
      </c>
      <c r="BH16" s="680"/>
      <c r="BI16" s="680"/>
      <c r="BJ16" s="680"/>
      <c r="BK16" s="680"/>
      <c r="BL16" s="680"/>
      <c r="BM16" s="680"/>
      <c r="BN16" s="681"/>
      <c r="BO16" s="682" t="s">
        <v>126</v>
      </c>
      <c r="BP16" s="682"/>
      <c r="BQ16" s="682"/>
      <c r="BR16" s="682"/>
      <c r="BS16" s="688" t="s">
        <v>126</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223417</v>
      </c>
      <c r="CS16" s="680"/>
      <c r="CT16" s="680"/>
      <c r="CU16" s="680"/>
      <c r="CV16" s="680"/>
      <c r="CW16" s="680"/>
      <c r="CX16" s="680"/>
      <c r="CY16" s="681"/>
      <c r="CZ16" s="682">
        <v>4</v>
      </c>
      <c r="DA16" s="682"/>
      <c r="DB16" s="682"/>
      <c r="DC16" s="682"/>
      <c r="DD16" s="688" t="s">
        <v>126</v>
      </c>
      <c r="DE16" s="680"/>
      <c r="DF16" s="680"/>
      <c r="DG16" s="680"/>
      <c r="DH16" s="680"/>
      <c r="DI16" s="680"/>
      <c r="DJ16" s="680"/>
      <c r="DK16" s="680"/>
      <c r="DL16" s="680"/>
      <c r="DM16" s="680"/>
      <c r="DN16" s="680"/>
      <c r="DO16" s="680"/>
      <c r="DP16" s="681"/>
      <c r="DQ16" s="688">
        <v>39811</v>
      </c>
      <c r="DR16" s="680"/>
      <c r="DS16" s="680"/>
      <c r="DT16" s="680"/>
      <c r="DU16" s="680"/>
      <c r="DV16" s="680"/>
      <c r="DW16" s="680"/>
      <c r="DX16" s="680"/>
      <c r="DY16" s="680"/>
      <c r="DZ16" s="680"/>
      <c r="EA16" s="680"/>
      <c r="EB16" s="680"/>
      <c r="EC16" s="689"/>
    </row>
    <row r="17" spans="2:133" ht="11.25" customHeight="1" x14ac:dyDescent="0.2">
      <c r="B17" s="676" t="s">
        <v>262</v>
      </c>
      <c r="C17" s="677"/>
      <c r="D17" s="677"/>
      <c r="E17" s="677"/>
      <c r="F17" s="677"/>
      <c r="G17" s="677"/>
      <c r="H17" s="677"/>
      <c r="I17" s="677"/>
      <c r="J17" s="677"/>
      <c r="K17" s="677"/>
      <c r="L17" s="677"/>
      <c r="M17" s="677"/>
      <c r="N17" s="677"/>
      <c r="O17" s="677"/>
      <c r="P17" s="677"/>
      <c r="Q17" s="678"/>
      <c r="R17" s="679">
        <v>221</v>
      </c>
      <c r="S17" s="680"/>
      <c r="T17" s="680"/>
      <c r="U17" s="680"/>
      <c r="V17" s="680"/>
      <c r="W17" s="680"/>
      <c r="X17" s="680"/>
      <c r="Y17" s="681"/>
      <c r="Z17" s="682">
        <v>0</v>
      </c>
      <c r="AA17" s="682"/>
      <c r="AB17" s="682"/>
      <c r="AC17" s="682"/>
      <c r="AD17" s="683">
        <v>221</v>
      </c>
      <c r="AE17" s="683"/>
      <c r="AF17" s="683"/>
      <c r="AG17" s="683"/>
      <c r="AH17" s="683"/>
      <c r="AI17" s="683"/>
      <c r="AJ17" s="683"/>
      <c r="AK17" s="683"/>
      <c r="AL17" s="684">
        <v>0</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126</v>
      </c>
      <c r="BH17" s="680"/>
      <c r="BI17" s="680"/>
      <c r="BJ17" s="680"/>
      <c r="BK17" s="680"/>
      <c r="BL17" s="680"/>
      <c r="BM17" s="680"/>
      <c r="BN17" s="681"/>
      <c r="BO17" s="682" t="s">
        <v>126</v>
      </c>
      <c r="BP17" s="682"/>
      <c r="BQ17" s="682"/>
      <c r="BR17" s="682"/>
      <c r="BS17" s="688" t="s">
        <v>231</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726913</v>
      </c>
      <c r="CS17" s="680"/>
      <c r="CT17" s="680"/>
      <c r="CU17" s="680"/>
      <c r="CV17" s="680"/>
      <c r="CW17" s="680"/>
      <c r="CX17" s="680"/>
      <c r="CY17" s="681"/>
      <c r="CZ17" s="682">
        <v>13.1</v>
      </c>
      <c r="DA17" s="682"/>
      <c r="DB17" s="682"/>
      <c r="DC17" s="682"/>
      <c r="DD17" s="688" t="s">
        <v>126</v>
      </c>
      <c r="DE17" s="680"/>
      <c r="DF17" s="680"/>
      <c r="DG17" s="680"/>
      <c r="DH17" s="680"/>
      <c r="DI17" s="680"/>
      <c r="DJ17" s="680"/>
      <c r="DK17" s="680"/>
      <c r="DL17" s="680"/>
      <c r="DM17" s="680"/>
      <c r="DN17" s="680"/>
      <c r="DO17" s="680"/>
      <c r="DP17" s="681"/>
      <c r="DQ17" s="688">
        <v>726913</v>
      </c>
      <c r="DR17" s="680"/>
      <c r="DS17" s="680"/>
      <c r="DT17" s="680"/>
      <c r="DU17" s="680"/>
      <c r="DV17" s="680"/>
      <c r="DW17" s="680"/>
      <c r="DX17" s="680"/>
      <c r="DY17" s="680"/>
      <c r="DZ17" s="680"/>
      <c r="EA17" s="680"/>
      <c r="EB17" s="680"/>
      <c r="EC17" s="689"/>
    </row>
    <row r="18" spans="2:133" ht="11.25" customHeight="1" x14ac:dyDescent="0.2">
      <c r="B18" s="676" t="s">
        <v>265</v>
      </c>
      <c r="C18" s="677"/>
      <c r="D18" s="677"/>
      <c r="E18" s="677"/>
      <c r="F18" s="677"/>
      <c r="G18" s="677"/>
      <c r="H18" s="677"/>
      <c r="I18" s="677"/>
      <c r="J18" s="677"/>
      <c r="K18" s="677"/>
      <c r="L18" s="677"/>
      <c r="M18" s="677"/>
      <c r="N18" s="677"/>
      <c r="O18" s="677"/>
      <c r="P18" s="677"/>
      <c r="Q18" s="678"/>
      <c r="R18" s="679">
        <v>2698709</v>
      </c>
      <c r="S18" s="680"/>
      <c r="T18" s="680"/>
      <c r="U18" s="680"/>
      <c r="V18" s="680"/>
      <c r="W18" s="680"/>
      <c r="X18" s="680"/>
      <c r="Y18" s="681"/>
      <c r="Z18" s="682">
        <v>46.2</v>
      </c>
      <c r="AA18" s="682"/>
      <c r="AB18" s="682"/>
      <c r="AC18" s="682"/>
      <c r="AD18" s="683">
        <v>2177955</v>
      </c>
      <c r="AE18" s="683"/>
      <c r="AF18" s="683"/>
      <c r="AG18" s="683"/>
      <c r="AH18" s="683"/>
      <c r="AI18" s="683"/>
      <c r="AJ18" s="683"/>
      <c r="AK18" s="683"/>
      <c r="AL18" s="684">
        <v>78.8</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231</v>
      </c>
      <c r="BP18" s="682"/>
      <c r="BQ18" s="682"/>
      <c r="BR18" s="682"/>
      <c r="BS18" s="688" t="s">
        <v>231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231</v>
      </c>
      <c r="CS18" s="680"/>
      <c r="CT18" s="680"/>
      <c r="CU18" s="680"/>
      <c r="CV18" s="680"/>
      <c r="CW18" s="680"/>
      <c r="CX18" s="680"/>
      <c r="CY18" s="681"/>
      <c r="CZ18" s="682" t="s">
        <v>126</v>
      </c>
      <c r="DA18" s="682"/>
      <c r="DB18" s="682"/>
      <c r="DC18" s="682"/>
      <c r="DD18" s="688" t="s">
        <v>231</v>
      </c>
      <c r="DE18" s="680"/>
      <c r="DF18" s="680"/>
      <c r="DG18" s="680"/>
      <c r="DH18" s="680"/>
      <c r="DI18" s="680"/>
      <c r="DJ18" s="680"/>
      <c r="DK18" s="680"/>
      <c r="DL18" s="680"/>
      <c r="DM18" s="680"/>
      <c r="DN18" s="680"/>
      <c r="DO18" s="680"/>
      <c r="DP18" s="681"/>
      <c r="DQ18" s="688" t="s">
        <v>126</v>
      </c>
      <c r="DR18" s="680"/>
      <c r="DS18" s="680"/>
      <c r="DT18" s="680"/>
      <c r="DU18" s="680"/>
      <c r="DV18" s="680"/>
      <c r="DW18" s="680"/>
      <c r="DX18" s="680"/>
      <c r="DY18" s="680"/>
      <c r="DZ18" s="680"/>
      <c r="EA18" s="680"/>
      <c r="EB18" s="680"/>
      <c r="EC18" s="689"/>
    </row>
    <row r="19" spans="2:133" ht="11.25" customHeight="1" x14ac:dyDescent="0.2">
      <c r="B19" s="676" t="s">
        <v>268</v>
      </c>
      <c r="C19" s="677"/>
      <c r="D19" s="677"/>
      <c r="E19" s="677"/>
      <c r="F19" s="677"/>
      <c r="G19" s="677"/>
      <c r="H19" s="677"/>
      <c r="I19" s="677"/>
      <c r="J19" s="677"/>
      <c r="K19" s="677"/>
      <c r="L19" s="677"/>
      <c r="M19" s="677"/>
      <c r="N19" s="677"/>
      <c r="O19" s="677"/>
      <c r="P19" s="677"/>
      <c r="Q19" s="678"/>
      <c r="R19" s="679">
        <v>2177955</v>
      </c>
      <c r="S19" s="680"/>
      <c r="T19" s="680"/>
      <c r="U19" s="680"/>
      <c r="V19" s="680"/>
      <c r="W19" s="680"/>
      <c r="X19" s="680"/>
      <c r="Y19" s="681"/>
      <c r="Z19" s="682">
        <v>37.299999999999997</v>
      </c>
      <c r="AA19" s="682"/>
      <c r="AB19" s="682"/>
      <c r="AC19" s="682"/>
      <c r="AD19" s="683">
        <v>2177955</v>
      </c>
      <c r="AE19" s="683"/>
      <c r="AF19" s="683"/>
      <c r="AG19" s="683"/>
      <c r="AH19" s="683"/>
      <c r="AI19" s="683"/>
      <c r="AJ19" s="683"/>
      <c r="AK19" s="683"/>
      <c r="AL19" s="684">
        <v>78.8</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231</v>
      </c>
      <c r="BH19" s="680"/>
      <c r="BI19" s="680"/>
      <c r="BJ19" s="680"/>
      <c r="BK19" s="680"/>
      <c r="BL19" s="680"/>
      <c r="BM19" s="680"/>
      <c r="BN19" s="681"/>
      <c r="BO19" s="682" t="s">
        <v>231</v>
      </c>
      <c r="BP19" s="682"/>
      <c r="BQ19" s="682"/>
      <c r="BR19" s="682"/>
      <c r="BS19" s="688" t="s">
        <v>126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231</v>
      </c>
      <c r="DA19" s="682"/>
      <c r="DB19" s="682"/>
      <c r="DC19" s="682"/>
      <c r="DD19" s="688" t="s">
        <v>231</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2">
      <c r="B20" s="676" t="s">
        <v>271</v>
      </c>
      <c r="C20" s="677"/>
      <c r="D20" s="677"/>
      <c r="E20" s="677"/>
      <c r="F20" s="677"/>
      <c r="G20" s="677"/>
      <c r="H20" s="677"/>
      <c r="I20" s="677"/>
      <c r="J20" s="677"/>
      <c r="K20" s="677"/>
      <c r="L20" s="677"/>
      <c r="M20" s="677"/>
      <c r="N20" s="677"/>
      <c r="O20" s="677"/>
      <c r="P20" s="677"/>
      <c r="Q20" s="678"/>
      <c r="R20" s="679">
        <v>520754</v>
      </c>
      <c r="S20" s="680"/>
      <c r="T20" s="680"/>
      <c r="U20" s="680"/>
      <c r="V20" s="680"/>
      <c r="W20" s="680"/>
      <c r="X20" s="680"/>
      <c r="Y20" s="681"/>
      <c r="Z20" s="682">
        <v>8.9</v>
      </c>
      <c r="AA20" s="682"/>
      <c r="AB20" s="682"/>
      <c r="AC20" s="682"/>
      <c r="AD20" s="683" t="s">
        <v>126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126</v>
      </c>
      <c r="BH20" s="680"/>
      <c r="BI20" s="680"/>
      <c r="BJ20" s="680"/>
      <c r="BK20" s="680"/>
      <c r="BL20" s="680"/>
      <c r="BM20" s="680"/>
      <c r="BN20" s="681"/>
      <c r="BO20" s="682" t="s">
        <v>126</v>
      </c>
      <c r="BP20" s="682"/>
      <c r="BQ20" s="682"/>
      <c r="BR20" s="682"/>
      <c r="BS20" s="688" t="s">
        <v>231</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5541541</v>
      </c>
      <c r="CS20" s="680"/>
      <c r="CT20" s="680"/>
      <c r="CU20" s="680"/>
      <c r="CV20" s="680"/>
      <c r="CW20" s="680"/>
      <c r="CX20" s="680"/>
      <c r="CY20" s="681"/>
      <c r="CZ20" s="682">
        <v>100</v>
      </c>
      <c r="DA20" s="682"/>
      <c r="DB20" s="682"/>
      <c r="DC20" s="682"/>
      <c r="DD20" s="688">
        <v>1688059</v>
      </c>
      <c r="DE20" s="680"/>
      <c r="DF20" s="680"/>
      <c r="DG20" s="680"/>
      <c r="DH20" s="680"/>
      <c r="DI20" s="680"/>
      <c r="DJ20" s="680"/>
      <c r="DK20" s="680"/>
      <c r="DL20" s="680"/>
      <c r="DM20" s="680"/>
      <c r="DN20" s="680"/>
      <c r="DO20" s="680"/>
      <c r="DP20" s="681"/>
      <c r="DQ20" s="688">
        <v>3478465</v>
      </c>
      <c r="DR20" s="680"/>
      <c r="DS20" s="680"/>
      <c r="DT20" s="680"/>
      <c r="DU20" s="680"/>
      <c r="DV20" s="680"/>
      <c r="DW20" s="680"/>
      <c r="DX20" s="680"/>
      <c r="DY20" s="680"/>
      <c r="DZ20" s="680"/>
      <c r="EA20" s="680"/>
      <c r="EB20" s="680"/>
      <c r="EC20" s="689"/>
    </row>
    <row r="21" spans="2:133" ht="11.25" customHeight="1" x14ac:dyDescent="0.2">
      <c r="B21" s="676" t="s">
        <v>274</v>
      </c>
      <c r="C21" s="677"/>
      <c r="D21" s="677"/>
      <c r="E21" s="677"/>
      <c r="F21" s="677"/>
      <c r="G21" s="677"/>
      <c r="H21" s="677"/>
      <c r="I21" s="677"/>
      <c r="J21" s="677"/>
      <c r="K21" s="677"/>
      <c r="L21" s="677"/>
      <c r="M21" s="677"/>
      <c r="N21" s="677"/>
      <c r="O21" s="677"/>
      <c r="P21" s="677"/>
      <c r="Q21" s="678"/>
      <c r="R21" s="679" t="s">
        <v>231</v>
      </c>
      <c r="S21" s="680"/>
      <c r="T21" s="680"/>
      <c r="U21" s="680"/>
      <c r="V21" s="680"/>
      <c r="W21" s="680"/>
      <c r="X21" s="680"/>
      <c r="Y21" s="681"/>
      <c r="Z21" s="682" t="s">
        <v>231</v>
      </c>
      <c r="AA21" s="682"/>
      <c r="AB21" s="682"/>
      <c r="AC21" s="682"/>
      <c r="AD21" s="683" t="s">
        <v>231</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231</v>
      </c>
      <c r="BH21" s="680"/>
      <c r="BI21" s="680"/>
      <c r="BJ21" s="680"/>
      <c r="BK21" s="680"/>
      <c r="BL21" s="680"/>
      <c r="BM21" s="680"/>
      <c r="BN21" s="681"/>
      <c r="BO21" s="682" t="s">
        <v>126</v>
      </c>
      <c r="BP21" s="682"/>
      <c r="BQ21" s="682"/>
      <c r="BR21" s="682"/>
      <c r="BS21" s="688" t="s">
        <v>231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276</v>
      </c>
      <c r="C22" s="677"/>
      <c r="D22" s="677"/>
      <c r="E22" s="677"/>
      <c r="F22" s="677"/>
      <c r="G22" s="677"/>
      <c r="H22" s="677"/>
      <c r="I22" s="677"/>
      <c r="J22" s="677"/>
      <c r="K22" s="677"/>
      <c r="L22" s="677"/>
      <c r="M22" s="677"/>
      <c r="N22" s="677"/>
      <c r="O22" s="677"/>
      <c r="P22" s="677"/>
      <c r="Q22" s="678"/>
      <c r="R22" s="679">
        <v>3256692</v>
      </c>
      <c r="S22" s="680"/>
      <c r="T22" s="680"/>
      <c r="U22" s="680"/>
      <c r="V22" s="680"/>
      <c r="W22" s="680"/>
      <c r="X22" s="680"/>
      <c r="Y22" s="681"/>
      <c r="Z22" s="682">
        <v>55.8</v>
      </c>
      <c r="AA22" s="682"/>
      <c r="AB22" s="682"/>
      <c r="AC22" s="682"/>
      <c r="AD22" s="683">
        <v>2735938</v>
      </c>
      <c r="AE22" s="683"/>
      <c r="AF22" s="683"/>
      <c r="AG22" s="683"/>
      <c r="AH22" s="683"/>
      <c r="AI22" s="683"/>
      <c r="AJ22" s="683"/>
      <c r="AK22" s="683"/>
      <c r="AL22" s="684">
        <v>99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231</v>
      </c>
      <c r="BP22" s="682"/>
      <c r="BQ22" s="682"/>
      <c r="BR22" s="682"/>
      <c r="BS22" s="688" t="s">
        <v>231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279</v>
      </c>
      <c r="C23" s="677"/>
      <c r="D23" s="677"/>
      <c r="E23" s="677"/>
      <c r="F23" s="677"/>
      <c r="G23" s="677"/>
      <c r="H23" s="677"/>
      <c r="I23" s="677"/>
      <c r="J23" s="677"/>
      <c r="K23" s="677"/>
      <c r="L23" s="677"/>
      <c r="M23" s="677"/>
      <c r="N23" s="677"/>
      <c r="O23" s="677"/>
      <c r="P23" s="677"/>
      <c r="Q23" s="678"/>
      <c r="R23" s="679" t="s">
        <v>231</v>
      </c>
      <c r="S23" s="680"/>
      <c r="T23" s="680"/>
      <c r="U23" s="680"/>
      <c r="V23" s="680"/>
      <c r="W23" s="680"/>
      <c r="X23" s="680"/>
      <c r="Y23" s="681"/>
      <c r="Z23" s="682" t="s">
        <v>126</v>
      </c>
      <c r="AA23" s="682"/>
      <c r="AB23" s="682"/>
      <c r="AC23" s="682"/>
      <c r="AD23" s="683" t="s">
        <v>231</v>
      </c>
      <c r="AE23" s="683"/>
      <c r="AF23" s="683"/>
      <c r="AG23" s="683"/>
      <c r="AH23" s="683"/>
      <c r="AI23" s="683"/>
      <c r="AJ23" s="683"/>
      <c r="AK23" s="683"/>
      <c r="AL23" s="684" t="s">
        <v>126</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231</v>
      </c>
      <c r="BH23" s="680"/>
      <c r="BI23" s="680"/>
      <c r="BJ23" s="680"/>
      <c r="BK23" s="680"/>
      <c r="BL23" s="680"/>
      <c r="BM23" s="680"/>
      <c r="BN23" s="681"/>
      <c r="BO23" s="682" t="s">
        <v>126</v>
      </c>
      <c r="BP23" s="682"/>
      <c r="BQ23" s="682"/>
      <c r="BR23" s="682"/>
      <c r="BS23" s="688" t="s">
        <v>126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2">
      <c r="B24" s="676" t="s">
        <v>286</v>
      </c>
      <c r="C24" s="677"/>
      <c r="D24" s="677"/>
      <c r="E24" s="677"/>
      <c r="F24" s="677"/>
      <c r="G24" s="677"/>
      <c r="H24" s="677"/>
      <c r="I24" s="677"/>
      <c r="J24" s="677"/>
      <c r="K24" s="677"/>
      <c r="L24" s="677"/>
      <c r="M24" s="677"/>
      <c r="N24" s="677"/>
      <c r="O24" s="677"/>
      <c r="P24" s="677"/>
      <c r="Q24" s="678"/>
      <c r="R24" s="679">
        <v>9530</v>
      </c>
      <c r="S24" s="680"/>
      <c r="T24" s="680"/>
      <c r="U24" s="680"/>
      <c r="V24" s="680"/>
      <c r="W24" s="680"/>
      <c r="X24" s="680"/>
      <c r="Y24" s="681"/>
      <c r="Z24" s="682">
        <v>0.2</v>
      </c>
      <c r="AA24" s="682"/>
      <c r="AB24" s="682"/>
      <c r="AC24" s="682"/>
      <c r="AD24" s="683" t="s">
        <v>231</v>
      </c>
      <c r="AE24" s="683"/>
      <c r="AF24" s="683"/>
      <c r="AG24" s="683"/>
      <c r="AH24" s="683"/>
      <c r="AI24" s="683"/>
      <c r="AJ24" s="683"/>
      <c r="AK24" s="683"/>
      <c r="AL24" s="684" t="s">
        <v>126</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126</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1737369</v>
      </c>
      <c r="CS24" s="669"/>
      <c r="CT24" s="669"/>
      <c r="CU24" s="669"/>
      <c r="CV24" s="669"/>
      <c r="CW24" s="669"/>
      <c r="CX24" s="669"/>
      <c r="CY24" s="670"/>
      <c r="CZ24" s="673">
        <v>31.4</v>
      </c>
      <c r="DA24" s="674"/>
      <c r="DB24" s="674"/>
      <c r="DC24" s="693"/>
      <c r="DD24" s="712">
        <v>1555231</v>
      </c>
      <c r="DE24" s="669"/>
      <c r="DF24" s="669"/>
      <c r="DG24" s="669"/>
      <c r="DH24" s="669"/>
      <c r="DI24" s="669"/>
      <c r="DJ24" s="669"/>
      <c r="DK24" s="670"/>
      <c r="DL24" s="712">
        <v>1500833</v>
      </c>
      <c r="DM24" s="669"/>
      <c r="DN24" s="669"/>
      <c r="DO24" s="669"/>
      <c r="DP24" s="669"/>
      <c r="DQ24" s="669"/>
      <c r="DR24" s="669"/>
      <c r="DS24" s="669"/>
      <c r="DT24" s="669"/>
      <c r="DU24" s="669"/>
      <c r="DV24" s="670"/>
      <c r="DW24" s="673">
        <v>52.2</v>
      </c>
      <c r="DX24" s="674"/>
      <c r="DY24" s="674"/>
      <c r="DZ24" s="674"/>
      <c r="EA24" s="674"/>
      <c r="EB24" s="674"/>
      <c r="EC24" s="675"/>
    </row>
    <row r="25" spans="2:133" ht="11.25" customHeight="1" x14ac:dyDescent="0.2">
      <c r="B25" s="676" t="s">
        <v>289</v>
      </c>
      <c r="C25" s="677"/>
      <c r="D25" s="677"/>
      <c r="E25" s="677"/>
      <c r="F25" s="677"/>
      <c r="G25" s="677"/>
      <c r="H25" s="677"/>
      <c r="I25" s="677"/>
      <c r="J25" s="677"/>
      <c r="K25" s="677"/>
      <c r="L25" s="677"/>
      <c r="M25" s="677"/>
      <c r="N25" s="677"/>
      <c r="O25" s="677"/>
      <c r="P25" s="677"/>
      <c r="Q25" s="678"/>
      <c r="R25" s="679">
        <v>65676</v>
      </c>
      <c r="S25" s="680"/>
      <c r="T25" s="680"/>
      <c r="U25" s="680"/>
      <c r="V25" s="680"/>
      <c r="W25" s="680"/>
      <c r="X25" s="680"/>
      <c r="Y25" s="681"/>
      <c r="Z25" s="682">
        <v>1.1000000000000001</v>
      </c>
      <c r="AA25" s="682"/>
      <c r="AB25" s="682"/>
      <c r="AC25" s="682"/>
      <c r="AD25" s="683" t="s">
        <v>126</v>
      </c>
      <c r="AE25" s="683"/>
      <c r="AF25" s="683"/>
      <c r="AG25" s="683"/>
      <c r="AH25" s="683"/>
      <c r="AI25" s="683"/>
      <c r="AJ25" s="683"/>
      <c r="AK25" s="683"/>
      <c r="AL25" s="684" t="s">
        <v>231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126</v>
      </c>
      <c r="BH25" s="680"/>
      <c r="BI25" s="680"/>
      <c r="BJ25" s="680"/>
      <c r="BK25" s="680"/>
      <c r="BL25" s="680"/>
      <c r="BM25" s="680"/>
      <c r="BN25" s="681"/>
      <c r="BO25" s="682" t="s">
        <v>126</v>
      </c>
      <c r="BP25" s="682"/>
      <c r="BQ25" s="682"/>
      <c r="BR25" s="682"/>
      <c r="BS25" s="688" t="s">
        <v>126</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815351</v>
      </c>
      <c r="CS25" s="715"/>
      <c r="CT25" s="715"/>
      <c r="CU25" s="715"/>
      <c r="CV25" s="715"/>
      <c r="CW25" s="715"/>
      <c r="CX25" s="715"/>
      <c r="CY25" s="716"/>
      <c r="CZ25" s="684">
        <v>14.7</v>
      </c>
      <c r="DA25" s="713"/>
      <c r="DB25" s="713"/>
      <c r="DC25" s="717"/>
      <c r="DD25" s="688">
        <v>759228</v>
      </c>
      <c r="DE25" s="715"/>
      <c r="DF25" s="715"/>
      <c r="DG25" s="715"/>
      <c r="DH25" s="715"/>
      <c r="DI25" s="715"/>
      <c r="DJ25" s="715"/>
      <c r="DK25" s="716"/>
      <c r="DL25" s="688">
        <v>705095</v>
      </c>
      <c r="DM25" s="715"/>
      <c r="DN25" s="715"/>
      <c r="DO25" s="715"/>
      <c r="DP25" s="715"/>
      <c r="DQ25" s="715"/>
      <c r="DR25" s="715"/>
      <c r="DS25" s="715"/>
      <c r="DT25" s="715"/>
      <c r="DU25" s="715"/>
      <c r="DV25" s="716"/>
      <c r="DW25" s="684">
        <v>24.5</v>
      </c>
      <c r="DX25" s="713"/>
      <c r="DY25" s="713"/>
      <c r="DZ25" s="713"/>
      <c r="EA25" s="713"/>
      <c r="EB25" s="713"/>
      <c r="EC25" s="714"/>
    </row>
    <row r="26" spans="2:133" ht="11.25" customHeight="1" x14ac:dyDescent="0.2">
      <c r="B26" s="676" t="s">
        <v>292</v>
      </c>
      <c r="C26" s="677"/>
      <c r="D26" s="677"/>
      <c r="E26" s="677"/>
      <c r="F26" s="677"/>
      <c r="G26" s="677"/>
      <c r="H26" s="677"/>
      <c r="I26" s="677"/>
      <c r="J26" s="677"/>
      <c r="K26" s="677"/>
      <c r="L26" s="677"/>
      <c r="M26" s="677"/>
      <c r="N26" s="677"/>
      <c r="O26" s="677"/>
      <c r="P26" s="677"/>
      <c r="Q26" s="678"/>
      <c r="R26" s="679">
        <v>2334</v>
      </c>
      <c r="S26" s="680"/>
      <c r="T26" s="680"/>
      <c r="U26" s="680"/>
      <c r="V26" s="680"/>
      <c r="W26" s="680"/>
      <c r="X26" s="680"/>
      <c r="Y26" s="681"/>
      <c r="Z26" s="682">
        <v>0</v>
      </c>
      <c r="AA26" s="682"/>
      <c r="AB26" s="682"/>
      <c r="AC26" s="682"/>
      <c r="AD26" s="683" t="s">
        <v>126</v>
      </c>
      <c r="AE26" s="683"/>
      <c r="AF26" s="683"/>
      <c r="AG26" s="683"/>
      <c r="AH26" s="683"/>
      <c r="AI26" s="683"/>
      <c r="AJ26" s="683"/>
      <c r="AK26" s="683"/>
      <c r="AL26" s="684" t="s">
        <v>231</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231</v>
      </c>
      <c r="BH26" s="680"/>
      <c r="BI26" s="680"/>
      <c r="BJ26" s="680"/>
      <c r="BK26" s="680"/>
      <c r="BL26" s="680"/>
      <c r="BM26" s="680"/>
      <c r="BN26" s="681"/>
      <c r="BO26" s="682" t="s">
        <v>126</v>
      </c>
      <c r="BP26" s="682"/>
      <c r="BQ26" s="682"/>
      <c r="BR26" s="682"/>
      <c r="BS26" s="688" t="s">
        <v>231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441837</v>
      </c>
      <c r="CS26" s="680"/>
      <c r="CT26" s="680"/>
      <c r="CU26" s="680"/>
      <c r="CV26" s="680"/>
      <c r="CW26" s="680"/>
      <c r="CX26" s="680"/>
      <c r="CY26" s="681"/>
      <c r="CZ26" s="684">
        <v>8</v>
      </c>
      <c r="DA26" s="713"/>
      <c r="DB26" s="713"/>
      <c r="DC26" s="717"/>
      <c r="DD26" s="688">
        <v>392595</v>
      </c>
      <c r="DE26" s="680"/>
      <c r="DF26" s="680"/>
      <c r="DG26" s="680"/>
      <c r="DH26" s="680"/>
      <c r="DI26" s="680"/>
      <c r="DJ26" s="680"/>
      <c r="DK26" s="681"/>
      <c r="DL26" s="688" t="s">
        <v>231</v>
      </c>
      <c r="DM26" s="680"/>
      <c r="DN26" s="680"/>
      <c r="DO26" s="680"/>
      <c r="DP26" s="680"/>
      <c r="DQ26" s="680"/>
      <c r="DR26" s="680"/>
      <c r="DS26" s="680"/>
      <c r="DT26" s="680"/>
      <c r="DU26" s="680"/>
      <c r="DV26" s="681"/>
      <c r="DW26" s="684" t="s">
        <v>231</v>
      </c>
      <c r="DX26" s="713"/>
      <c r="DY26" s="713"/>
      <c r="DZ26" s="713"/>
      <c r="EA26" s="713"/>
      <c r="EB26" s="713"/>
      <c r="EC26" s="714"/>
    </row>
    <row r="27" spans="2:133" ht="11.25" customHeight="1" x14ac:dyDescent="0.2">
      <c r="B27" s="676" t="s">
        <v>295</v>
      </c>
      <c r="C27" s="677"/>
      <c r="D27" s="677"/>
      <c r="E27" s="677"/>
      <c r="F27" s="677"/>
      <c r="G27" s="677"/>
      <c r="H27" s="677"/>
      <c r="I27" s="677"/>
      <c r="J27" s="677"/>
      <c r="K27" s="677"/>
      <c r="L27" s="677"/>
      <c r="M27" s="677"/>
      <c r="N27" s="677"/>
      <c r="O27" s="677"/>
      <c r="P27" s="677"/>
      <c r="Q27" s="678"/>
      <c r="R27" s="679">
        <v>496646</v>
      </c>
      <c r="S27" s="680"/>
      <c r="T27" s="680"/>
      <c r="U27" s="680"/>
      <c r="V27" s="680"/>
      <c r="W27" s="680"/>
      <c r="X27" s="680"/>
      <c r="Y27" s="681"/>
      <c r="Z27" s="682">
        <v>8.5</v>
      </c>
      <c r="AA27" s="682"/>
      <c r="AB27" s="682"/>
      <c r="AC27" s="682"/>
      <c r="AD27" s="683" t="s">
        <v>231</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381885</v>
      </c>
      <c r="BH27" s="680"/>
      <c r="BI27" s="680"/>
      <c r="BJ27" s="680"/>
      <c r="BK27" s="680"/>
      <c r="BL27" s="680"/>
      <c r="BM27" s="680"/>
      <c r="BN27" s="681"/>
      <c r="BO27" s="682">
        <v>100</v>
      </c>
      <c r="BP27" s="682"/>
      <c r="BQ27" s="682"/>
      <c r="BR27" s="682"/>
      <c r="BS27" s="688">
        <v>48118</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195105</v>
      </c>
      <c r="CS27" s="715"/>
      <c r="CT27" s="715"/>
      <c r="CU27" s="715"/>
      <c r="CV27" s="715"/>
      <c r="CW27" s="715"/>
      <c r="CX27" s="715"/>
      <c r="CY27" s="716"/>
      <c r="CZ27" s="684">
        <v>3.5</v>
      </c>
      <c r="DA27" s="713"/>
      <c r="DB27" s="713"/>
      <c r="DC27" s="717"/>
      <c r="DD27" s="688">
        <v>69090</v>
      </c>
      <c r="DE27" s="715"/>
      <c r="DF27" s="715"/>
      <c r="DG27" s="715"/>
      <c r="DH27" s="715"/>
      <c r="DI27" s="715"/>
      <c r="DJ27" s="715"/>
      <c r="DK27" s="716"/>
      <c r="DL27" s="688">
        <v>68825</v>
      </c>
      <c r="DM27" s="715"/>
      <c r="DN27" s="715"/>
      <c r="DO27" s="715"/>
      <c r="DP27" s="715"/>
      <c r="DQ27" s="715"/>
      <c r="DR27" s="715"/>
      <c r="DS27" s="715"/>
      <c r="DT27" s="715"/>
      <c r="DU27" s="715"/>
      <c r="DV27" s="716"/>
      <c r="DW27" s="684">
        <v>2.4</v>
      </c>
      <c r="DX27" s="713"/>
      <c r="DY27" s="713"/>
      <c r="DZ27" s="713"/>
      <c r="EA27" s="713"/>
      <c r="EB27" s="713"/>
      <c r="EC27" s="714"/>
    </row>
    <row r="28" spans="2:133" ht="11.25" customHeight="1" x14ac:dyDescent="0.2">
      <c r="B28" s="721" t="s">
        <v>298</v>
      </c>
      <c r="C28" s="722"/>
      <c r="D28" s="722"/>
      <c r="E28" s="722"/>
      <c r="F28" s="722"/>
      <c r="G28" s="722"/>
      <c r="H28" s="722"/>
      <c r="I28" s="722"/>
      <c r="J28" s="722"/>
      <c r="K28" s="722"/>
      <c r="L28" s="722"/>
      <c r="M28" s="722"/>
      <c r="N28" s="722"/>
      <c r="O28" s="722"/>
      <c r="P28" s="722"/>
      <c r="Q28" s="723"/>
      <c r="R28" s="679" t="s">
        <v>126</v>
      </c>
      <c r="S28" s="680"/>
      <c r="T28" s="680"/>
      <c r="U28" s="680"/>
      <c r="V28" s="680"/>
      <c r="W28" s="680"/>
      <c r="X28" s="680"/>
      <c r="Y28" s="681"/>
      <c r="Z28" s="682" t="s">
        <v>231</v>
      </c>
      <c r="AA28" s="682"/>
      <c r="AB28" s="682"/>
      <c r="AC28" s="682"/>
      <c r="AD28" s="683" t="s">
        <v>126</v>
      </c>
      <c r="AE28" s="683"/>
      <c r="AF28" s="683"/>
      <c r="AG28" s="683"/>
      <c r="AH28" s="683"/>
      <c r="AI28" s="683"/>
      <c r="AJ28" s="683"/>
      <c r="AK28" s="683"/>
      <c r="AL28" s="684" t="s">
        <v>231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726913</v>
      </c>
      <c r="CS28" s="680"/>
      <c r="CT28" s="680"/>
      <c r="CU28" s="680"/>
      <c r="CV28" s="680"/>
      <c r="CW28" s="680"/>
      <c r="CX28" s="680"/>
      <c r="CY28" s="681"/>
      <c r="CZ28" s="684">
        <v>13.1</v>
      </c>
      <c r="DA28" s="713"/>
      <c r="DB28" s="713"/>
      <c r="DC28" s="717"/>
      <c r="DD28" s="688">
        <v>726913</v>
      </c>
      <c r="DE28" s="680"/>
      <c r="DF28" s="680"/>
      <c r="DG28" s="680"/>
      <c r="DH28" s="680"/>
      <c r="DI28" s="680"/>
      <c r="DJ28" s="680"/>
      <c r="DK28" s="681"/>
      <c r="DL28" s="688">
        <v>726913</v>
      </c>
      <c r="DM28" s="680"/>
      <c r="DN28" s="680"/>
      <c r="DO28" s="680"/>
      <c r="DP28" s="680"/>
      <c r="DQ28" s="680"/>
      <c r="DR28" s="680"/>
      <c r="DS28" s="680"/>
      <c r="DT28" s="680"/>
      <c r="DU28" s="680"/>
      <c r="DV28" s="681"/>
      <c r="DW28" s="684">
        <v>25.3</v>
      </c>
      <c r="DX28" s="713"/>
      <c r="DY28" s="713"/>
      <c r="DZ28" s="713"/>
      <c r="EA28" s="713"/>
      <c r="EB28" s="713"/>
      <c r="EC28" s="714"/>
    </row>
    <row r="29" spans="2:133" ht="11.25" customHeight="1" x14ac:dyDescent="0.2">
      <c r="B29" s="676" t="s">
        <v>300</v>
      </c>
      <c r="C29" s="677"/>
      <c r="D29" s="677"/>
      <c r="E29" s="677"/>
      <c r="F29" s="677"/>
      <c r="G29" s="677"/>
      <c r="H29" s="677"/>
      <c r="I29" s="677"/>
      <c r="J29" s="677"/>
      <c r="K29" s="677"/>
      <c r="L29" s="677"/>
      <c r="M29" s="677"/>
      <c r="N29" s="677"/>
      <c r="O29" s="677"/>
      <c r="P29" s="677"/>
      <c r="Q29" s="678"/>
      <c r="R29" s="679">
        <v>591023</v>
      </c>
      <c r="S29" s="680"/>
      <c r="T29" s="680"/>
      <c r="U29" s="680"/>
      <c r="V29" s="680"/>
      <c r="W29" s="680"/>
      <c r="X29" s="680"/>
      <c r="Y29" s="681"/>
      <c r="Z29" s="682">
        <v>10.1</v>
      </c>
      <c r="AA29" s="682"/>
      <c r="AB29" s="682"/>
      <c r="AC29" s="682"/>
      <c r="AD29" s="683" t="s">
        <v>231</v>
      </c>
      <c r="AE29" s="683"/>
      <c r="AF29" s="683"/>
      <c r="AG29" s="683"/>
      <c r="AH29" s="683"/>
      <c r="AI29" s="683"/>
      <c r="AJ29" s="683"/>
      <c r="AK29" s="683"/>
      <c r="AL29" s="684" t="s">
        <v>231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726913</v>
      </c>
      <c r="CS29" s="715"/>
      <c r="CT29" s="715"/>
      <c r="CU29" s="715"/>
      <c r="CV29" s="715"/>
      <c r="CW29" s="715"/>
      <c r="CX29" s="715"/>
      <c r="CY29" s="716"/>
      <c r="CZ29" s="684">
        <v>13.1</v>
      </c>
      <c r="DA29" s="713"/>
      <c r="DB29" s="713"/>
      <c r="DC29" s="717"/>
      <c r="DD29" s="688">
        <v>726913</v>
      </c>
      <c r="DE29" s="715"/>
      <c r="DF29" s="715"/>
      <c r="DG29" s="715"/>
      <c r="DH29" s="715"/>
      <c r="DI29" s="715"/>
      <c r="DJ29" s="715"/>
      <c r="DK29" s="716"/>
      <c r="DL29" s="688">
        <v>726913</v>
      </c>
      <c r="DM29" s="715"/>
      <c r="DN29" s="715"/>
      <c r="DO29" s="715"/>
      <c r="DP29" s="715"/>
      <c r="DQ29" s="715"/>
      <c r="DR29" s="715"/>
      <c r="DS29" s="715"/>
      <c r="DT29" s="715"/>
      <c r="DU29" s="715"/>
      <c r="DV29" s="716"/>
      <c r="DW29" s="684">
        <v>25.3</v>
      </c>
      <c r="DX29" s="713"/>
      <c r="DY29" s="713"/>
      <c r="DZ29" s="713"/>
      <c r="EA29" s="713"/>
      <c r="EB29" s="713"/>
      <c r="EC29" s="714"/>
    </row>
    <row r="30" spans="2:133" ht="11.25" customHeight="1" x14ac:dyDescent="0.2">
      <c r="B30" s="676" t="s">
        <v>305</v>
      </c>
      <c r="C30" s="677"/>
      <c r="D30" s="677"/>
      <c r="E30" s="677"/>
      <c r="F30" s="677"/>
      <c r="G30" s="677"/>
      <c r="H30" s="677"/>
      <c r="I30" s="677"/>
      <c r="J30" s="677"/>
      <c r="K30" s="677"/>
      <c r="L30" s="677"/>
      <c r="M30" s="677"/>
      <c r="N30" s="677"/>
      <c r="O30" s="677"/>
      <c r="P30" s="677"/>
      <c r="Q30" s="678"/>
      <c r="R30" s="679">
        <v>38869</v>
      </c>
      <c r="S30" s="680"/>
      <c r="T30" s="680"/>
      <c r="U30" s="680"/>
      <c r="V30" s="680"/>
      <c r="W30" s="680"/>
      <c r="X30" s="680"/>
      <c r="Y30" s="681"/>
      <c r="Z30" s="682">
        <v>0.7</v>
      </c>
      <c r="AA30" s="682"/>
      <c r="AB30" s="682"/>
      <c r="AC30" s="682"/>
      <c r="AD30" s="683">
        <v>22022</v>
      </c>
      <c r="AE30" s="683"/>
      <c r="AF30" s="683"/>
      <c r="AG30" s="683"/>
      <c r="AH30" s="683"/>
      <c r="AI30" s="683"/>
      <c r="AJ30" s="683"/>
      <c r="AK30" s="683"/>
      <c r="AL30" s="684">
        <v>0.8</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99.9</v>
      </c>
      <c r="BH30" s="740"/>
      <c r="BI30" s="740"/>
      <c r="BJ30" s="740"/>
      <c r="BK30" s="740"/>
      <c r="BL30" s="740"/>
      <c r="BM30" s="674">
        <v>99.2</v>
      </c>
      <c r="BN30" s="740"/>
      <c r="BO30" s="740"/>
      <c r="BP30" s="740"/>
      <c r="BQ30" s="741"/>
      <c r="BR30" s="739">
        <v>99.9</v>
      </c>
      <c r="BS30" s="740"/>
      <c r="BT30" s="740"/>
      <c r="BU30" s="740"/>
      <c r="BV30" s="740"/>
      <c r="BW30" s="740"/>
      <c r="BX30" s="674">
        <v>99.2</v>
      </c>
      <c r="BY30" s="740"/>
      <c r="BZ30" s="740"/>
      <c r="CA30" s="740"/>
      <c r="CB30" s="741"/>
      <c r="CD30" s="744"/>
      <c r="CE30" s="745"/>
      <c r="CF30" s="694" t="s">
        <v>308</v>
      </c>
      <c r="CG30" s="695"/>
      <c r="CH30" s="695"/>
      <c r="CI30" s="695"/>
      <c r="CJ30" s="695"/>
      <c r="CK30" s="695"/>
      <c r="CL30" s="695"/>
      <c r="CM30" s="695"/>
      <c r="CN30" s="695"/>
      <c r="CO30" s="695"/>
      <c r="CP30" s="695"/>
      <c r="CQ30" s="696"/>
      <c r="CR30" s="679">
        <v>686432</v>
      </c>
      <c r="CS30" s="680"/>
      <c r="CT30" s="680"/>
      <c r="CU30" s="680"/>
      <c r="CV30" s="680"/>
      <c r="CW30" s="680"/>
      <c r="CX30" s="680"/>
      <c r="CY30" s="681"/>
      <c r="CZ30" s="684">
        <v>12.4</v>
      </c>
      <c r="DA30" s="713"/>
      <c r="DB30" s="713"/>
      <c r="DC30" s="717"/>
      <c r="DD30" s="688">
        <v>686432</v>
      </c>
      <c r="DE30" s="680"/>
      <c r="DF30" s="680"/>
      <c r="DG30" s="680"/>
      <c r="DH30" s="680"/>
      <c r="DI30" s="680"/>
      <c r="DJ30" s="680"/>
      <c r="DK30" s="681"/>
      <c r="DL30" s="688">
        <v>686432</v>
      </c>
      <c r="DM30" s="680"/>
      <c r="DN30" s="680"/>
      <c r="DO30" s="680"/>
      <c r="DP30" s="680"/>
      <c r="DQ30" s="680"/>
      <c r="DR30" s="680"/>
      <c r="DS30" s="680"/>
      <c r="DT30" s="680"/>
      <c r="DU30" s="680"/>
      <c r="DV30" s="681"/>
      <c r="DW30" s="684">
        <v>23.9</v>
      </c>
      <c r="DX30" s="713"/>
      <c r="DY30" s="713"/>
      <c r="DZ30" s="713"/>
      <c r="EA30" s="713"/>
      <c r="EB30" s="713"/>
      <c r="EC30" s="714"/>
    </row>
    <row r="31" spans="2:133" ht="11.25" customHeight="1" x14ac:dyDescent="0.2">
      <c r="B31" s="676" t="s">
        <v>309</v>
      </c>
      <c r="C31" s="677"/>
      <c r="D31" s="677"/>
      <c r="E31" s="677"/>
      <c r="F31" s="677"/>
      <c r="G31" s="677"/>
      <c r="H31" s="677"/>
      <c r="I31" s="677"/>
      <c r="J31" s="677"/>
      <c r="K31" s="677"/>
      <c r="L31" s="677"/>
      <c r="M31" s="677"/>
      <c r="N31" s="677"/>
      <c r="O31" s="677"/>
      <c r="P31" s="677"/>
      <c r="Q31" s="678"/>
      <c r="R31" s="679">
        <v>57525</v>
      </c>
      <c r="S31" s="680"/>
      <c r="T31" s="680"/>
      <c r="U31" s="680"/>
      <c r="V31" s="680"/>
      <c r="W31" s="680"/>
      <c r="X31" s="680"/>
      <c r="Y31" s="681"/>
      <c r="Z31" s="682">
        <v>1</v>
      </c>
      <c r="AA31" s="682"/>
      <c r="AB31" s="682"/>
      <c r="AC31" s="682"/>
      <c r="AD31" s="683" t="s">
        <v>231</v>
      </c>
      <c r="AE31" s="683"/>
      <c r="AF31" s="683"/>
      <c r="AG31" s="683"/>
      <c r="AH31" s="683"/>
      <c r="AI31" s="683"/>
      <c r="AJ31" s="683"/>
      <c r="AK31" s="683"/>
      <c r="AL31" s="684" t="s">
        <v>126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100</v>
      </c>
      <c r="BH31" s="715"/>
      <c r="BI31" s="715"/>
      <c r="BJ31" s="715"/>
      <c r="BK31" s="715"/>
      <c r="BL31" s="715"/>
      <c r="BM31" s="685">
        <v>98.1</v>
      </c>
      <c r="BN31" s="737"/>
      <c r="BO31" s="737"/>
      <c r="BP31" s="737"/>
      <c r="BQ31" s="738"/>
      <c r="BR31" s="736">
        <v>100</v>
      </c>
      <c r="BS31" s="715"/>
      <c r="BT31" s="715"/>
      <c r="BU31" s="715"/>
      <c r="BV31" s="715"/>
      <c r="BW31" s="715"/>
      <c r="BX31" s="685">
        <v>97.9</v>
      </c>
      <c r="BY31" s="737"/>
      <c r="BZ31" s="737"/>
      <c r="CA31" s="737"/>
      <c r="CB31" s="738"/>
      <c r="CD31" s="744"/>
      <c r="CE31" s="745"/>
      <c r="CF31" s="694" t="s">
        <v>312</v>
      </c>
      <c r="CG31" s="695"/>
      <c r="CH31" s="695"/>
      <c r="CI31" s="695"/>
      <c r="CJ31" s="695"/>
      <c r="CK31" s="695"/>
      <c r="CL31" s="695"/>
      <c r="CM31" s="695"/>
      <c r="CN31" s="695"/>
      <c r="CO31" s="695"/>
      <c r="CP31" s="695"/>
      <c r="CQ31" s="696"/>
      <c r="CR31" s="679">
        <v>40481</v>
      </c>
      <c r="CS31" s="715"/>
      <c r="CT31" s="715"/>
      <c r="CU31" s="715"/>
      <c r="CV31" s="715"/>
      <c r="CW31" s="715"/>
      <c r="CX31" s="715"/>
      <c r="CY31" s="716"/>
      <c r="CZ31" s="684">
        <v>0.7</v>
      </c>
      <c r="DA31" s="713"/>
      <c r="DB31" s="713"/>
      <c r="DC31" s="717"/>
      <c r="DD31" s="688">
        <v>40481</v>
      </c>
      <c r="DE31" s="715"/>
      <c r="DF31" s="715"/>
      <c r="DG31" s="715"/>
      <c r="DH31" s="715"/>
      <c r="DI31" s="715"/>
      <c r="DJ31" s="715"/>
      <c r="DK31" s="716"/>
      <c r="DL31" s="688">
        <v>40481</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2">
      <c r="B32" s="676" t="s">
        <v>313</v>
      </c>
      <c r="C32" s="677"/>
      <c r="D32" s="677"/>
      <c r="E32" s="677"/>
      <c r="F32" s="677"/>
      <c r="G32" s="677"/>
      <c r="H32" s="677"/>
      <c r="I32" s="677"/>
      <c r="J32" s="677"/>
      <c r="K32" s="677"/>
      <c r="L32" s="677"/>
      <c r="M32" s="677"/>
      <c r="N32" s="677"/>
      <c r="O32" s="677"/>
      <c r="P32" s="677"/>
      <c r="Q32" s="678"/>
      <c r="R32" s="679">
        <v>178857</v>
      </c>
      <c r="S32" s="680"/>
      <c r="T32" s="680"/>
      <c r="U32" s="680"/>
      <c r="V32" s="680"/>
      <c r="W32" s="680"/>
      <c r="X32" s="680"/>
      <c r="Y32" s="681"/>
      <c r="Z32" s="682">
        <v>3.1</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99.8</v>
      </c>
      <c r="BH32" s="749"/>
      <c r="BI32" s="749"/>
      <c r="BJ32" s="749"/>
      <c r="BK32" s="749"/>
      <c r="BL32" s="749"/>
      <c r="BM32" s="750">
        <v>99.5</v>
      </c>
      <c r="BN32" s="749"/>
      <c r="BO32" s="749"/>
      <c r="BP32" s="749"/>
      <c r="BQ32" s="751"/>
      <c r="BR32" s="748">
        <v>99.8</v>
      </c>
      <c r="BS32" s="749"/>
      <c r="BT32" s="749"/>
      <c r="BU32" s="749"/>
      <c r="BV32" s="749"/>
      <c r="BW32" s="749"/>
      <c r="BX32" s="750">
        <v>99.5</v>
      </c>
      <c r="BY32" s="749"/>
      <c r="BZ32" s="749"/>
      <c r="CA32" s="749"/>
      <c r="CB32" s="751"/>
      <c r="CD32" s="746"/>
      <c r="CE32" s="747"/>
      <c r="CF32" s="694" t="s">
        <v>315</v>
      </c>
      <c r="CG32" s="695"/>
      <c r="CH32" s="695"/>
      <c r="CI32" s="695"/>
      <c r="CJ32" s="695"/>
      <c r="CK32" s="695"/>
      <c r="CL32" s="695"/>
      <c r="CM32" s="695"/>
      <c r="CN32" s="695"/>
      <c r="CO32" s="695"/>
      <c r="CP32" s="695"/>
      <c r="CQ32" s="696"/>
      <c r="CR32" s="679" t="s">
        <v>231</v>
      </c>
      <c r="CS32" s="680"/>
      <c r="CT32" s="680"/>
      <c r="CU32" s="680"/>
      <c r="CV32" s="680"/>
      <c r="CW32" s="680"/>
      <c r="CX32" s="680"/>
      <c r="CY32" s="681"/>
      <c r="CZ32" s="684" t="s">
        <v>126</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2">
      <c r="B33" s="676" t="s">
        <v>316</v>
      </c>
      <c r="C33" s="677"/>
      <c r="D33" s="677"/>
      <c r="E33" s="677"/>
      <c r="F33" s="677"/>
      <c r="G33" s="677"/>
      <c r="H33" s="677"/>
      <c r="I33" s="677"/>
      <c r="J33" s="677"/>
      <c r="K33" s="677"/>
      <c r="L33" s="677"/>
      <c r="M33" s="677"/>
      <c r="N33" s="677"/>
      <c r="O33" s="677"/>
      <c r="P33" s="677"/>
      <c r="Q33" s="678"/>
      <c r="R33" s="679">
        <v>213604</v>
      </c>
      <c r="S33" s="680"/>
      <c r="T33" s="680"/>
      <c r="U33" s="680"/>
      <c r="V33" s="680"/>
      <c r="W33" s="680"/>
      <c r="X33" s="680"/>
      <c r="Y33" s="681"/>
      <c r="Z33" s="682">
        <v>3.7</v>
      </c>
      <c r="AA33" s="682"/>
      <c r="AB33" s="682"/>
      <c r="AC33" s="682"/>
      <c r="AD33" s="683" t="s">
        <v>231</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1892696</v>
      </c>
      <c r="CS33" s="715"/>
      <c r="CT33" s="715"/>
      <c r="CU33" s="715"/>
      <c r="CV33" s="715"/>
      <c r="CW33" s="715"/>
      <c r="CX33" s="715"/>
      <c r="CY33" s="716"/>
      <c r="CZ33" s="684">
        <v>34.200000000000003</v>
      </c>
      <c r="DA33" s="713"/>
      <c r="DB33" s="713"/>
      <c r="DC33" s="717"/>
      <c r="DD33" s="688">
        <v>1307847</v>
      </c>
      <c r="DE33" s="715"/>
      <c r="DF33" s="715"/>
      <c r="DG33" s="715"/>
      <c r="DH33" s="715"/>
      <c r="DI33" s="715"/>
      <c r="DJ33" s="715"/>
      <c r="DK33" s="716"/>
      <c r="DL33" s="688">
        <v>898591</v>
      </c>
      <c r="DM33" s="715"/>
      <c r="DN33" s="715"/>
      <c r="DO33" s="715"/>
      <c r="DP33" s="715"/>
      <c r="DQ33" s="715"/>
      <c r="DR33" s="715"/>
      <c r="DS33" s="715"/>
      <c r="DT33" s="715"/>
      <c r="DU33" s="715"/>
      <c r="DV33" s="716"/>
      <c r="DW33" s="684">
        <v>31.3</v>
      </c>
      <c r="DX33" s="713"/>
      <c r="DY33" s="713"/>
      <c r="DZ33" s="713"/>
      <c r="EA33" s="713"/>
      <c r="EB33" s="713"/>
      <c r="EC33" s="714"/>
    </row>
    <row r="34" spans="2:133" ht="11.25" customHeight="1" x14ac:dyDescent="0.2">
      <c r="B34" s="676" t="s">
        <v>318</v>
      </c>
      <c r="C34" s="677"/>
      <c r="D34" s="677"/>
      <c r="E34" s="677"/>
      <c r="F34" s="677"/>
      <c r="G34" s="677"/>
      <c r="H34" s="677"/>
      <c r="I34" s="677"/>
      <c r="J34" s="677"/>
      <c r="K34" s="677"/>
      <c r="L34" s="677"/>
      <c r="M34" s="677"/>
      <c r="N34" s="677"/>
      <c r="O34" s="677"/>
      <c r="P34" s="677"/>
      <c r="Q34" s="678"/>
      <c r="R34" s="679">
        <v>187487</v>
      </c>
      <c r="S34" s="680"/>
      <c r="T34" s="680"/>
      <c r="U34" s="680"/>
      <c r="V34" s="680"/>
      <c r="W34" s="680"/>
      <c r="X34" s="680"/>
      <c r="Y34" s="681"/>
      <c r="Z34" s="682">
        <v>3.2</v>
      </c>
      <c r="AA34" s="682"/>
      <c r="AB34" s="682"/>
      <c r="AC34" s="682"/>
      <c r="AD34" s="683">
        <v>6960</v>
      </c>
      <c r="AE34" s="683"/>
      <c r="AF34" s="683"/>
      <c r="AG34" s="683"/>
      <c r="AH34" s="683"/>
      <c r="AI34" s="683"/>
      <c r="AJ34" s="683"/>
      <c r="AK34" s="683"/>
      <c r="AL34" s="684">
        <v>0.3</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806592</v>
      </c>
      <c r="CS34" s="680"/>
      <c r="CT34" s="680"/>
      <c r="CU34" s="680"/>
      <c r="CV34" s="680"/>
      <c r="CW34" s="680"/>
      <c r="CX34" s="680"/>
      <c r="CY34" s="681"/>
      <c r="CZ34" s="684">
        <v>14.6</v>
      </c>
      <c r="DA34" s="713"/>
      <c r="DB34" s="713"/>
      <c r="DC34" s="717"/>
      <c r="DD34" s="688">
        <v>511410</v>
      </c>
      <c r="DE34" s="680"/>
      <c r="DF34" s="680"/>
      <c r="DG34" s="680"/>
      <c r="DH34" s="680"/>
      <c r="DI34" s="680"/>
      <c r="DJ34" s="680"/>
      <c r="DK34" s="681"/>
      <c r="DL34" s="688">
        <v>387279</v>
      </c>
      <c r="DM34" s="680"/>
      <c r="DN34" s="680"/>
      <c r="DO34" s="680"/>
      <c r="DP34" s="680"/>
      <c r="DQ34" s="680"/>
      <c r="DR34" s="680"/>
      <c r="DS34" s="680"/>
      <c r="DT34" s="680"/>
      <c r="DU34" s="680"/>
      <c r="DV34" s="681"/>
      <c r="DW34" s="684">
        <v>13.5</v>
      </c>
      <c r="DX34" s="713"/>
      <c r="DY34" s="713"/>
      <c r="DZ34" s="713"/>
      <c r="EA34" s="713"/>
      <c r="EB34" s="713"/>
      <c r="EC34" s="714"/>
    </row>
    <row r="35" spans="2:133" ht="11.25" customHeight="1" x14ac:dyDescent="0.2">
      <c r="B35" s="676" t="s">
        <v>322</v>
      </c>
      <c r="C35" s="677"/>
      <c r="D35" s="677"/>
      <c r="E35" s="677"/>
      <c r="F35" s="677"/>
      <c r="G35" s="677"/>
      <c r="H35" s="677"/>
      <c r="I35" s="677"/>
      <c r="J35" s="677"/>
      <c r="K35" s="677"/>
      <c r="L35" s="677"/>
      <c r="M35" s="677"/>
      <c r="N35" s="677"/>
      <c r="O35" s="677"/>
      <c r="P35" s="677"/>
      <c r="Q35" s="678"/>
      <c r="R35" s="679">
        <v>742560</v>
      </c>
      <c r="S35" s="680"/>
      <c r="T35" s="680"/>
      <c r="U35" s="680"/>
      <c r="V35" s="680"/>
      <c r="W35" s="680"/>
      <c r="X35" s="680"/>
      <c r="Y35" s="681"/>
      <c r="Z35" s="682">
        <v>12.7</v>
      </c>
      <c r="AA35" s="682"/>
      <c r="AB35" s="682"/>
      <c r="AC35" s="682"/>
      <c r="AD35" s="683" t="s">
        <v>231</v>
      </c>
      <c r="AE35" s="683"/>
      <c r="AF35" s="683"/>
      <c r="AG35" s="683"/>
      <c r="AH35" s="683"/>
      <c r="AI35" s="683"/>
      <c r="AJ35" s="683"/>
      <c r="AK35" s="683"/>
      <c r="AL35" s="684" t="s">
        <v>231</v>
      </c>
      <c r="AM35" s="685"/>
      <c r="AN35" s="685"/>
      <c r="AO35" s="686"/>
      <c r="AP35" s="234"/>
      <c r="AQ35" s="752" t="s">
        <v>323</v>
      </c>
      <c r="AR35" s="753"/>
      <c r="AS35" s="753"/>
      <c r="AT35" s="753"/>
      <c r="AU35" s="753"/>
      <c r="AV35" s="753"/>
      <c r="AW35" s="753"/>
      <c r="AX35" s="753"/>
      <c r="AY35" s="754"/>
      <c r="AZ35" s="668">
        <v>421058</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3113</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55797</v>
      </c>
      <c r="CS35" s="715"/>
      <c r="CT35" s="715"/>
      <c r="CU35" s="715"/>
      <c r="CV35" s="715"/>
      <c r="CW35" s="715"/>
      <c r="CX35" s="715"/>
      <c r="CY35" s="716"/>
      <c r="CZ35" s="684">
        <v>1</v>
      </c>
      <c r="DA35" s="713"/>
      <c r="DB35" s="713"/>
      <c r="DC35" s="717"/>
      <c r="DD35" s="688">
        <v>50470</v>
      </c>
      <c r="DE35" s="715"/>
      <c r="DF35" s="715"/>
      <c r="DG35" s="715"/>
      <c r="DH35" s="715"/>
      <c r="DI35" s="715"/>
      <c r="DJ35" s="715"/>
      <c r="DK35" s="716"/>
      <c r="DL35" s="688">
        <v>50470</v>
      </c>
      <c r="DM35" s="715"/>
      <c r="DN35" s="715"/>
      <c r="DO35" s="715"/>
      <c r="DP35" s="715"/>
      <c r="DQ35" s="715"/>
      <c r="DR35" s="715"/>
      <c r="DS35" s="715"/>
      <c r="DT35" s="715"/>
      <c r="DU35" s="715"/>
      <c r="DV35" s="716"/>
      <c r="DW35" s="684">
        <v>1.8</v>
      </c>
      <c r="DX35" s="713"/>
      <c r="DY35" s="713"/>
      <c r="DZ35" s="713"/>
      <c r="EA35" s="713"/>
      <c r="EB35" s="713"/>
      <c r="EC35" s="714"/>
    </row>
    <row r="36" spans="2:133" ht="11.25" customHeight="1" x14ac:dyDescent="0.2">
      <c r="B36" s="676" t="s">
        <v>326</v>
      </c>
      <c r="C36" s="677"/>
      <c r="D36" s="677"/>
      <c r="E36" s="677"/>
      <c r="F36" s="677"/>
      <c r="G36" s="677"/>
      <c r="H36" s="677"/>
      <c r="I36" s="677"/>
      <c r="J36" s="677"/>
      <c r="K36" s="677"/>
      <c r="L36" s="677"/>
      <c r="M36" s="677"/>
      <c r="N36" s="677"/>
      <c r="O36" s="677"/>
      <c r="P36" s="677"/>
      <c r="Q36" s="678"/>
      <c r="R36" s="679" t="s">
        <v>231</v>
      </c>
      <c r="S36" s="680"/>
      <c r="T36" s="680"/>
      <c r="U36" s="680"/>
      <c r="V36" s="680"/>
      <c r="W36" s="680"/>
      <c r="X36" s="680"/>
      <c r="Y36" s="681"/>
      <c r="Z36" s="682" t="s">
        <v>231</v>
      </c>
      <c r="AA36" s="682"/>
      <c r="AB36" s="682"/>
      <c r="AC36" s="682"/>
      <c r="AD36" s="683" t="s">
        <v>126</v>
      </c>
      <c r="AE36" s="683"/>
      <c r="AF36" s="683"/>
      <c r="AG36" s="683"/>
      <c r="AH36" s="683"/>
      <c r="AI36" s="683"/>
      <c r="AJ36" s="683"/>
      <c r="AK36" s="683"/>
      <c r="AL36" s="684" t="s">
        <v>231</v>
      </c>
      <c r="AM36" s="685"/>
      <c r="AN36" s="685"/>
      <c r="AO36" s="686"/>
      <c r="AQ36" s="756" t="s">
        <v>327</v>
      </c>
      <c r="AR36" s="757"/>
      <c r="AS36" s="757"/>
      <c r="AT36" s="757"/>
      <c r="AU36" s="757"/>
      <c r="AV36" s="757"/>
      <c r="AW36" s="757"/>
      <c r="AX36" s="757"/>
      <c r="AY36" s="758"/>
      <c r="AZ36" s="679">
        <v>165339</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-3664</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609670</v>
      </c>
      <c r="CS36" s="680"/>
      <c r="CT36" s="680"/>
      <c r="CU36" s="680"/>
      <c r="CV36" s="680"/>
      <c r="CW36" s="680"/>
      <c r="CX36" s="680"/>
      <c r="CY36" s="681"/>
      <c r="CZ36" s="684">
        <v>11</v>
      </c>
      <c r="DA36" s="713"/>
      <c r="DB36" s="713"/>
      <c r="DC36" s="717"/>
      <c r="DD36" s="688">
        <v>540302</v>
      </c>
      <c r="DE36" s="680"/>
      <c r="DF36" s="680"/>
      <c r="DG36" s="680"/>
      <c r="DH36" s="680"/>
      <c r="DI36" s="680"/>
      <c r="DJ36" s="680"/>
      <c r="DK36" s="681"/>
      <c r="DL36" s="688">
        <v>294124</v>
      </c>
      <c r="DM36" s="680"/>
      <c r="DN36" s="680"/>
      <c r="DO36" s="680"/>
      <c r="DP36" s="680"/>
      <c r="DQ36" s="680"/>
      <c r="DR36" s="680"/>
      <c r="DS36" s="680"/>
      <c r="DT36" s="680"/>
      <c r="DU36" s="680"/>
      <c r="DV36" s="681"/>
      <c r="DW36" s="684">
        <v>10.199999999999999</v>
      </c>
      <c r="DX36" s="713"/>
      <c r="DY36" s="713"/>
      <c r="DZ36" s="713"/>
      <c r="EA36" s="713"/>
      <c r="EB36" s="713"/>
      <c r="EC36" s="714"/>
    </row>
    <row r="37" spans="2:133" ht="11.25" customHeight="1" x14ac:dyDescent="0.2">
      <c r="B37" s="676" t="s">
        <v>330</v>
      </c>
      <c r="C37" s="677"/>
      <c r="D37" s="677"/>
      <c r="E37" s="677"/>
      <c r="F37" s="677"/>
      <c r="G37" s="677"/>
      <c r="H37" s="677"/>
      <c r="I37" s="677"/>
      <c r="J37" s="677"/>
      <c r="K37" s="677"/>
      <c r="L37" s="677"/>
      <c r="M37" s="677"/>
      <c r="N37" s="677"/>
      <c r="O37" s="677"/>
      <c r="P37" s="677"/>
      <c r="Q37" s="678"/>
      <c r="R37" s="679">
        <v>107660</v>
      </c>
      <c r="S37" s="680"/>
      <c r="T37" s="680"/>
      <c r="U37" s="680"/>
      <c r="V37" s="680"/>
      <c r="W37" s="680"/>
      <c r="X37" s="680"/>
      <c r="Y37" s="681"/>
      <c r="Z37" s="682">
        <v>1.8</v>
      </c>
      <c r="AA37" s="682"/>
      <c r="AB37" s="682"/>
      <c r="AC37" s="682"/>
      <c r="AD37" s="683" t="s">
        <v>231</v>
      </c>
      <c r="AE37" s="683"/>
      <c r="AF37" s="683"/>
      <c r="AG37" s="683"/>
      <c r="AH37" s="683"/>
      <c r="AI37" s="683"/>
      <c r="AJ37" s="683"/>
      <c r="AK37" s="683"/>
      <c r="AL37" s="684" t="s">
        <v>126</v>
      </c>
      <c r="AM37" s="685"/>
      <c r="AN37" s="685"/>
      <c r="AO37" s="686"/>
      <c r="AQ37" s="756" t="s">
        <v>331</v>
      </c>
      <c r="AR37" s="757"/>
      <c r="AS37" s="757"/>
      <c r="AT37" s="757"/>
      <c r="AU37" s="757"/>
      <c r="AV37" s="757"/>
      <c r="AW37" s="757"/>
      <c r="AX37" s="757"/>
      <c r="AY37" s="758"/>
      <c r="AZ37" s="679">
        <v>67173</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526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63877</v>
      </c>
      <c r="CS37" s="715"/>
      <c r="CT37" s="715"/>
      <c r="CU37" s="715"/>
      <c r="CV37" s="715"/>
      <c r="CW37" s="715"/>
      <c r="CX37" s="715"/>
      <c r="CY37" s="716"/>
      <c r="CZ37" s="684">
        <v>1.2</v>
      </c>
      <c r="DA37" s="713"/>
      <c r="DB37" s="713"/>
      <c r="DC37" s="717"/>
      <c r="DD37" s="688">
        <v>63877</v>
      </c>
      <c r="DE37" s="715"/>
      <c r="DF37" s="715"/>
      <c r="DG37" s="715"/>
      <c r="DH37" s="715"/>
      <c r="DI37" s="715"/>
      <c r="DJ37" s="715"/>
      <c r="DK37" s="716"/>
      <c r="DL37" s="688">
        <v>60708</v>
      </c>
      <c r="DM37" s="715"/>
      <c r="DN37" s="715"/>
      <c r="DO37" s="715"/>
      <c r="DP37" s="715"/>
      <c r="DQ37" s="715"/>
      <c r="DR37" s="715"/>
      <c r="DS37" s="715"/>
      <c r="DT37" s="715"/>
      <c r="DU37" s="715"/>
      <c r="DV37" s="716"/>
      <c r="DW37" s="684">
        <v>2.1</v>
      </c>
      <c r="DX37" s="713"/>
      <c r="DY37" s="713"/>
      <c r="DZ37" s="713"/>
      <c r="EA37" s="713"/>
      <c r="EB37" s="713"/>
      <c r="EC37" s="714"/>
    </row>
    <row r="38" spans="2:133" ht="11.25" customHeight="1" x14ac:dyDescent="0.2">
      <c r="B38" s="724" t="s">
        <v>334</v>
      </c>
      <c r="C38" s="725"/>
      <c r="D38" s="725"/>
      <c r="E38" s="725"/>
      <c r="F38" s="725"/>
      <c r="G38" s="725"/>
      <c r="H38" s="725"/>
      <c r="I38" s="725"/>
      <c r="J38" s="725"/>
      <c r="K38" s="725"/>
      <c r="L38" s="725"/>
      <c r="M38" s="725"/>
      <c r="N38" s="725"/>
      <c r="O38" s="725"/>
      <c r="P38" s="725"/>
      <c r="Q38" s="726"/>
      <c r="R38" s="759">
        <v>5840803</v>
      </c>
      <c r="S38" s="760"/>
      <c r="T38" s="760"/>
      <c r="U38" s="760"/>
      <c r="V38" s="760"/>
      <c r="W38" s="760"/>
      <c r="X38" s="760"/>
      <c r="Y38" s="761"/>
      <c r="Z38" s="762">
        <v>100</v>
      </c>
      <c r="AA38" s="762"/>
      <c r="AB38" s="762"/>
      <c r="AC38" s="762"/>
      <c r="AD38" s="763">
        <v>2764920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126</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871</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255719</v>
      </c>
      <c r="CS38" s="680"/>
      <c r="CT38" s="680"/>
      <c r="CU38" s="680"/>
      <c r="CV38" s="680"/>
      <c r="CW38" s="680"/>
      <c r="CX38" s="680"/>
      <c r="CY38" s="681"/>
      <c r="CZ38" s="684">
        <v>4.5999999999999996</v>
      </c>
      <c r="DA38" s="713"/>
      <c r="DB38" s="713"/>
      <c r="DC38" s="717"/>
      <c r="DD38" s="688">
        <v>185948</v>
      </c>
      <c r="DE38" s="680"/>
      <c r="DF38" s="680"/>
      <c r="DG38" s="680"/>
      <c r="DH38" s="680"/>
      <c r="DI38" s="680"/>
      <c r="DJ38" s="680"/>
      <c r="DK38" s="681"/>
      <c r="DL38" s="688">
        <v>166718</v>
      </c>
      <c r="DM38" s="680"/>
      <c r="DN38" s="680"/>
      <c r="DO38" s="680"/>
      <c r="DP38" s="680"/>
      <c r="DQ38" s="680"/>
      <c r="DR38" s="680"/>
      <c r="DS38" s="680"/>
      <c r="DT38" s="680"/>
      <c r="DU38" s="680"/>
      <c r="DV38" s="681"/>
      <c r="DW38" s="684">
        <v>5.8</v>
      </c>
      <c r="DX38" s="713"/>
      <c r="DY38" s="713"/>
      <c r="DZ38" s="713"/>
      <c r="EA38" s="713"/>
      <c r="EB38" s="713"/>
      <c r="EC38" s="714"/>
    </row>
    <row r="39" spans="2:133" ht="11.25" customHeight="1" x14ac:dyDescent="0.2">
      <c r="AQ39" s="756" t="s">
        <v>338</v>
      </c>
      <c r="AR39" s="757"/>
      <c r="AS39" s="757"/>
      <c r="AT39" s="757"/>
      <c r="AU39" s="757"/>
      <c r="AV39" s="757"/>
      <c r="AW39" s="757"/>
      <c r="AX39" s="757"/>
      <c r="AY39" s="758"/>
      <c r="AZ39" s="679" t="s">
        <v>231</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85</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75341</v>
      </c>
      <c r="CS39" s="715"/>
      <c r="CT39" s="715"/>
      <c r="CU39" s="715"/>
      <c r="CV39" s="715"/>
      <c r="CW39" s="715"/>
      <c r="CX39" s="715"/>
      <c r="CY39" s="716"/>
      <c r="CZ39" s="684">
        <v>1.4</v>
      </c>
      <c r="DA39" s="713"/>
      <c r="DB39" s="713"/>
      <c r="DC39" s="717"/>
      <c r="DD39" s="688">
        <v>3700</v>
      </c>
      <c r="DE39" s="715"/>
      <c r="DF39" s="715"/>
      <c r="DG39" s="715"/>
      <c r="DH39" s="715"/>
      <c r="DI39" s="715"/>
      <c r="DJ39" s="715"/>
      <c r="DK39" s="716"/>
      <c r="DL39" s="688" t="s">
        <v>231</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2">
      <c r="AQ40" s="756" t="s">
        <v>342</v>
      </c>
      <c r="AR40" s="757"/>
      <c r="AS40" s="757"/>
      <c r="AT40" s="757"/>
      <c r="AU40" s="757"/>
      <c r="AV40" s="757"/>
      <c r="AW40" s="757"/>
      <c r="AX40" s="757"/>
      <c r="AY40" s="758"/>
      <c r="AZ40" s="679">
        <v>42254</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126</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89577</v>
      </c>
      <c r="CS40" s="680"/>
      <c r="CT40" s="680"/>
      <c r="CU40" s="680"/>
      <c r="CV40" s="680"/>
      <c r="CW40" s="680"/>
      <c r="CX40" s="680"/>
      <c r="CY40" s="681"/>
      <c r="CZ40" s="684">
        <v>1.6</v>
      </c>
      <c r="DA40" s="713"/>
      <c r="DB40" s="713"/>
      <c r="DC40" s="717"/>
      <c r="DD40" s="688">
        <v>16017</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2">
      <c r="AQ41" s="766" t="s">
        <v>345</v>
      </c>
      <c r="AR41" s="767"/>
      <c r="AS41" s="767"/>
      <c r="AT41" s="767"/>
      <c r="AU41" s="767"/>
      <c r="AV41" s="767"/>
      <c r="AW41" s="767"/>
      <c r="AX41" s="767"/>
      <c r="AY41" s="768"/>
      <c r="AZ41" s="759">
        <v>146292</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267</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231</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1911476</v>
      </c>
      <c r="CS42" s="680"/>
      <c r="CT42" s="680"/>
      <c r="CU42" s="680"/>
      <c r="CV42" s="680"/>
      <c r="CW42" s="680"/>
      <c r="CX42" s="680"/>
      <c r="CY42" s="681"/>
      <c r="CZ42" s="684">
        <v>34.5</v>
      </c>
      <c r="DA42" s="685"/>
      <c r="DB42" s="685"/>
      <c r="DC42" s="780"/>
      <c r="DD42" s="688">
        <v>615387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40700</v>
      </c>
      <c r="CS43" s="715"/>
      <c r="CT43" s="715"/>
      <c r="CU43" s="715"/>
      <c r="CV43" s="715"/>
      <c r="CW43" s="715"/>
      <c r="CX43" s="715"/>
      <c r="CY43" s="716"/>
      <c r="CZ43" s="684">
        <v>0.7</v>
      </c>
      <c r="DA43" s="713"/>
      <c r="DB43" s="713"/>
      <c r="DC43" s="717"/>
      <c r="DD43" s="688">
        <v>40700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352</v>
      </c>
      <c r="CD44" s="791" t="s">
        <v>303</v>
      </c>
      <c r="CE44" s="792"/>
      <c r="CF44" s="676" t="s">
        <v>353</v>
      </c>
      <c r="CG44" s="677"/>
      <c r="CH44" s="677"/>
      <c r="CI44" s="677"/>
      <c r="CJ44" s="677"/>
      <c r="CK44" s="677"/>
      <c r="CL44" s="677"/>
      <c r="CM44" s="677"/>
      <c r="CN44" s="677"/>
      <c r="CO44" s="677"/>
      <c r="CP44" s="677"/>
      <c r="CQ44" s="678"/>
      <c r="CR44" s="679">
        <v>1688059</v>
      </c>
      <c r="CS44" s="680"/>
      <c r="CT44" s="680"/>
      <c r="CU44" s="680"/>
      <c r="CV44" s="680"/>
      <c r="CW44" s="680"/>
      <c r="CX44" s="680"/>
      <c r="CY44" s="681"/>
      <c r="CZ44" s="684">
        <v>30.5</v>
      </c>
      <c r="DA44" s="685"/>
      <c r="DB44" s="685"/>
      <c r="DC44" s="780"/>
      <c r="DD44" s="688">
        <v>575576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354</v>
      </c>
      <c r="CG45" s="677"/>
      <c r="CH45" s="677"/>
      <c r="CI45" s="677"/>
      <c r="CJ45" s="677"/>
      <c r="CK45" s="677"/>
      <c r="CL45" s="677"/>
      <c r="CM45" s="677"/>
      <c r="CN45" s="677"/>
      <c r="CO45" s="677"/>
      <c r="CP45" s="677"/>
      <c r="CQ45" s="678"/>
      <c r="CR45" s="679">
        <v>870878</v>
      </c>
      <c r="CS45" s="715"/>
      <c r="CT45" s="715"/>
      <c r="CU45" s="715"/>
      <c r="CV45" s="715"/>
      <c r="CW45" s="715"/>
      <c r="CX45" s="715"/>
      <c r="CY45" s="716"/>
      <c r="CZ45" s="684">
        <v>15.7</v>
      </c>
      <c r="DA45" s="713"/>
      <c r="DB45" s="713"/>
      <c r="DC45" s="717"/>
      <c r="DD45" s="688">
        <v>127251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355</v>
      </c>
      <c r="CG46" s="677"/>
      <c r="CH46" s="677"/>
      <c r="CI46" s="677"/>
      <c r="CJ46" s="677"/>
      <c r="CK46" s="677"/>
      <c r="CL46" s="677"/>
      <c r="CM46" s="677"/>
      <c r="CN46" s="677"/>
      <c r="CO46" s="677"/>
      <c r="CP46" s="677"/>
      <c r="CQ46" s="678"/>
      <c r="CR46" s="679">
        <v>816181</v>
      </c>
      <c r="CS46" s="680"/>
      <c r="CT46" s="680"/>
      <c r="CU46" s="680"/>
      <c r="CV46" s="680"/>
      <c r="CW46" s="680"/>
      <c r="CX46" s="680"/>
      <c r="CY46" s="681"/>
      <c r="CZ46" s="684">
        <v>14.7</v>
      </c>
      <c r="DA46" s="685"/>
      <c r="DB46" s="685"/>
      <c r="DC46" s="780"/>
      <c r="DD46" s="688">
        <v>447325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356</v>
      </c>
      <c r="CG47" s="677"/>
      <c r="CH47" s="677"/>
      <c r="CI47" s="677"/>
      <c r="CJ47" s="677"/>
      <c r="CK47" s="677"/>
      <c r="CL47" s="677"/>
      <c r="CM47" s="677"/>
      <c r="CN47" s="677"/>
      <c r="CO47" s="677"/>
      <c r="CP47" s="677"/>
      <c r="CQ47" s="678"/>
      <c r="CR47" s="679">
        <v>223417</v>
      </c>
      <c r="CS47" s="715"/>
      <c r="CT47" s="715"/>
      <c r="CU47" s="715"/>
      <c r="CV47" s="715"/>
      <c r="CW47" s="715"/>
      <c r="CX47" s="715"/>
      <c r="CY47" s="716"/>
      <c r="CZ47" s="684">
        <v>4</v>
      </c>
      <c r="DA47" s="713"/>
      <c r="DB47" s="713"/>
      <c r="DC47" s="717"/>
      <c r="DD47" s="688">
        <v>39811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357</v>
      </c>
      <c r="CG48" s="677"/>
      <c r="CH48" s="677"/>
      <c r="CI48" s="677"/>
      <c r="CJ48" s="677"/>
      <c r="CK48" s="677"/>
      <c r="CL48" s="677"/>
      <c r="CM48" s="677"/>
      <c r="CN48" s="677"/>
      <c r="CO48" s="677"/>
      <c r="CP48" s="677"/>
      <c r="CQ48" s="678"/>
      <c r="CR48" s="679" t="s">
        <v>231</v>
      </c>
      <c r="CS48" s="680"/>
      <c r="CT48" s="680"/>
      <c r="CU48" s="680"/>
      <c r="CV48" s="680"/>
      <c r="CW48" s="680"/>
      <c r="CX48" s="680"/>
      <c r="CY48" s="681"/>
      <c r="CZ48" s="684" t="s">
        <v>126</v>
      </c>
      <c r="DA48" s="685"/>
      <c r="DB48" s="685"/>
      <c r="DC48" s="780"/>
      <c r="DD48" s="688" t="s">
        <v>231</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358</v>
      </c>
      <c r="CE49" s="725"/>
      <c r="CF49" s="725"/>
      <c r="CG49" s="725"/>
      <c r="CH49" s="725"/>
      <c r="CI49" s="725"/>
      <c r="CJ49" s="725"/>
      <c r="CK49" s="725"/>
      <c r="CL49" s="725"/>
      <c r="CM49" s="725"/>
      <c r="CN49" s="725"/>
      <c r="CO49" s="725"/>
      <c r="CP49" s="725"/>
      <c r="CQ49" s="726"/>
      <c r="CR49" s="759">
        <v>5541541</v>
      </c>
      <c r="CS49" s="749"/>
      <c r="CT49" s="749"/>
      <c r="CU49" s="749"/>
      <c r="CV49" s="749"/>
      <c r="CW49" s="749"/>
      <c r="CX49" s="749"/>
      <c r="CY49" s="781"/>
      <c r="CZ49" s="764">
        <v>100</v>
      </c>
      <c r="DA49" s="782"/>
      <c r="DB49" s="782"/>
      <c r="DC49" s="783"/>
      <c r="DD49" s="784">
        <v>3478465</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wN/VzM4gjRK5E7dgFvprrZKUs3hnCTshHT+QWj0a5Gquio6F9v+7iOAd+Og9rt1b1Clc17YXuRuazxOFwMaNcw==" saltValue="aIRuuA1F09uPzq9bAQfx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381</v>
      </c>
      <c r="C7" s="812"/>
      <c r="D7" s="812"/>
      <c r="E7" s="812"/>
      <c r="F7" s="812"/>
      <c r="G7" s="812"/>
      <c r="H7" s="812"/>
      <c r="I7" s="812"/>
      <c r="J7" s="812"/>
      <c r="K7" s="812"/>
      <c r="L7" s="812"/>
      <c r="M7" s="812"/>
      <c r="N7" s="812"/>
      <c r="O7" s="812"/>
      <c r="P7" s="813"/>
      <c r="Q7" s="814">
        <v>5810</v>
      </c>
      <c r="R7" s="815"/>
      <c r="S7" s="815"/>
      <c r="T7" s="815"/>
      <c r="U7" s="815"/>
      <c r="V7" s="815">
        <v>5511</v>
      </c>
      <c r="W7" s="815"/>
      <c r="X7" s="815"/>
      <c r="Y7" s="815"/>
      <c r="Z7" s="815"/>
      <c r="AA7" s="815">
        <v>299</v>
      </c>
      <c r="AB7" s="815"/>
      <c r="AC7" s="815"/>
      <c r="AD7" s="815"/>
      <c r="AE7" s="816"/>
      <c r="AF7" s="817">
        <v>161</v>
      </c>
      <c r="AG7" s="818"/>
      <c r="AH7" s="818"/>
      <c r="AI7" s="818"/>
      <c r="AJ7" s="819"/>
      <c r="AK7" s="854" t="s">
        <v>584</v>
      </c>
      <c r="AL7" s="855"/>
      <c r="AM7" s="855"/>
      <c r="AN7" s="855"/>
      <c r="AO7" s="855"/>
      <c r="AP7" s="855">
        <v>5906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593</v>
      </c>
      <c r="BS7" s="858" t="s">
        <v>594</v>
      </c>
      <c r="BT7" s="859"/>
      <c r="BU7" s="859"/>
      <c r="BV7" s="859"/>
      <c r="BW7" s="859"/>
      <c r="BX7" s="859"/>
      <c r="BY7" s="859"/>
      <c r="BZ7" s="859"/>
      <c r="CA7" s="859"/>
      <c r="CB7" s="859"/>
      <c r="CC7" s="859"/>
      <c r="CD7" s="859"/>
      <c r="CE7" s="859"/>
      <c r="CF7" s="859"/>
      <c r="CG7" s="860"/>
      <c r="CH7" s="851">
        <v>7</v>
      </c>
      <c r="CI7" s="852"/>
      <c r="CJ7" s="852"/>
      <c r="CK7" s="852"/>
      <c r="CL7" s="853"/>
      <c r="CM7" s="851">
        <v>1044</v>
      </c>
      <c r="CN7" s="852"/>
      <c r="CO7" s="852"/>
      <c r="CP7" s="852"/>
      <c r="CQ7" s="853"/>
      <c r="CR7" s="851">
        <v>69</v>
      </c>
      <c r="CS7" s="852"/>
      <c r="CT7" s="852"/>
      <c r="CU7" s="852"/>
      <c r="CV7" s="853"/>
      <c r="CW7" s="851" t="s">
        <v>584</v>
      </c>
      <c r="CX7" s="852"/>
      <c r="CY7" s="852"/>
      <c r="CZ7" s="852"/>
      <c r="DA7" s="853"/>
      <c r="DB7" s="851">
        <v>45</v>
      </c>
      <c r="DC7" s="852"/>
      <c r="DD7" s="852"/>
      <c r="DE7" s="852"/>
      <c r="DF7" s="853"/>
      <c r="DG7" s="851" t="s">
        <v>584</v>
      </c>
      <c r="DH7" s="852"/>
      <c r="DI7" s="852"/>
      <c r="DJ7" s="852"/>
      <c r="DK7" s="853"/>
      <c r="DL7" s="851" t="s">
        <v>584</v>
      </c>
      <c r="DM7" s="852"/>
      <c r="DN7" s="852"/>
      <c r="DO7" s="852"/>
      <c r="DP7" s="853"/>
      <c r="DQ7" s="851" t="s">
        <v>584</v>
      </c>
      <c r="DR7" s="852"/>
      <c r="DS7" s="852"/>
      <c r="DT7" s="852"/>
      <c r="DU7" s="853"/>
      <c r="DV7" s="832"/>
      <c r="DW7" s="833"/>
      <c r="DX7" s="833"/>
      <c r="DY7" s="833"/>
      <c r="DZ7" s="834"/>
      <c r="EA7" s="254"/>
    </row>
    <row r="8" spans="1:131" s="255" customFormat="1" ht="26.25" customHeight="1" x14ac:dyDescent="0.2">
      <c r="A8" s="261">
        <v>2</v>
      </c>
      <c r="B8" s="835" t="s">
        <v>382</v>
      </c>
      <c r="C8" s="836"/>
      <c r="D8" s="836"/>
      <c r="E8" s="836"/>
      <c r="F8" s="836"/>
      <c r="G8" s="836"/>
      <c r="H8" s="836"/>
      <c r="I8" s="836"/>
      <c r="J8" s="836"/>
      <c r="K8" s="836"/>
      <c r="L8" s="836"/>
      <c r="M8" s="836"/>
      <c r="N8" s="836"/>
      <c r="O8" s="836"/>
      <c r="P8" s="837"/>
      <c r="Q8" s="838">
        <v>69</v>
      </c>
      <c r="R8" s="839"/>
      <c r="S8" s="839"/>
      <c r="T8" s="839"/>
      <c r="U8" s="839"/>
      <c r="V8" s="839">
        <v>69</v>
      </c>
      <c r="W8" s="839"/>
      <c r="X8" s="839"/>
      <c r="Y8" s="839"/>
      <c r="Z8" s="839"/>
      <c r="AA8" s="839">
        <v>0</v>
      </c>
      <c r="AB8" s="839"/>
      <c r="AC8" s="839"/>
      <c r="AD8" s="839"/>
      <c r="AE8" s="840"/>
      <c r="AF8" s="841">
        <v>0</v>
      </c>
      <c r="AG8" s="842"/>
      <c r="AH8" s="842"/>
      <c r="AI8" s="842"/>
      <c r="AJ8" s="843"/>
      <c r="AK8" s="844">
        <v>38</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595</v>
      </c>
      <c r="BT8" s="849"/>
      <c r="BU8" s="849"/>
      <c r="BV8" s="849"/>
      <c r="BW8" s="849"/>
      <c r="BX8" s="849"/>
      <c r="BY8" s="849"/>
      <c r="BZ8" s="849"/>
      <c r="CA8" s="849"/>
      <c r="CB8" s="849"/>
      <c r="CC8" s="849"/>
      <c r="CD8" s="849"/>
      <c r="CE8" s="849"/>
      <c r="CF8" s="849"/>
      <c r="CG8" s="850"/>
      <c r="CH8" s="861">
        <v>47</v>
      </c>
      <c r="CI8" s="862"/>
      <c r="CJ8" s="862"/>
      <c r="CK8" s="862"/>
      <c r="CL8" s="863"/>
      <c r="CM8" s="861">
        <v>-9383</v>
      </c>
      <c r="CN8" s="862"/>
      <c r="CO8" s="862"/>
      <c r="CP8" s="862"/>
      <c r="CQ8" s="863"/>
      <c r="CR8" s="861">
        <v>0</v>
      </c>
      <c r="CS8" s="862"/>
      <c r="CT8" s="862"/>
      <c r="CU8" s="862"/>
      <c r="CV8" s="863"/>
      <c r="CW8" s="861" t="s">
        <v>584</v>
      </c>
      <c r="CX8" s="862"/>
      <c r="CY8" s="862"/>
      <c r="CZ8" s="862"/>
      <c r="DA8" s="863"/>
      <c r="DB8" s="861">
        <v>36</v>
      </c>
      <c r="DC8" s="862"/>
      <c r="DD8" s="862"/>
      <c r="DE8" s="862"/>
      <c r="DF8" s="863"/>
      <c r="DG8" s="861" t="s">
        <v>584</v>
      </c>
      <c r="DH8" s="862"/>
      <c r="DI8" s="862"/>
      <c r="DJ8" s="862"/>
      <c r="DK8" s="863"/>
      <c r="DL8" s="861" t="s">
        <v>584</v>
      </c>
      <c r="DM8" s="862"/>
      <c r="DN8" s="862"/>
      <c r="DO8" s="862"/>
      <c r="DP8" s="863"/>
      <c r="DQ8" s="861" t="s">
        <v>584</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384</v>
      </c>
      <c r="B23" s="870" t="s">
        <v>385</v>
      </c>
      <c r="C23" s="871"/>
      <c r="D23" s="871"/>
      <c r="E23" s="871"/>
      <c r="F23" s="871"/>
      <c r="G23" s="871"/>
      <c r="H23" s="871"/>
      <c r="I23" s="871"/>
      <c r="J23" s="871"/>
      <c r="K23" s="871"/>
      <c r="L23" s="871"/>
      <c r="M23" s="871"/>
      <c r="N23" s="871"/>
      <c r="O23" s="871"/>
      <c r="P23" s="872"/>
      <c r="Q23" s="873">
        <v>5841</v>
      </c>
      <c r="R23" s="874"/>
      <c r="S23" s="874"/>
      <c r="T23" s="874"/>
      <c r="U23" s="874"/>
      <c r="V23" s="874">
        <v>5542</v>
      </c>
      <c r="W23" s="874"/>
      <c r="X23" s="874"/>
      <c r="Y23" s="874"/>
      <c r="Z23" s="874"/>
      <c r="AA23" s="874">
        <v>299</v>
      </c>
      <c r="AB23" s="874"/>
      <c r="AC23" s="874"/>
      <c r="AD23" s="874"/>
      <c r="AE23" s="875"/>
      <c r="AF23" s="876">
        <v>161</v>
      </c>
      <c r="AG23" s="874"/>
      <c r="AH23" s="874"/>
      <c r="AI23" s="874"/>
      <c r="AJ23" s="877"/>
      <c r="AK23" s="878"/>
      <c r="AL23" s="879"/>
      <c r="AM23" s="879"/>
      <c r="AN23" s="879"/>
      <c r="AO23" s="879"/>
      <c r="AP23" s="874">
        <v>5906</v>
      </c>
      <c r="AQ23" s="874"/>
      <c r="AR23" s="874"/>
      <c r="AS23" s="874"/>
      <c r="AT23" s="874"/>
      <c r="AU23" s="880"/>
      <c r="AV23" s="880"/>
      <c r="AW23" s="880"/>
      <c r="AX23" s="880"/>
      <c r="AY23" s="881"/>
      <c r="AZ23" s="889" t="s">
        <v>386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2">
        <v>378</v>
      </c>
      <c r="R28" s="903"/>
      <c r="S28" s="903"/>
      <c r="T28" s="903"/>
      <c r="U28" s="903"/>
      <c r="V28" s="903">
        <v>375</v>
      </c>
      <c r="W28" s="903"/>
      <c r="X28" s="903"/>
      <c r="Y28" s="903"/>
      <c r="Z28" s="903"/>
      <c r="AA28" s="903">
        <v>3</v>
      </c>
      <c r="AB28" s="903"/>
      <c r="AC28" s="903"/>
      <c r="AD28" s="903"/>
      <c r="AE28" s="904"/>
      <c r="AF28" s="905">
        <v>3</v>
      </c>
      <c r="AG28" s="903"/>
      <c r="AH28" s="903"/>
      <c r="AI28" s="903"/>
      <c r="AJ28" s="906"/>
      <c r="AK28" s="907">
        <v>50</v>
      </c>
      <c r="AL28" s="898"/>
      <c r="AM28" s="898"/>
      <c r="AN28" s="898"/>
      <c r="AO28" s="898"/>
      <c r="AP28" s="898" t="s">
        <v>584</v>
      </c>
      <c r="AQ28" s="898"/>
      <c r="AR28" s="898"/>
      <c r="AS28" s="898"/>
      <c r="AT28" s="898"/>
      <c r="AU28" s="898" t="s">
        <v>584</v>
      </c>
      <c r="AV28" s="898"/>
      <c r="AW28" s="898"/>
      <c r="AX28" s="898"/>
      <c r="AY28" s="898"/>
      <c r="AZ28" s="899" t="s">
        <v>584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402</v>
      </c>
      <c r="R29" s="839"/>
      <c r="S29" s="839"/>
      <c r="T29" s="839"/>
      <c r="U29" s="839"/>
      <c r="V29" s="839">
        <v>394</v>
      </c>
      <c r="W29" s="839"/>
      <c r="X29" s="839"/>
      <c r="Y29" s="839"/>
      <c r="Z29" s="839"/>
      <c r="AA29" s="839">
        <v>8</v>
      </c>
      <c r="AB29" s="839"/>
      <c r="AC29" s="839"/>
      <c r="AD29" s="839"/>
      <c r="AE29" s="840"/>
      <c r="AF29" s="841">
        <v>8</v>
      </c>
      <c r="AG29" s="842"/>
      <c r="AH29" s="842"/>
      <c r="AI29" s="842"/>
      <c r="AJ29" s="843"/>
      <c r="AK29" s="910">
        <v>76</v>
      </c>
      <c r="AL29" s="911"/>
      <c r="AM29" s="911"/>
      <c r="AN29" s="911"/>
      <c r="AO29" s="911"/>
      <c r="AP29" s="911" t="s">
        <v>584</v>
      </c>
      <c r="AQ29" s="911"/>
      <c r="AR29" s="911"/>
      <c r="AS29" s="911"/>
      <c r="AT29" s="911"/>
      <c r="AU29" s="911" t="s">
        <v>584</v>
      </c>
      <c r="AV29" s="911"/>
      <c r="AW29" s="911"/>
      <c r="AX29" s="911"/>
      <c r="AY29" s="911"/>
      <c r="AZ29" s="912" t="s">
        <v>584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87</v>
      </c>
      <c r="R30" s="839"/>
      <c r="S30" s="839"/>
      <c r="T30" s="839"/>
      <c r="U30" s="839"/>
      <c r="V30" s="839">
        <v>87</v>
      </c>
      <c r="W30" s="839"/>
      <c r="X30" s="839"/>
      <c r="Y30" s="839"/>
      <c r="Z30" s="839"/>
      <c r="AA30" s="839">
        <v>0</v>
      </c>
      <c r="AB30" s="839"/>
      <c r="AC30" s="839"/>
      <c r="AD30" s="839"/>
      <c r="AE30" s="840"/>
      <c r="AF30" s="841">
        <v>0</v>
      </c>
      <c r="AG30" s="842"/>
      <c r="AH30" s="842"/>
      <c r="AI30" s="842"/>
      <c r="AJ30" s="843"/>
      <c r="AK30" s="910">
        <v>67</v>
      </c>
      <c r="AL30" s="911"/>
      <c r="AM30" s="911"/>
      <c r="AN30" s="911"/>
      <c r="AO30" s="911"/>
      <c r="AP30" s="911" t="s">
        <v>584</v>
      </c>
      <c r="AQ30" s="911"/>
      <c r="AR30" s="911"/>
      <c r="AS30" s="911"/>
      <c r="AT30" s="911"/>
      <c r="AU30" s="911" t="s">
        <v>584</v>
      </c>
      <c r="AV30" s="911"/>
      <c r="AW30" s="911"/>
      <c r="AX30" s="911"/>
      <c r="AY30" s="911"/>
      <c r="AZ30" s="912" t="s">
        <v>584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3</v>
      </c>
      <c r="R31" s="839"/>
      <c r="S31" s="839"/>
      <c r="T31" s="839"/>
      <c r="U31" s="839"/>
      <c r="V31" s="839">
        <v>3</v>
      </c>
      <c r="W31" s="839"/>
      <c r="X31" s="839"/>
      <c r="Y31" s="839"/>
      <c r="Z31" s="839"/>
      <c r="AA31" s="839">
        <v>0</v>
      </c>
      <c r="AB31" s="839"/>
      <c r="AC31" s="839"/>
      <c r="AD31" s="839"/>
      <c r="AE31" s="840"/>
      <c r="AF31" s="841">
        <v>0</v>
      </c>
      <c r="AG31" s="842"/>
      <c r="AH31" s="842"/>
      <c r="AI31" s="842"/>
      <c r="AJ31" s="843"/>
      <c r="AK31" s="910">
        <v>1</v>
      </c>
      <c r="AL31" s="911"/>
      <c r="AM31" s="911"/>
      <c r="AN31" s="911"/>
      <c r="AO31" s="911"/>
      <c r="AP31" s="911" t="s">
        <v>584</v>
      </c>
      <c r="AQ31" s="911"/>
      <c r="AR31" s="911"/>
      <c r="AS31" s="911"/>
      <c r="AT31" s="911"/>
      <c r="AU31" s="911" t="s">
        <v>584</v>
      </c>
      <c r="AV31" s="911"/>
      <c r="AW31" s="911"/>
      <c r="AX31" s="911"/>
      <c r="AY31" s="911"/>
      <c r="AZ31" s="912" t="s">
        <v>584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401</v>
      </c>
      <c r="C32" s="836"/>
      <c r="D32" s="836"/>
      <c r="E32" s="836"/>
      <c r="F32" s="836"/>
      <c r="G32" s="836"/>
      <c r="H32" s="836"/>
      <c r="I32" s="836"/>
      <c r="J32" s="836"/>
      <c r="K32" s="836"/>
      <c r="L32" s="836"/>
      <c r="M32" s="836"/>
      <c r="N32" s="836"/>
      <c r="O32" s="836"/>
      <c r="P32" s="837"/>
      <c r="Q32" s="838">
        <v>536</v>
      </c>
      <c r="R32" s="839"/>
      <c r="S32" s="839"/>
      <c r="T32" s="839"/>
      <c r="U32" s="839"/>
      <c r="V32" s="839">
        <v>32</v>
      </c>
      <c r="W32" s="839"/>
      <c r="X32" s="839"/>
      <c r="Y32" s="839"/>
      <c r="Z32" s="839"/>
      <c r="AA32" s="839">
        <v>504</v>
      </c>
      <c r="AB32" s="839"/>
      <c r="AC32" s="839"/>
      <c r="AD32" s="839"/>
      <c r="AE32" s="840"/>
      <c r="AF32" s="841">
        <v>504</v>
      </c>
      <c r="AG32" s="842"/>
      <c r="AH32" s="842"/>
      <c r="AI32" s="842"/>
      <c r="AJ32" s="843"/>
      <c r="AK32" s="910">
        <v>164</v>
      </c>
      <c r="AL32" s="911"/>
      <c r="AM32" s="911"/>
      <c r="AN32" s="911"/>
      <c r="AO32" s="911"/>
      <c r="AP32" s="911">
        <v>169</v>
      </c>
      <c r="AQ32" s="911"/>
      <c r="AR32" s="911"/>
      <c r="AS32" s="911"/>
      <c r="AT32" s="911"/>
      <c r="AU32" s="911">
        <v>113</v>
      </c>
      <c r="AV32" s="911"/>
      <c r="AW32" s="911"/>
      <c r="AX32" s="911"/>
      <c r="AY32" s="911"/>
      <c r="AZ32" s="912" t="s">
        <v>584</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403</v>
      </c>
      <c r="C33" s="836"/>
      <c r="D33" s="836"/>
      <c r="E33" s="836"/>
      <c r="F33" s="836"/>
      <c r="G33" s="836"/>
      <c r="H33" s="836"/>
      <c r="I33" s="836"/>
      <c r="J33" s="836"/>
      <c r="K33" s="836"/>
      <c r="L33" s="836"/>
      <c r="M33" s="836"/>
      <c r="N33" s="836"/>
      <c r="O33" s="836"/>
      <c r="P33" s="837"/>
      <c r="Q33" s="838">
        <v>164</v>
      </c>
      <c r="R33" s="839"/>
      <c r="S33" s="839"/>
      <c r="T33" s="839"/>
      <c r="U33" s="839"/>
      <c r="V33" s="839">
        <v>162</v>
      </c>
      <c r="W33" s="839"/>
      <c r="X33" s="839"/>
      <c r="Y33" s="839"/>
      <c r="Z33" s="839"/>
      <c r="AA33" s="839">
        <v>2</v>
      </c>
      <c r="AB33" s="839"/>
      <c r="AC33" s="839"/>
      <c r="AD33" s="839"/>
      <c r="AE33" s="840"/>
      <c r="AF33" s="841">
        <v>2</v>
      </c>
      <c r="AG33" s="842"/>
      <c r="AH33" s="842"/>
      <c r="AI33" s="842"/>
      <c r="AJ33" s="843"/>
      <c r="AK33" s="910">
        <v>71</v>
      </c>
      <c r="AL33" s="911"/>
      <c r="AM33" s="911"/>
      <c r="AN33" s="911"/>
      <c r="AO33" s="911"/>
      <c r="AP33" s="911">
        <v>461</v>
      </c>
      <c r="AQ33" s="911"/>
      <c r="AR33" s="911"/>
      <c r="AS33" s="911"/>
      <c r="AT33" s="911"/>
      <c r="AU33" s="911">
        <v>284</v>
      </c>
      <c r="AV33" s="911"/>
      <c r="AW33" s="911"/>
      <c r="AX33" s="911"/>
      <c r="AY33" s="911"/>
      <c r="AZ33" s="912" t="s">
        <v>584</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t="s">
        <v>405</v>
      </c>
      <c r="C34" s="836"/>
      <c r="D34" s="836"/>
      <c r="E34" s="836"/>
      <c r="F34" s="836"/>
      <c r="G34" s="836"/>
      <c r="H34" s="836"/>
      <c r="I34" s="836"/>
      <c r="J34" s="836"/>
      <c r="K34" s="836"/>
      <c r="L34" s="836"/>
      <c r="M34" s="836"/>
      <c r="N34" s="836"/>
      <c r="O34" s="836"/>
      <c r="P34" s="837"/>
      <c r="Q34" s="838">
        <v>141</v>
      </c>
      <c r="R34" s="839"/>
      <c r="S34" s="839"/>
      <c r="T34" s="839"/>
      <c r="U34" s="839"/>
      <c r="V34" s="839">
        <v>119</v>
      </c>
      <c r="W34" s="839"/>
      <c r="X34" s="839"/>
      <c r="Y34" s="839"/>
      <c r="Z34" s="839"/>
      <c r="AA34" s="839">
        <v>22</v>
      </c>
      <c r="AB34" s="839"/>
      <c r="AC34" s="839"/>
      <c r="AD34" s="839"/>
      <c r="AE34" s="840"/>
      <c r="AF34" s="841">
        <v>22</v>
      </c>
      <c r="AG34" s="842"/>
      <c r="AH34" s="842"/>
      <c r="AI34" s="842"/>
      <c r="AJ34" s="843"/>
      <c r="AK34" s="910" t="s">
        <v>584</v>
      </c>
      <c r="AL34" s="911"/>
      <c r="AM34" s="911"/>
      <c r="AN34" s="911"/>
      <c r="AO34" s="911"/>
      <c r="AP34" s="911">
        <v>457</v>
      </c>
      <c r="AQ34" s="911"/>
      <c r="AR34" s="911"/>
      <c r="AS34" s="911"/>
      <c r="AT34" s="911"/>
      <c r="AU34" s="911" t="s">
        <v>584</v>
      </c>
      <c r="AV34" s="911"/>
      <c r="AW34" s="911"/>
      <c r="AX34" s="911"/>
      <c r="AY34" s="911"/>
      <c r="AZ34" s="912" t="s">
        <v>584</v>
      </c>
      <c r="BA34" s="912"/>
      <c r="BB34" s="912"/>
      <c r="BC34" s="912"/>
      <c r="BD34" s="912"/>
      <c r="BE34" s="908" t="s">
        <v>406</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384</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539</v>
      </c>
      <c r="AG63" s="922"/>
      <c r="AH63" s="922"/>
      <c r="AI63" s="922"/>
      <c r="AJ63" s="923"/>
      <c r="AK63" s="924"/>
      <c r="AL63" s="919"/>
      <c r="AM63" s="919"/>
      <c r="AN63" s="919"/>
      <c r="AO63" s="919"/>
      <c r="AP63" s="922">
        <v>1087</v>
      </c>
      <c r="AQ63" s="922"/>
      <c r="AR63" s="922"/>
      <c r="AS63" s="922"/>
      <c r="AT63" s="922"/>
      <c r="AU63" s="922">
        <v>397</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413</v>
      </c>
      <c r="W66" s="798"/>
      <c r="X66" s="798"/>
      <c r="Y66" s="798"/>
      <c r="Z66" s="799"/>
      <c r="AA66" s="797" t="s">
        <v>414</v>
      </c>
      <c r="AB66" s="798"/>
      <c r="AC66" s="798"/>
      <c r="AD66" s="798"/>
      <c r="AE66" s="799"/>
      <c r="AF66" s="932" t="s">
        <v>415</v>
      </c>
      <c r="AG66" s="893"/>
      <c r="AH66" s="893"/>
      <c r="AI66" s="893"/>
      <c r="AJ66" s="933"/>
      <c r="AK66" s="797" t="s">
        <v>416</v>
      </c>
      <c r="AL66" s="821"/>
      <c r="AM66" s="821"/>
      <c r="AN66" s="821"/>
      <c r="AO66" s="822"/>
      <c r="AP66" s="797" t="s">
        <v>417</v>
      </c>
      <c r="AQ66" s="798"/>
      <c r="AR66" s="798"/>
      <c r="AS66" s="798"/>
      <c r="AT66" s="799"/>
      <c r="AU66" s="797" t="s">
        <v>418</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585</v>
      </c>
      <c r="C68" s="950"/>
      <c r="D68" s="950"/>
      <c r="E68" s="950"/>
      <c r="F68" s="950"/>
      <c r="G68" s="950"/>
      <c r="H68" s="950"/>
      <c r="I68" s="950"/>
      <c r="J68" s="950"/>
      <c r="K68" s="950"/>
      <c r="L68" s="950"/>
      <c r="M68" s="950"/>
      <c r="N68" s="950"/>
      <c r="O68" s="950"/>
      <c r="P68" s="951"/>
      <c r="Q68" s="952">
        <v>584</v>
      </c>
      <c r="R68" s="946"/>
      <c r="S68" s="946"/>
      <c r="T68" s="946"/>
      <c r="U68" s="946"/>
      <c r="V68" s="946">
        <v>570</v>
      </c>
      <c r="W68" s="946"/>
      <c r="X68" s="946"/>
      <c r="Y68" s="946"/>
      <c r="Z68" s="946"/>
      <c r="AA68" s="946">
        <v>13</v>
      </c>
      <c r="AB68" s="946"/>
      <c r="AC68" s="946"/>
      <c r="AD68" s="946"/>
      <c r="AE68" s="946"/>
      <c r="AF68" s="946">
        <v>13</v>
      </c>
      <c r="AG68" s="946"/>
      <c r="AH68" s="946"/>
      <c r="AI68" s="946"/>
      <c r="AJ68" s="946"/>
      <c r="AK68" s="946" t="s">
        <v>584</v>
      </c>
      <c r="AL68" s="946"/>
      <c r="AM68" s="946"/>
      <c r="AN68" s="946"/>
      <c r="AO68" s="946"/>
      <c r="AP68" s="946">
        <v>388</v>
      </c>
      <c r="AQ68" s="946"/>
      <c r="AR68" s="946"/>
      <c r="AS68" s="946"/>
      <c r="AT68" s="946"/>
      <c r="AU68" s="946">
        <v>21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586</v>
      </c>
      <c r="C69" s="954"/>
      <c r="D69" s="954"/>
      <c r="E69" s="954"/>
      <c r="F69" s="954"/>
      <c r="G69" s="954"/>
      <c r="H69" s="954"/>
      <c r="I69" s="954"/>
      <c r="J69" s="954"/>
      <c r="K69" s="954"/>
      <c r="L69" s="954"/>
      <c r="M69" s="954"/>
      <c r="N69" s="954"/>
      <c r="O69" s="954"/>
      <c r="P69" s="955"/>
      <c r="Q69" s="956">
        <v>104</v>
      </c>
      <c r="R69" s="911"/>
      <c r="S69" s="911"/>
      <c r="T69" s="911"/>
      <c r="U69" s="911"/>
      <c r="V69" s="911">
        <v>90</v>
      </c>
      <c r="W69" s="911"/>
      <c r="X69" s="911"/>
      <c r="Y69" s="911"/>
      <c r="Z69" s="911"/>
      <c r="AA69" s="911">
        <v>14</v>
      </c>
      <c r="AB69" s="911"/>
      <c r="AC69" s="911"/>
      <c r="AD69" s="911"/>
      <c r="AE69" s="911"/>
      <c r="AF69" s="911">
        <v>14</v>
      </c>
      <c r="AG69" s="911"/>
      <c r="AH69" s="911"/>
      <c r="AI69" s="911"/>
      <c r="AJ69" s="911"/>
      <c r="AK69" s="911" t="s">
        <v>584</v>
      </c>
      <c r="AL69" s="911"/>
      <c r="AM69" s="911"/>
      <c r="AN69" s="911"/>
      <c r="AO69" s="911"/>
      <c r="AP69" s="911" t="s">
        <v>584</v>
      </c>
      <c r="AQ69" s="911"/>
      <c r="AR69" s="911"/>
      <c r="AS69" s="911"/>
      <c r="AT69" s="911"/>
      <c r="AU69" s="911" t="s">
        <v>584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t="s">
        <v>587</v>
      </c>
      <c r="C70" s="954"/>
      <c r="D70" s="954"/>
      <c r="E70" s="954"/>
      <c r="F70" s="954"/>
      <c r="G70" s="954"/>
      <c r="H70" s="954"/>
      <c r="I70" s="954"/>
      <c r="J70" s="954"/>
      <c r="K70" s="954"/>
      <c r="L70" s="954"/>
      <c r="M70" s="954"/>
      <c r="N70" s="954"/>
      <c r="O70" s="954"/>
      <c r="P70" s="955"/>
      <c r="Q70" s="956">
        <v>3</v>
      </c>
      <c r="R70" s="911"/>
      <c r="S70" s="911"/>
      <c r="T70" s="911"/>
      <c r="U70" s="911"/>
      <c r="V70" s="911">
        <v>3</v>
      </c>
      <c r="W70" s="911"/>
      <c r="X70" s="911"/>
      <c r="Y70" s="911"/>
      <c r="Z70" s="911"/>
      <c r="AA70" s="911">
        <v>0</v>
      </c>
      <c r="AB70" s="911"/>
      <c r="AC70" s="911"/>
      <c r="AD70" s="911"/>
      <c r="AE70" s="911"/>
      <c r="AF70" s="911">
        <v>0</v>
      </c>
      <c r="AG70" s="911"/>
      <c r="AH70" s="911"/>
      <c r="AI70" s="911"/>
      <c r="AJ70" s="911"/>
      <c r="AK70" s="911" t="s">
        <v>596</v>
      </c>
      <c r="AL70" s="911"/>
      <c r="AM70" s="911"/>
      <c r="AN70" s="911"/>
      <c r="AO70" s="911"/>
      <c r="AP70" s="911" t="s">
        <v>596</v>
      </c>
      <c r="AQ70" s="911"/>
      <c r="AR70" s="911"/>
      <c r="AS70" s="911"/>
      <c r="AT70" s="911"/>
      <c r="AU70" s="911" t="s">
        <v>596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t="s">
        <v>588</v>
      </c>
      <c r="C71" s="954"/>
      <c r="D71" s="954"/>
      <c r="E71" s="954"/>
      <c r="F71" s="954"/>
      <c r="G71" s="954"/>
      <c r="H71" s="954"/>
      <c r="I71" s="954"/>
      <c r="J71" s="954"/>
      <c r="K71" s="954"/>
      <c r="L71" s="954"/>
      <c r="M71" s="954"/>
      <c r="N71" s="954"/>
      <c r="O71" s="954"/>
      <c r="P71" s="955"/>
      <c r="Q71" s="956">
        <v>33</v>
      </c>
      <c r="R71" s="911"/>
      <c r="S71" s="911"/>
      <c r="T71" s="911"/>
      <c r="U71" s="911"/>
      <c r="V71" s="911">
        <v>24</v>
      </c>
      <c r="W71" s="911"/>
      <c r="X71" s="911"/>
      <c r="Y71" s="911"/>
      <c r="Z71" s="911"/>
      <c r="AA71" s="911">
        <v>9</v>
      </c>
      <c r="AB71" s="911"/>
      <c r="AC71" s="911"/>
      <c r="AD71" s="911"/>
      <c r="AE71" s="911"/>
      <c r="AF71" s="911">
        <v>9</v>
      </c>
      <c r="AG71" s="911"/>
      <c r="AH71" s="911"/>
      <c r="AI71" s="911"/>
      <c r="AJ71" s="911"/>
      <c r="AK71" s="911">
        <v>25</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t="s">
        <v>589</v>
      </c>
      <c r="C72" s="954"/>
      <c r="D72" s="954"/>
      <c r="E72" s="954"/>
      <c r="F72" s="954"/>
      <c r="G72" s="954"/>
      <c r="H72" s="954"/>
      <c r="I72" s="954"/>
      <c r="J72" s="954"/>
      <c r="K72" s="954"/>
      <c r="L72" s="954"/>
      <c r="M72" s="954"/>
      <c r="N72" s="954"/>
      <c r="O72" s="954"/>
      <c r="P72" s="955"/>
      <c r="Q72" s="956">
        <v>202</v>
      </c>
      <c r="R72" s="911"/>
      <c r="S72" s="911"/>
      <c r="T72" s="911"/>
      <c r="U72" s="911"/>
      <c r="V72" s="911">
        <v>198</v>
      </c>
      <c r="W72" s="911"/>
      <c r="X72" s="911"/>
      <c r="Y72" s="911"/>
      <c r="Z72" s="911"/>
      <c r="AA72" s="911">
        <v>5</v>
      </c>
      <c r="AB72" s="911"/>
      <c r="AC72" s="911"/>
      <c r="AD72" s="911"/>
      <c r="AE72" s="911"/>
      <c r="AF72" s="911">
        <v>5</v>
      </c>
      <c r="AG72" s="911"/>
      <c r="AH72" s="911"/>
      <c r="AI72" s="911"/>
      <c r="AJ72" s="911"/>
      <c r="AK72" s="911">
        <v>5</v>
      </c>
      <c r="AL72" s="911"/>
      <c r="AM72" s="911"/>
      <c r="AN72" s="911"/>
      <c r="AO72" s="911"/>
      <c r="AP72" s="911" t="s">
        <v>584</v>
      </c>
      <c r="AQ72" s="911"/>
      <c r="AR72" s="911"/>
      <c r="AS72" s="911"/>
      <c r="AT72" s="911"/>
      <c r="AU72" s="911" t="s">
        <v>584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t="s">
        <v>590</v>
      </c>
      <c r="C73" s="954"/>
      <c r="D73" s="954"/>
      <c r="E73" s="954"/>
      <c r="F73" s="954"/>
      <c r="G73" s="954"/>
      <c r="H73" s="954"/>
      <c r="I73" s="954"/>
      <c r="J73" s="954"/>
      <c r="K73" s="954"/>
      <c r="L73" s="954"/>
      <c r="M73" s="954"/>
      <c r="N73" s="954"/>
      <c r="O73" s="954"/>
      <c r="P73" s="955"/>
      <c r="Q73" s="956">
        <v>159644</v>
      </c>
      <c r="R73" s="911"/>
      <c r="S73" s="911"/>
      <c r="T73" s="911"/>
      <c r="U73" s="911"/>
      <c r="V73" s="911">
        <v>154242</v>
      </c>
      <c r="W73" s="911"/>
      <c r="X73" s="911"/>
      <c r="Y73" s="911"/>
      <c r="Z73" s="911"/>
      <c r="AA73" s="911">
        <v>5402</v>
      </c>
      <c r="AB73" s="911"/>
      <c r="AC73" s="911"/>
      <c r="AD73" s="911"/>
      <c r="AE73" s="911"/>
      <c r="AF73" s="911">
        <v>5402</v>
      </c>
      <c r="AG73" s="911"/>
      <c r="AH73" s="911"/>
      <c r="AI73" s="911"/>
      <c r="AJ73" s="911"/>
      <c r="AK73" s="911">
        <v>529</v>
      </c>
      <c r="AL73" s="911"/>
      <c r="AM73" s="911"/>
      <c r="AN73" s="911"/>
      <c r="AO73" s="911"/>
      <c r="AP73" s="911" t="s">
        <v>584</v>
      </c>
      <c r="AQ73" s="911"/>
      <c r="AR73" s="911"/>
      <c r="AS73" s="911"/>
      <c r="AT73" s="911"/>
      <c r="AU73" s="911" t="s">
        <v>584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t="s">
        <v>591</v>
      </c>
      <c r="C74" s="954"/>
      <c r="D74" s="954"/>
      <c r="E74" s="954"/>
      <c r="F74" s="954"/>
      <c r="G74" s="954"/>
      <c r="H74" s="954"/>
      <c r="I74" s="954"/>
      <c r="J74" s="954"/>
      <c r="K74" s="954"/>
      <c r="L74" s="954"/>
      <c r="M74" s="954"/>
      <c r="N74" s="954"/>
      <c r="O74" s="954"/>
      <c r="P74" s="955"/>
      <c r="Q74" s="956">
        <v>2050</v>
      </c>
      <c r="R74" s="911"/>
      <c r="S74" s="911"/>
      <c r="T74" s="911"/>
      <c r="U74" s="911"/>
      <c r="V74" s="911">
        <v>2036</v>
      </c>
      <c r="W74" s="911"/>
      <c r="X74" s="911"/>
      <c r="Y74" s="911"/>
      <c r="Z74" s="911"/>
      <c r="AA74" s="911">
        <v>14</v>
      </c>
      <c r="AB74" s="911"/>
      <c r="AC74" s="911"/>
      <c r="AD74" s="911"/>
      <c r="AE74" s="911"/>
      <c r="AF74" s="911">
        <v>14</v>
      </c>
      <c r="AG74" s="911"/>
      <c r="AH74" s="911"/>
      <c r="AI74" s="911"/>
      <c r="AJ74" s="911"/>
      <c r="AK74" s="911">
        <v>2</v>
      </c>
      <c r="AL74" s="911"/>
      <c r="AM74" s="911"/>
      <c r="AN74" s="911"/>
      <c r="AO74" s="911"/>
      <c r="AP74" s="911" t="s">
        <v>584</v>
      </c>
      <c r="AQ74" s="911"/>
      <c r="AR74" s="911"/>
      <c r="AS74" s="911"/>
      <c r="AT74" s="911"/>
      <c r="AU74" s="911" t="s">
        <v>584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t="s">
        <v>592</v>
      </c>
      <c r="C75" s="954"/>
      <c r="D75" s="954"/>
      <c r="E75" s="954"/>
      <c r="F75" s="954"/>
      <c r="G75" s="954"/>
      <c r="H75" s="954"/>
      <c r="I75" s="954"/>
      <c r="J75" s="954"/>
      <c r="K75" s="954"/>
      <c r="L75" s="954"/>
      <c r="M75" s="954"/>
      <c r="N75" s="954"/>
      <c r="O75" s="954"/>
      <c r="P75" s="955"/>
      <c r="Q75" s="959">
        <v>18</v>
      </c>
      <c r="R75" s="960"/>
      <c r="S75" s="960"/>
      <c r="T75" s="960"/>
      <c r="U75" s="910"/>
      <c r="V75" s="961">
        <v>14</v>
      </c>
      <c r="W75" s="960"/>
      <c r="X75" s="960"/>
      <c r="Y75" s="960"/>
      <c r="Z75" s="910"/>
      <c r="AA75" s="961">
        <v>4</v>
      </c>
      <c r="AB75" s="960"/>
      <c r="AC75" s="960"/>
      <c r="AD75" s="960"/>
      <c r="AE75" s="910"/>
      <c r="AF75" s="961">
        <v>4</v>
      </c>
      <c r="AG75" s="960"/>
      <c r="AH75" s="960"/>
      <c r="AI75" s="960"/>
      <c r="AJ75" s="910"/>
      <c r="AK75" s="961" t="s">
        <v>584</v>
      </c>
      <c r="AL75" s="960"/>
      <c r="AM75" s="960"/>
      <c r="AN75" s="960"/>
      <c r="AO75" s="910"/>
      <c r="AP75" s="961" t="s">
        <v>584</v>
      </c>
      <c r="AQ75" s="960"/>
      <c r="AR75" s="960"/>
      <c r="AS75" s="960"/>
      <c r="AT75" s="910"/>
      <c r="AU75" s="961" t="s">
        <v>584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t="s">
        <v>602</v>
      </c>
      <c r="C76" s="954"/>
      <c r="D76" s="954"/>
      <c r="E76" s="954"/>
      <c r="F76" s="954"/>
      <c r="G76" s="954"/>
      <c r="H76" s="954"/>
      <c r="I76" s="954"/>
      <c r="J76" s="954"/>
      <c r="K76" s="954"/>
      <c r="L76" s="954"/>
      <c r="M76" s="954"/>
      <c r="N76" s="954"/>
      <c r="O76" s="954"/>
      <c r="P76" s="955"/>
      <c r="Q76" s="959">
        <v>22</v>
      </c>
      <c r="R76" s="960"/>
      <c r="S76" s="960"/>
      <c r="T76" s="960"/>
      <c r="U76" s="910"/>
      <c r="V76" s="961">
        <v>18</v>
      </c>
      <c r="W76" s="960"/>
      <c r="X76" s="960"/>
      <c r="Y76" s="960"/>
      <c r="Z76" s="910"/>
      <c r="AA76" s="961">
        <v>4</v>
      </c>
      <c r="AB76" s="960"/>
      <c r="AC76" s="960"/>
      <c r="AD76" s="960"/>
      <c r="AE76" s="910"/>
      <c r="AF76" s="961">
        <v>4</v>
      </c>
      <c r="AG76" s="960"/>
      <c r="AH76" s="960"/>
      <c r="AI76" s="960"/>
      <c r="AJ76" s="910"/>
      <c r="AK76" s="961" t="s">
        <v>584</v>
      </c>
      <c r="AL76" s="960"/>
      <c r="AM76" s="960"/>
      <c r="AN76" s="960"/>
      <c r="AO76" s="910"/>
      <c r="AP76" s="961" t="s">
        <v>584</v>
      </c>
      <c r="AQ76" s="960"/>
      <c r="AR76" s="960"/>
      <c r="AS76" s="960"/>
      <c r="AT76" s="910"/>
      <c r="AU76" s="961" t="s">
        <v>584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384</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5465</v>
      </c>
      <c r="AG88" s="922"/>
      <c r="AH88" s="922"/>
      <c r="AI88" s="922"/>
      <c r="AJ88" s="922"/>
      <c r="AK88" s="919"/>
      <c r="AL88" s="919"/>
      <c r="AM88" s="919"/>
      <c r="AN88" s="919"/>
      <c r="AO88" s="919"/>
      <c r="AP88" s="922">
        <v>388</v>
      </c>
      <c r="AQ88" s="922"/>
      <c r="AR88" s="922"/>
      <c r="AS88" s="922"/>
      <c r="AT88" s="922"/>
      <c r="AU88" s="922">
        <v>21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69</v>
      </c>
      <c r="CS102" s="930"/>
      <c r="CT102" s="930"/>
      <c r="CU102" s="930"/>
      <c r="CV102" s="973"/>
      <c r="CW102" s="972" t="s">
        <v>603</v>
      </c>
      <c r="CX102" s="930"/>
      <c r="CY102" s="930"/>
      <c r="CZ102" s="930"/>
      <c r="DA102" s="973"/>
      <c r="DB102" s="972">
        <v>81</v>
      </c>
      <c r="DC102" s="930"/>
      <c r="DD102" s="930"/>
      <c r="DE102" s="930"/>
      <c r="DF102" s="973"/>
      <c r="DG102" s="972" t="s">
        <v>603</v>
      </c>
      <c r="DH102" s="930"/>
      <c r="DI102" s="930"/>
      <c r="DJ102" s="930"/>
      <c r="DK102" s="973"/>
      <c r="DL102" s="972" t="s">
        <v>603</v>
      </c>
      <c r="DM102" s="930"/>
      <c r="DN102" s="930"/>
      <c r="DO102" s="930"/>
      <c r="DP102" s="973"/>
      <c r="DQ102" s="972" t="s">
        <v>603</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302</v>
      </c>
      <c r="AG109" s="975"/>
      <c r="AH109" s="975"/>
      <c r="AI109" s="975"/>
      <c r="AJ109" s="976"/>
      <c r="AK109" s="974" t="s">
        <v>301</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302</v>
      </c>
      <c r="BW109" s="975"/>
      <c r="BX109" s="975"/>
      <c r="BY109" s="975"/>
      <c r="BZ109" s="976"/>
      <c r="CA109" s="974" t="s">
        <v>301</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302</v>
      </c>
      <c r="DM109" s="975"/>
      <c r="DN109" s="975"/>
      <c r="DO109" s="975"/>
      <c r="DP109" s="976"/>
      <c r="DQ109" s="974" t="s">
        <v>301</v>
      </c>
      <c r="DR109" s="975"/>
      <c r="DS109" s="975"/>
      <c r="DT109" s="975"/>
      <c r="DU109" s="976"/>
      <c r="DV109" s="974" t="s">
        <v>429</v>
      </c>
      <c r="DW109" s="975"/>
      <c r="DX109" s="975"/>
      <c r="DY109" s="975"/>
      <c r="DZ109" s="977"/>
    </row>
    <row r="110" spans="1:131" s="246" customFormat="1" ht="26.25" customHeight="1" x14ac:dyDescent="0.2">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753268</v>
      </c>
      <c r="AB110" s="982"/>
      <c r="AC110" s="982"/>
      <c r="AD110" s="982"/>
      <c r="AE110" s="983"/>
      <c r="AF110" s="984">
        <v>752820</v>
      </c>
      <c r="AG110" s="982"/>
      <c r="AH110" s="982"/>
      <c r="AI110" s="982"/>
      <c r="AJ110" s="983"/>
      <c r="AK110" s="984">
        <v>726913</v>
      </c>
      <c r="AL110" s="982"/>
      <c r="AM110" s="982"/>
      <c r="AN110" s="982"/>
      <c r="AO110" s="983"/>
      <c r="AP110" s="985">
        <v>31.9</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6092802</v>
      </c>
      <c r="BR110" s="1017"/>
      <c r="BS110" s="1017"/>
      <c r="BT110" s="1017"/>
      <c r="BU110" s="1017"/>
      <c r="BV110" s="1017">
        <v>5850019</v>
      </c>
      <c r="BW110" s="1017"/>
      <c r="BX110" s="1017"/>
      <c r="BY110" s="1017"/>
      <c r="BZ110" s="1017"/>
      <c r="CA110" s="1017">
        <v>5906147</v>
      </c>
      <c r="CB110" s="1017"/>
      <c r="CC110" s="1017"/>
      <c r="CD110" s="1017"/>
      <c r="CE110" s="1017"/>
      <c r="CF110" s="1031">
        <v>259.60000000000002</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436</v>
      </c>
      <c r="DR110" s="1017"/>
      <c r="DS110" s="1017"/>
      <c r="DT110" s="1017"/>
      <c r="DU110" s="1017"/>
      <c r="DV110" s="1018" t="s">
        <v>435</v>
      </c>
      <c r="DW110" s="1018"/>
      <c r="DX110" s="1018"/>
      <c r="DY110" s="1018"/>
      <c r="DZ110" s="1019"/>
    </row>
    <row r="111" spans="1:131" s="246" customFormat="1" ht="26.25" customHeight="1" x14ac:dyDescent="0.2">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436</v>
      </c>
      <c r="AB111" s="1024"/>
      <c r="AC111" s="1024"/>
      <c r="AD111" s="1024"/>
      <c r="AE111" s="1025"/>
      <c r="AF111" s="1026" t="s">
        <v>409</v>
      </c>
      <c r="AG111" s="1024"/>
      <c r="AH111" s="1024"/>
      <c r="AI111" s="1024"/>
      <c r="AJ111" s="1025"/>
      <c r="AK111" s="1026" t="s">
        <v>409</v>
      </c>
      <c r="AL111" s="1024"/>
      <c r="AM111" s="1024"/>
      <c r="AN111" s="1024"/>
      <c r="AO111" s="1025"/>
      <c r="AP111" s="1027" t="s">
        <v>409</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435</v>
      </c>
      <c r="BR111" s="1010"/>
      <c r="BS111" s="1010"/>
      <c r="BT111" s="1010"/>
      <c r="BU111" s="1010"/>
      <c r="BV111" s="1010" t="s">
        <v>439</v>
      </c>
      <c r="BW111" s="1010"/>
      <c r="BX111" s="1010"/>
      <c r="BY111" s="1010"/>
      <c r="BZ111" s="1010"/>
      <c r="CA111" s="1010" t="s">
        <v>435</v>
      </c>
      <c r="CB111" s="1010"/>
      <c r="CC111" s="1010"/>
      <c r="CD111" s="1010"/>
      <c r="CE111" s="1010"/>
      <c r="CF111" s="1004" t="s">
        <v>435</v>
      </c>
      <c r="CG111" s="1005"/>
      <c r="CH111" s="1005"/>
      <c r="CI111" s="1005"/>
      <c r="CJ111" s="1005"/>
      <c r="CK111" s="1035"/>
      <c r="CL111" s="1036"/>
      <c r="CM111" s="1006" t="s">
        <v>440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409</v>
      </c>
      <c r="DH111" s="1010"/>
      <c r="DI111" s="1010"/>
      <c r="DJ111" s="1010"/>
      <c r="DK111" s="1010"/>
      <c r="DL111" s="1010" t="s">
        <v>409</v>
      </c>
      <c r="DM111" s="1010"/>
      <c r="DN111" s="1010"/>
      <c r="DO111" s="1010"/>
      <c r="DP111" s="1010"/>
      <c r="DQ111" s="1010" t="s">
        <v>435</v>
      </c>
      <c r="DR111" s="1010"/>
      <c r="DS111" s="1010"/>
      <c r="DT111" s="1010"/>
      <c r="DU111" s="1010"/>
      <c r="DV111" s="1011" t="s">
        <v>435</v>
      </c>
      <c r="DW111" s="1011"/>
      <c r="DX111" s="1011"/>
      <c r="DY111" s="1011"/>
      <c r="DZ111" s="1012"/>
    </row>
    <row r="112" spans="1:131" s="246" customFormat="1" ht="26.25" customHeight="1" x14ac:dyDescent="0.2">
      <c r="A112" s="1042" t="s">
        <v>441</v>
      </c>
      <c r="B112" s="1043"/>
      <c r="C112" s="1040" t="s">
        <v>442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409</v>
      </c>
      <c r="AG112" s="1049"/>
      <c r="AH112" s="1049"/>
      <c r="AI112" s="1049"/>
      <c r="AJ112" s="1050"/>
      <c r="AK112" s="1051" t="s">
        <v>435</v>
      </c>
      <c r="AL112" s="1049"/>
      <c r="AM112" s="1049"/>
      <c r="AN112" s="1049"/>
      <c r="AO112" s="1050"/>
      <c r="AP112" s="1052" t="s">
        <v>443</v>
      </c>
      <c r="AQ112" s="1053"/>
      <c r="AR112" s="1053"/>
      <c r="AS112" s="1053"/>
      <c r="AT112" s="1054"/>
      <c r="AU112" s="990"/>
      <c r="AV112" s="991"/>
      <c r="AW112" s="991"/>
      <c r="AX112" s="991"/>
      <c r="AY112" s="991"/>
      <c r="AZ112" s="1039" t="s">
        <v>444</v>
      </c>
      <c r="BA112" s="1040"/>
      <c r="BB112" s="1040"/>
      <c r="BC112" s="1040"/>
      <c r="BD112" s="1040"/>
      <c r="BE112" s="1040"/>
      <c r="BF112" s="1040"/>
      <c r="BG112" s="1040"/>
      <c r="BH112" s="1040"/>
      <c r="BI112" s="1040"/>
      <c r="BJ112" s="1040"/>
      <c r="BK112" s="1040"/>
      <c r="BL112" s="1040"/>
      <c r="BM112" s="1040"/>
      <c r="BN112" s="1040"/>
      <c r="BO112" s="1040"/>
      <c r="BP112" s="1041"/>
      <c r="BQ112" s="1009">
        <v>516210</v>
      </c>
      <c r="BR112" s="1010"/>
      <c r="BS112" s="1010"/>
      <c r="BT112" s="1010"/>
      <c r="BU112" s="1010"/>
      <c r="BV112" s="1010">
        <v>492748</v>
      </c>
      <c r="BW112" s="1010"/>
      <c r="BX112" s="1010"/>
      <c r="BY112" s="1010"/>
      <c r="BZ112" s="1010"/>
      <c r="CA112" s="1010">
        <v>538353</v>
      </c>
      <c r="CB112" s="1010"/>
      <c r="CC112" s="1010"/>
      <c r="CD112" s="1010"/>
      <c r="CE112" s="1010"/>
      <c r="CF112" s="1004">
        <v>23.7</v>
      </c>
      <c r="CG112" s="1005"/>
      <c r="CH112" s="1005"/>
      <c r="CI112" s="1005"/>
      <c r="CJ112" s="1005"/>
      <c r="CK112" s="1035"/>
      <c r="CL112" s="1036"/>
      <c r="CM112" s="1006" t="s">
        <v>445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409</v>
      </c>
      <c r="DH112" s="1010"/>
      <c r="DI112" s="1010"/>
      <c r="DJ112" s="1010"/>
      <c r="DK112" s="1010"/>
      <c r="DL112" s="1010" t="s">
        <v>443</v>
      </c>
      <c r="DM112" s="1010"/>
      <c r="DN112" s="1010"/>
      <c r="DO112" s="1010"/>
      <c r="DP112" s="1010"/>
      <c r="DQ112" s="1010" t="s">
        <v>409</v>
      </c>
      <c r="DR112" s="1010"/>
      <c r="DS112" s="1010"/>
      <c r="DT112" s="1010"/>
      <c r="DU112" s="1010"/>
      <c r="DV112" s="1011" t="s">
        <v>436</v>
      </c>
      <c r="DW112" s="1011"/>
      <c r="DX112" s="1011"/>
      <c r="DY112" s="1011"/>
      <c r="DZ112" s="1012"/>
    </row>
    <row r="113" spans="1:130" s="246" customFormat="1" ht="26.25" customHeight="1" x14ac:dyDescent="0.2">
      <c r="A113" s="1044"/>
      <c r="B113" s="1045"/>
      <c r="C113" s="1040" t="s">
        <v>446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44577</v>
      </c>
      <c r="AB113" s="1024"/>
      <c r="AC113" s="1024"/>
      <c r="AD113" s="1024"/>
      <c r="AE113" s="1025"/>
      <c r="AF113" s="1026">
        <v>53231</v>
      </c>
      <c r="AG113" s="1024"/>
      <c r="AH113" s="1024"/>
      <c r="AI113" s="1024"/>
      <c r="AJ113" s="1025"/>
      <c r="AK113" s="1026">
        <v>53964</v>
      </c>
      <c r="AL113" s="1024"/>
      <c r="AM113" s="1024"/>
      <c r="AN113" s="1024"/>
      <c r="AO113" s="1025"/>
      <c r="AP113" s="1027">
        <v>2.4</v>
      </c>
      <c r="AQ113" s="1028"/>
      <c r="AR113" s="1028"/>
      <c r="AS113" s="1028"/>
      <c r="AT113" s="1029"/>
      <c r="AU113" s="990"/>
      <c r="AV113" s="991"/>
      <c r="AW113" s="991"/>
      <c r="AX113" s="991"/>
      <c r="AY113" s="991"/>
      <c r="AZ113" s="1039" t="s">
        <v>447</v>
      </c>
      <c r="BA113" s="1040"/>
      <c r="BB113" s="1040"/>
      <c r="BC113" s="1040"/>
      <c r="BD113" s="1040"/>
      <c r="BE113" s="1040"/>
      <c r="BF113" s="1040"/>
      <c r="BG113" s="1040"/>
      <c r="BH113" s="1040"/>
      <c r="BI113" s="1040"/>
      <c r="BJ113" s="1040"/>
      <c r="BK113" s="1040"/>
      <c r="BL113" s="1040"/>
      <c r="BM113" s="1040"/>
      <c r="BN113" s="1040"/>
      <c r="BO113" s="1040"/>
      <c r="BP113" s="1041"/>
      <c r="BQ113" s="1009">
        <v>47458</v>
      </c>
      <c r="BR113" s="1010"/>
      <c r="BS113" s="1010"/>
      <c r="BT113" s="1010"/>
      <c r="BU113" s="1010"/>
      <c r="BV113" s="1010">
        <v>40343</v>
      </c>
      <c r="BW113" s="1010"/>
      <c r="BX113" s="1010"/>
      <c r="BY113" s="1010"/>
      <c r="BZ113" s="1010"/>
      <c r="CA113" s="1010">
        <v>21079</v>
      </c>
      <c r="CB113" s="1010"/>
      <c r="CC113" s="1010"/>
      <c r="CD113" s="1010"/>
      <c r="CE113" s="1010"/>
      <c r="CF113" s="1004">
        <v>0.9</v>
      </c>
      <c r="CG113" s="1005"/>
      <c r="CH113" s="1005"/>
      <c r="CI113" s="1005"/>
      <c r="CJ113" s="1005"/>
      <c r="CK113" s="1035"/>
      <c r="CL113" s="1036"/>
      <c r="CM113" s="1006" t="s">
        <v>448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435</v>
      </c>
      <c r="DH113" s="1049"/>
      <c r="DI113" s="1049"/>
      <c r="DJ113" s="1049"/>
      <c r="DK113" s="1050"/>
      <c r="DL113" s="1051" t="s">
        <v>409</v>
      </c>
      <c r="DM113" s="1049"/>
      <c r="DN113" s="1049"/>
      <c r="DO113" s="1049"/>
      <c r="DP113" s="1050"/>
      <c r="DQ113" s="1051" t="s">
        <v>436</v>
      </c>
      <c r="DR113" s="1049"/>
      <c r="DS113" s="1049"/>
      <c r="DT113" s="1049"/>
      <c r="DU113" s="1050"/>
      <c r="DV113" s="1052" t="s">
        <v>409</v>
      </c>
      <c r="DW113" s="1053"/>
      <c r="DX113" s="1053"/>
      <c r="DY113" s="1053"/>
      <c r="DZ113" s="1054"/>
    </row>
    <row r="114" spans="1:130" s="246" customFormat="1" ht="26.25" customHeight="1" x14ac:dyDescent="0.2">
      <c r="A114" s="1044"/>
      <c r="B114" s="1045"/>
      <c r="C114" s="1040" t="s">
        <v>449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30960</v>
      </c>
      <c r="AB114" s="1049"/>
      <c r="AC114" s="1049"/>
      <c r="AD114" s="1049"/>
      <c r="AE114" s="1050"/>
      <c r="AF114" s="1051">
        <v>19818</v>
      </c>
      <c r="AG114" s="1049"/>
      <c r="AH114" s="1049"/>
      <c r="AI114" s="1049"/>
      <c r="AJ114" s="1050"/>
      <c r="AK114" s="1051">
        <v>7299</v>
      </c>
      <c r="AL114" s="1049"/>
      <c r="AM114" s="1049"/>
      <c r="AN114" s="1049"/>
      <c r="AO114" s="1050"/>
      <c r="AP114" s="1052">
        <v>0.3</v>
      </c>
      <c r="AQ114" s="1053"/>
      <c r="AR114" s="1053"/>
      <c r="AS114" s="1053"/>
      <c r="AT114" s="1054"/>
      <c r="AU114" s="990"/>
      <c r="AV114" s="991"/>
      <c r="AW114" s="991"/>
      <c r="AX114" s="991"/>
      <c r="AY114" s="991"/>
      <c r="AZ114" s="1039" t="s">
        <v>450</v>
      </c>
      <c r="BA114" s="1040"/>
      <c r="BB114" s="1040"/>
      <c r="BC114" s="1040"/>
      <c r="BD114" s="1040"/>
      <c r="BE114" s="1040"/>
      <c r="BF114" s="1040"/>
      <c r="BG114" s="1040"/>
      <c r="BH114" s="1040"/>
      <c r="BI114" s="1040"/>
      <c r="BJ114" s="1040"/>
      <c r="BK114" s="1040"/>
      <c r="BL114" s="1040"/>
      <c r="BM114" s="1040"/>
      <c r="BN114" s="1040"/>
      <c r="BO114" s="1040"/>
      <c r="BP114" s="1041"/>
      <c r="BQ114" s="1009">
        <v>1039747</v>
      </c>
      <c r="BR114" s="1010"/>
      <c r="BS114" s="1010"/>
      <c r="BT114" s="1010"/>
      <c r="BU114" s="1010"/>
      <c r="BV114" s="1010">
        <v>954444</v>
      </c>
      <c r="BW114" s="1010"/>
      <c r="BX114" s="1010"/>
      <c r="BY114" s="1010"/>
      <c r="BZ114" s="1010"/>
      <c r="CA114" s="1010">
        <v>1067139</v>
      </c>
      <c r="CB114" s="1010"/>
      <c r="CC114" s="1010"/>
      <c r="CD114" s="1010"/>
      <c r="CE114" s="1010"/>
      <c r="CF114" s="1004">
        <v>46.9</v>
      </c>
      <c r="CG114" s="1005"/>
      <c r="CH114" s="1005"/>
      <c r="CI114" s="1005"/>
      <c r="CJ114" s="1005"/>
      <c r="CK114" s="1035"/>
      <c r="CL114" s="1036"/>
      <c r="CM114" s="1006" t="s">
        <v>451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409</v>
      </c>
      <c r="DH114" s="1049"/>
      <c r="DI114" s="1049"/>
      <c r="DJ114" s="1049"/>
      <c r="DK114" s="1050"/>
      <c r="DL114" s="1051" t="s">
        <v>409</v>
      </c>
      <c r="DM114" s="1049"/>
      <c r="DN114" s="1049"/>
      <c r="DO114" s="1049"/>
      <c r="DP114" s="1050"/>
      <c r="DQ114" s="1051" t="s">
        <v>443</v>
      </c>
      <c r="DR114" s="1049"/>
      <c r="DS114" s="1049"/>
      <c r="DT114" s="1049"/>
      <c r="DU114" s="1050"/>
      <c r="DV114" s="1052" t="s">
        <v>409</v>
      </c>
      <c r="DW114" s="1053"/>
      <c r="DX114" s="1053"/>
      <c r="DY114" s="1053"/>
      <c r="DZ114" s="1054"/>
    </row>
    <row r="115" spans="1:130" s="246" customFormat="1" ht="26.25" customHeight="1" x14ac:dyDescent="0.2">
      <c r="A115" s="1044"/>
      <c r="B115" s="1045"/>
      <c r="C115" s="1040" t="s">
        <v>452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443</v>
      </c>
      <c r="AB115" s="1024"/>
      <c r="AC115" s="1024"/>
      <c r="AD115" s="1024"/>
      <c r="AE115" s="1025"/>
      <c r="AF115" s="1026" t="s">
        <v>435</v>
      </c>
      <c r="AG115" s="1024"/>
      <c r="AH115" s="1024"/>
      <c r="AI115" s="1024"/>
      <c r="AJ115" s="1025"/>
      <c r="AK115" s="1026" t="s">
        <v>435</v>
      </c>
      <c r="AL115" s="1024"/>
      <c r="AM115" s="1024"/>
      <c r="AN115" s="1024"/>
      <c r="AO115" s="1025"/>
      <c r="AP115" s="1027" t="s">
        <v>409</v>
      </c>
      <c r="AQ115" s="1028"/>
      <c r="AR115" s="1028"/>
      <c r="AS115" s="1028"/>
      <c r="AT115" s="1029"/>
      <c r="AU115" s="990"/>
      <c r="AV115" s="991"/>
      <c r="AW115" s="991"/>
      <c r="AX115" s="991"/>
      <c r="AY115" s="991"/>
      <c r="AZ115" s="1039" t="s">
        <v>453</v>
      </c>
      <c r="BA115" s="1040"/>
      <c r="BB115" s="1040"/>
      <c r="BC115" s="1040"/>
      <c r="BD115" s="1040"/>
      <c r="BE115" s="1040"/>
      <c r="BF115" s="1040"/>
      <c r="BG115" s="1040"/>
      <c r="BH115" s="1040"/>
      <c r="BI115" s="1040"/>
      <c r="BJ115" s="1040"/>
      <c r="BK115" s="1040"/>
      <c r="BL115" s="1040"/>
      <c r="BM115" s="1040"/>
      <c r="BN115" s="1040"/>
      <c r="BO115" s="1040"/>
      <c r="BP115" s="1041"/>
      <c r="BQ115" s="1009">
        <v>4500</v>
      </c>
      <c r="BR115" s="1010"/>
      <c r="BS115" s="1010"/>
      <c r="BT115" s="1010"/>
      <c r="BU115" s="1010"/>
      <c r="BV115" s="1010">
        <v>4500</v>
      </c>
      <c r="BW115" s="1010"/>
      <c r="BX115" s="1010"/>
      <c r="BY115" s="1010"/>
      <c r="BZ115" s="1010"/>
      <c r="CA115" s="1010">
        <v>4500</v>
      </c>
      <c r="CB115" s="1010"/>
      <c r="CC115" s="1010"/>
      <c r="CD115" s="1010"/>
      <c r="CE115" s="1010"/>
      <c r="CF115" s="1004">
        <v>0.2</v>
      </c>
      <c r="CG115" s="1005"/>
      <c r="CH115" s="1005"/>
      <c r="CI115" s="1005"/>
      <c r="CJ115" s="1005"/>
      <c r="CK115" s="1035"/>
      <c r="CL115" s="1036"/>
      <c r="CM115" s="1039" t="s">
        <v>454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435</v>
      </c>
      <c r="DH115" s="1049"/>
      <c r="DI115" s="1049"/>
      <c r="DJ115" s="1049"/>
      <c r="DK115" s="1050"/>
      <c r="DL115" s="1051" t="s">
        <v>435</v>
      </c>
      <c r="DM115" s="1049"/>
      <c r="DN115" s="1049"/>
      <c r="DO115" s="1049"/>
      <c r="DP115" s="1050"/>
      <c r="DQ115" s="1051" t="s">
        <v>435</v>
      </c>
      <c r="DR115" s="1049"/>
      <c r="DS115" s="1049"/>
      <c r="DT115" s="1049"/>
      <c r="DU115" s="1050"/>
      <c r="DV115" s="1052" t="s">
        <v>409</v>
      </c>
      <c r="DW115" s="1053"/>
      <c r="DX115" s="1053"/>
      <c r="DY115" s="1053"/>
      <c r="DZ115" s="1054"/>
    </row>
    <row r="116" spans="1:130" s="246" customFormat="1" ht="26.25" customHeight="1" x14ac:dyDescent="0.2">
      <c r="A116" s="1046"/>
      <c r="B116" s="1047"/>
      <c r="C116" s="1055" t="s">
        <v>455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409</v>
      </c>
      <c r="AB116" s="1049"/>
      <c r="AC116" s="1049"/>
      <c r="AD116" s="1049"/>
      <c r="AE116" s="1050"/>
      <c r="AF116" s="1051" t="s">
        <v>409</v>
      </c>
      <c r="AG116" s="1049"/>
      <c r="AH116" s="1049"/>
      <c r="AI116" s="1049"/>
      <c r="AJ116" s="1050"/>
      <c r="AK116" s="1051" t="s">
        <v>409</v>
      </c>
      <c r="AL116" s="1049"/>
      <c r="AM116" s="1049"/>
      <c r="AN116" s="1049"/>
      <c r="AO116" s="1050"/>
      <c r="AP116" s="1052" t="s">
        <v>435</v>
      </c>
      <c r="AQ116" s="1053"/>
      <c r="AR116" s="1053"/>
      <c r="AS116" s="1053"/>
      <c r="AT116" s="1054"/>
      <c r="AU116" s="990"/>
      <c r="AV116" s="991"/>
      <c r="AW116" s="991"/>
      <c r="AX116" s="991"/>
      <c r="AY116" s="991"/>
      <c r="AZ116" s="1057" t="s">
        <v>456</v>
      </c>
      <c r="BA116" s="1058"/>
      <c r="BB116" s="1058"/>
      <c r="BC116" s="1058"/>
      <c r="BD116" s="1058"/>
      <c r="BE116" s="1058"/>
      <c r="BF116" s="1058"/>
      <c r="BG116" s="1058"/>
      <c r="BH116" s="1058"/>
      <c r="BI116" s="1058"/>
      <c r="BJ116" s="1058"/>
      <c r="BK116" s="1058"/>
      <c r="BL116" s="1058"/>
      <c r="BM116" s="1058"/>
      <c r="BN116" s="1058"/>
      <c r="BO116" s="1058"/>
      <c r="BP116" s="1059"/>
      <c r="BQ116" s="1009" t="s">
        <v>443</v>
      </c>
      <c r="BR116" s="1010"/>
      <c r="BS116" s="1010"/>
      <c r="BT116" s="1010"/>
      <c r="BU116" s="1010"/>
      <c r="BV116" s="1010" t="s">
        <v>435</v>
      </c>
      <c r="BW116" s="1010"/>
      <c r="BX116" s="1010"/>
      <c r="BY116" s="1010"/>
      <c r="BZ116" s="1010"/>
      <c r="CA116" s="1010" t="s">
        <v>409</v>
      </c>
      <c r="CB116" s="1010"/>
      <c r="CC116" s="1010"/>
      <c r="CD116" s="1010"/>
      <c r="CE116" s="1010"/>
      <c r="CF116" s="1004" t="s">
        <v>435</v>
      </c>
      <c r="CG116" s="1005"/>
      <c r="CH116" s="1005"/>
      <c r="CI116" s="1005"/>
      <c r="CJ116" s="1005"/>
      <c r="CK116" s="1035"/>
      <c r="CL116" s="1036"/>
      <c r="CM116" s="1006" t="s">
        <v>457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443</v>
      </c>
      <c r="DH116" s="1049"/>
      <c r="DI116" s="1049"/>
      <c r="DJ116" s="1049"/>
      <c r="DK116" s="1050"/>
      <c r="DL116" s="1051" t="s">
        <v>435</v>
      </c>
      <c r="DM116" s="1049"/>
      <c r="DN116" s="1049"/>
      <c r="DO116" s="1049"/>
      <c r="DP116" s="1050"/>
      <c r="DQ116" s="1051" t="s">
        <v>409</v>
      </c>
      <c r="DR116" s="1049"/>
      <c r="DS116" s="1049"/>
      <c r="DT116" s="1049"/>
      <c r="DU116" s="1050"/>
      <c r="DV116" s="1052" t="s">
        <v>435</v>
      </c>
      <c r="DW116" s="1053"/>
      <c r="DX116" s="1053"/>
      <c r="DY116" s="1053"/>
      <c r="DZ116" s="1054"/>
    </row>
    <row r="117" spans="1:130" s="246" customFormat="1" ht="26.25" customHeight="1" x14ac:dyDescent="0.2">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458</v>
      </c>
      <c r="Z117" s="976"/>
      <c r="AA117" s="1066">
        <v>828805</v>
      </c>
      <c r="AB117" s="1067"/>
      <c r="AC117" s="1067"/>
      <c r="AD117" s="1067"/>
      <c r="AE117" s="1068"/>
      <c r="AF117" s="1069">
        <v>825869</v>
      </c>
      <c r="AG117" s="1067"/>
      <c r="AH117" s="1067"/>
      <c r="AI117" s="1067"/>
      <c r="AJ117" s="1068"/>
      <c r="AK117" s="1069">
        <v>788176</v>
      </c>
      <c r="AL117" s="1067"/>
      <c r="AM117" s="1067"/>
      <c r="AN117" s="1067"/>
      <c r="AO117" s="1068"/>
      <c r="AP117" s="1070"/>
      <c r="AQ117" s="1071"/>
      <c r="AR117" s="1071"/>
      <c r="AS117" s="1071"/>
      <c r="AT117" s="1072"/>
      <c r="AU117" s="990"/>
      <c r="AV117" s="991"/>
      <c r="AW117" s="991"/>
      <c r="AX117" s="991"/>
      <c r="AY117" s="991"/>
      <c r="AZ117" s="1057" t="s">
        <v>459</v>
      </c>
      <c r="BA117" s="1058"/>
      <c r="BB117" s="1058"/>
      <c r="BC117" s="1058"/>
      <c r="BD117" s="1058"/>
      <c r="BE117" s="1058"/>
      <c r="BF117" s="1058"/>
      <c r="BG117" s="1058"/>
      <c r="BH117" s="1058"/>
      <c r="BI117" s="1058"/>
      <c r="BJ117" s="1058"/>
      <c r="BK117" s="1058"/>
      <c r="BL117" s="1058"/>
      <c r="BM117" s="1058"/>
      <c r="BN117" s="1058"/>
      <c r="BO117" s="1058"/>
      <c r="BP117" s="1059"/>
      <c r="BQ117" s="1009" t="s">
        <v>409</v>
      </c>
      <c r="BR117" s="1010"/>
      <c r="BS117" s="1010"/>
      <c r="BT117" s="1010"/>
      <c r="BU117" s="1010"/>
      <c r="BV117" s="1010" t="s">
        <v>443</v>
      </c>
      <c r="BW117" s="1010"/>
      <c r="BX117" s="1010"/>
      <c r="BY117" s="1010"/>
      <c r="BZ117" s="1010"/>
      <c r="CA117" s="1010" t="s">
        <v>409</v>
      </c>
      <c r="CB117" s="1010"/>
      <c r="CC117" s="1010"/>
      <c r="CD117" s="1010"/>
      <c r="CE117" s="1010"/>
      <c r="CF117" s="1004" t="s">
        <v>409</v>
      </c>
      <c r="CG117" s="1005"/>
      <c r="CH117" s="1005"/>
      <c r="CI117" s="1005"/>
      <c r="CJ117" s="1005"/>
      <c r="CK117" s="1035"/>
      <c r="CL117" s="1036"/>
      <c r="CM117" s="1006" t="s">
        <v>460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409</v>
      </c>
      <c r="DH117" s="1049"/>
      <c r="DI117" s="1049"/>
      <c r="DJ117" s="1049"/>
      <c r="DK117" s="1050"/>
      <c r="DL117" s="1051" t="s">
        <v>409</v>
      </c>
      <c r="DM117" s="1049"/>
      <c r="DN117" s="1049"/>
      <c r="DO117" s="1049"/>
      <c r="DP117" s="1050"/>
      <c r="DQ117" s="1051" t="s">
        <v>443</v>
      </c>
      <c r="DR117" s="1049"/>
      <c r="DS117" s="1049"/>
      <c r="DT117" s="1049"/>
      <c r="DU117" s="1050"/>
      <c r="DV117" s="1052" t="s">
        <v>435</v>
      </c>
      <c r="DW117" s="1053"/>
      <c r="DX117" s="1053"/>
      <c r="DY117" s="1053"/>
      <c r="DZ117" s="1054"/>
    </row>
    <row r="118" spans="1:130" s="246" customFormat="1" ht="26.25" customHeight="1" x14ac:dyDescent="0.2">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302</v>
      </c>
      <c r="AG118" s="975"/>
      <c r="AH118" s="975"/>
      <c r="AI118" s="975"/>
      <c r="AJ118" s="976"/>
      <c r="AK118" s="974" t="s">
        <v>301</v>
      </c>
      <c r="AL118" s="975"/>
      <c r="AM118" s="975"/>
      <c r="AN118" s="975"/>
      <c r="AO118" s="976"/>
      <c r="AP118" s="1061" t="s">
        <v>429</v>
      </c>
      <c r="AQ118" s="1062"/>
      <c r="AR118" s="1062"/>
      <c r="AS118" s="1062"/>
      <c r="AT118" s="1063"/>
      <c r="AU118" s="990"/>
      <c r="AV118" s="991"/>
      <c r="AW118" s="991"/>
      <c r="AX118" s="991"/>
      <c r="AY118" s="991"/>
      <c r="AZ118" s="1064" t="s">
        <v>461</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409</v>
      </c>
      <c r="BW118" s="1088"/>
      <c r="BX118" s="1088"/>
      <c r="BY118" s="1088"/>
      <c r="BZ118" s="1088"/>
      <c r="CA118" s="1088" t="s">
        <v>409</v>
      </c>
      <c r="CB118" s="1088"/>
      <c r="CC118" s="1088"/>
      <c r="CD118" s="1088"/>
      <c r="CE118" s="1088"/>
      <c r="CF118" s="1004" t="s">
        <v>409</v>
      </c>
      <c r="CG118" s="1005"/>
      <c r="CH118" s="1005"/>
      <c r="CI118" s="1005"/>
      <c r="CJ118" s="1005"/>
      <c r="CK118" s="1035"/>
      <c r="CL118" s="1036"/>
      <c r="CM118" s="1006" t="s">
        <v>462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409</v>
      </c>
      <c r="DH118" s="1049"/>
      <c r="DI118" s="1049"/>
      <c r="DJ118" s="1049"/>
      <c r="DK118" s="1050"/>
      <c r="DL118" s="1051" t="s">
        <v>435</v>
      </c>
      <c r="DM118" s="1049"/>
      <c r="DN118" s="1049"/>
      <c r="DO118" s="1049"/>
      <c r="DP118" s="1050"/>
      <c r="DQ118" s="1051" t="s">
        <v>435</v>
      </c>
      <c r="DR118" s="1049"/>
      <c r="DS118" s="1049"/>
      <c r="DT118" s="1049"/>
      <c r="DU118" s="1050"/>
      <c r="DV118" s="1052" t="s">
        <v>435</v>
      </c>
      <c r="DW118" s="1053"/>
      <c r="DX118" s="1053"/>
      <c r="DY118" s="1053"/>
      <c r="DZ118" s="1054"/>
    </row>
    <row r="119" spans="1:130" s="246" customFormat="1" ht="26.25" customHeight="1" x14ac:dyDescent="0.2">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435</v>
      </c>
      <c r="AB119" s="982"/>
      <c r="AC119" s="982"/>
      <c r="AD119" s="982"/>
      <c r="AE119" s="983"/>
      <c r="AF119" s="984" t="s">
        <v>435</v>
      </c>
      <c r="AG119" s="982"/>
      <c r="AH119" s="982"/>
      <c r="AI119" s="982"/>
      <c r="AJ119" s="983"/>
      <c r="AK119" s="984" t="s">
        <v>409</v>
      </c>
      <c r="AL119" s="982"/>
      <c r="AM119" s="982"/>
      <c r="AN119" s="982"/>
      <c r="AO119" s="983"/>
      <c r="AP119" s="985" t="s">
        <v>409</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463</v>
      </c>
      <c r="BP119" s="1096"/>
      <c r="BQ119" s="1087">
        <v>7700717</v>
      </c>
      <c r="BR119" s="1088"/>
      <c r="BS119" s="1088"/>
      <c r="BT119" s="1088"/>
      <c r="BU119" s="1088"/>
      <c r="BV119" s="1088">
        <v>7342054</v>
      </c>
      <c r="BW119" s="1088"/>
      <c r="BX119" s="1088"/>
      <c r="BY119" s="1088"/>
      <c r="BZ119" s="1088"/>
      <c r="CA119" s="1088">
        <v>7537218</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409</v>
      </c>
      <c r="DH119" s="1074"/>
      <c r="DI119" s="1074"/>
      <c r="DJ119" s="1074"/>
      <c r="DK119" s="1075"/>
      <c r="DL119" s="1073" t="s">
        <v>435</v>
      </c>
      <c r="DM119" s="1074"/>
      <c r="DN119" s="1074"/>
      <c r="DO119" s="1074"/>
      <c r="DP119" s="1075"/>
      <c r="DQ119" s="1073" t="s">
        <v>435</v>
      </c>
      <c r="DR119" s="1074"/>
      <c r="DS119" s="1074"/>
      <c r="DT119" s="1074"/>
      <c r="DU119" s="1075"/>
      <c r="DV119" s="1076" t="s">
        <v>409</v>
      </c>
      <c r="DW119" s="1077"/>
      <c r="DX119" s="1077"/>
      <c r="DY119" s="1077"/>
      <c r="DZ119" s="1078"/>
    </row>
    <row r="120" spans="1:130" s="246" customFormat="1" ht="26.25" customHeight="1" x14ac:dyDescent="0.2">
      <c r="A120" s="1149"/>
      <c r="B120" s="1036"/>
      <c r="C120" s="1006" t="s">
        <v>440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435</v>
      </c>
      <c r="AB120" s="1049"/>
      <c r="AC120" s="1049"/>
      <c r="AD120" s="1049"/>
      <c r="AE120" s="1050"/>
      <c r="AF120" s="1051" t="s">
        <v>409</v>
      </c>
      <c r="AG120" s="1049"/>
      <c r="AH120" s="1049"/>
      <c r="AI120" s="1049"/>
      <c r="AJ120" s="1050"/>
      <c r="AK120" s="1051" t="s">
        <v>409</v>
      </c>
      <c r="AL120" s="1049"/>
      <c r="AM120" s="1049"/>
      <c r="AN120" s="1049"/>
      <c r="AO120" s="1050"/>
      <c r="AP120" s="1052" t="s">
        <v>435</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3079859</v>
      </c>
      <c r="BR120" s="1017"/>
      <c r="BS120" s="1017"/>
      <c r="BT120" s="1017"/>
      <c r="BU120" s="1017"/>
      <c r="BV120" s="1017">
        <v>3209834</v>
      </c>
      <c r="BW120" s="1017"/>
      <c r="BX120" s="1017"/>
      <c r="BY120" s="1017"/>
      <c r="BZ120" s="1017"/>
      <c r="CA120" s="1017">
        <v>3161021</v>
      </c>
      <c r="CB120" s="1017"/>
      <c r="CC120" s="1017"/>
      <c r="CD120" s="1017"/>
      <c r="CE120" s="1017"/>
      <c r="CF120" s="1031">
        <v>138.9</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355257</v>
      </c>
      <c r="DH120" s="1017"/>
      <c r="DI120" s="1017"/>
      <c r="DJ120" s="1017"/>
      <c r="DK120" s="1017"/>
      <c r="DL120" s="1017">
        <v>349083</v>
      </c>
      <c r="DM120" s="1017"/>
      <c r="DN120" s="1017"/>
      <c r="DO120" s="1017"/>
      <c r="DP120" s="1017"/>
      <c r="DQ120" s="1017">
        <v>412563</v>
      </c>
      <c r="DR120" s="1017"/>
      <c r="DS120" s="1017"/>
      <c r="DT120" s="1017"/>
      <c r="DU120" s="1017"/>
      <c r="DV120" s="1018">
        <v>18.100000000000001</v>
      </c>
      <c r="DW120" s="1018"/>
      <c r="DX120" s="1018"/>
      <c r="DY120" s="1018"/>
      <c r="DZ120" s="1019"/>
    </row>
    <row r="121" spans="1:130" s="246" customFormat="1" ht="26.25" customHeight="1" x14ac:dyDescent="0.2">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409</v>
      </c>
      <c r="AB121" s="1049"/>
      <c r="AC121" s="1049"/>
      <c r="AD121" s="1049"/>
      <c r="AE121" s="1050"/>
      <c r="AF121" s="1051" t="s">
        <v>409</v>
      </c>
      <c r="AG121" s="1049"/>
      <c r="AH121" s="1049"/>
      <c r="AI121" s="1049"/>
      <c r="AJ121" s="1050"/>
      <c r="AK121" s="1051" t="s">
        <v>409</v>
      </c>
      <c r="AL121" s="1049"/>
      <c r="AM121" s="1049"/>
      <c r="AN121" s="1049"/>
      <c r="AO121" s="1050"/>
      <c r="AP121" s="1052" t="s">
        <v>435</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t="s">
        <v>435</v>
      </c>
      <c r="BR121" s="1010"/>
      <c r="BS121" s="1010"/>
      <c r="BT121" s="1010"/>
      <c r="BU121" s="1010"/>
      <c r="BV121" s="1010" t="s">
        <v>435</v>
      </c>
      <c r="BW121" s="1010"/>
      <c r="BX121" s="1010"/>
      <c r="BY121" s="1010"/>
      <c r="BZ121" s="1010"/>
      <c r="CA121" s="1010" t="s">
        <v>435</v>
      </c>
      <c r="CB121" s="1010"/>
      <c r="CC121" s="1010"/>
      <c r="CD121" s="1010"/>
      <c r="CE121" s="1010"/>
      <c r="CF121" s="1004" t="s">
        <v>435</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160953</v>
      </c>
      <c r="DH121" s="1010"/>
      <c r="DI121" s="1010"/>
      <c r="DJ121" s="1010"/>
      <c r="DK121" s="1010"/>
      <c r="DL121" s="1010">
        <v>143665</v>
      </c>
      <c r="DM121" s="1010"/>
      <c r="DN121" s="1010"/>
      <c r="DO121" s="1010"/>
      <c r="DP121" s="1010"/>
      <c r="DQ121" s="1010">
        <v>125790</v>
      </c>
      <c r="DR121" s="1010"/>
      <c r="DS121" s="1010"/>
      <c r="DT121" s="1010"/>
      <c r="DU121" s="1010"/>
      <c r="DV121" s="1011">
        <v>5.5</v>
      </c>
      <c r="DW121" s="1011"/>
      <c r="DX121" s="1011"/>
      <c r="DY121" s="1011"/>
      <c r="DZ121" s="1012"/>
    </row>
    <row r="122" spans="1:130" s="246" customFormat="1" ht="26.25" customHeight="1" x14ac:dyDescent="0.2">
      <c r="A122" s="1149"/>
      <c r="B122" s="1036"/>
      <c r="C122" s="1006" t="s">
        <v>451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409</v>
      </c>
      <c r="AB122" s="1049"/>
      <c r="AC122" s="1049"/>
      <c r="AD122" s="1049"/>
      <c r="AE122" s="1050"/>
      <c r="AF122" s="1051" t="s">
        <v>409</v>
      </c>
      <c r="AG122" s="1049"/>
      <c r="AH122" s="1049"/>
      <c r="AI122" s="1049"/>
      <c r="AJ122" s="1050"/>
      <c r="AK122" s="1051" t="s">
        <v>409</v>
      </c>
      <c r="AL122" s="1049"/>
      <c r="AM122" s="1049"/>
      <c r="AN122" s="1049"/>
      <c r="AO122" s="1050"/>
      <c r="AP122" s="1052" t="s">
        <v>435</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4597178</v>
      </c>
      <c r="BR122" s="1088"/>
      <c r="BS122" s="1088"/>
      <c r="BT122" s="1088"/>
      <c r="BU122" s="1088"/>
      <c r="BV122" s="1088">
        <v>4514518</v>
      </c>
      <c r="BW122" s="1088"/>
      <c r="BX122" s="1088"/>
      <c r="BY122" s="1088"/>
      <c r="BZ122" s="1088"/>
      <c r="CA122" s="1088">
        <v>4736216</v>
      </c>
      <c r="CB122" s="1088"/>
      <c r="CC122" s="1088"/>
      <c r="CD122" s="1088"/>
      <c r="CE122" s="1088"/>
      <c r="CF122" s="1108">
        <v>208.2</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t="s">
        <v>409</v>
      </c>
      <c r="DH122" s="1010"/>
      <c r="DI122" s="1010"/>
      <c r="DJ122" s="1010"/>
      <c r="DK122" s="1010"/>
      <c r="DL122" s="1010" t="s">
        <v>435</v>
      </c>
      <c r="DM122" s="1010"/>
      <c r="DN122" s="1010"/>
      <c r="DO122" s="1010"/>
      <c r="DP122" s="1010"/>
      <c r="DQ122" s="1010" t="s">
        <v>409</v>
      </c>
      <c r="DR122" s="1010"/>
      <c r="DS122" s="1010"/>
      <c r="DT122" s="1010"/>
      <c r="DU122" s="1010"/>
      <c r="DV122" s="1011" t="s">
        <v>409</v>
      </c>
      <c r="DW122" s="1011"/>
      <c r="DX122" s="1011"/>
      <c r="DY122" s="1011"/>
      <c r="DZ122" s="1012"/>
    </row>
    <row r="123" spans="1:130" s="246" customFormat="1" ht="26.25" customHeight="1" x14ac:dyDescent="0.2">
      <c r="A123" s="1149"/>
      <c r="B123" s="1036"/>
      <c r="C123" s="1006" t="s">
        <v>457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409</v>
      </c>
      <c r="AB123" s="1049"/>
      <c r="AC123" s="1049"/>
      <c r="AD123" s="1049"/>
      <c r="AE123" s="1050"/>
      <c r="AF123" s="1051" t="s">
        <v>409</v>
      </c>
      <c r="AG123" s="1049"/>
      <c r="AH123" s="1049"/>
      <c r="AI123" s="1049"/>
      <c r="AJ123" s="1050"/>
      <c r="AK123" s="1051" t="s">
        <v>435</v>
      </c>
      <c r="AL123" s="1049"/>
      <c r="AM123" s="1049"/>
      <c r="AN123" s="1049"/>
      <c r="AO123" s="1050"/>
      <c r="AP123" s="1052" t="s">
        <v>409</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474</v>
      </c>
      <c r="BP123" s="1096"/>
      <c r="BQ123" s="1155">
        <v>7677037</v>
      </c>
      <c r="BR123" s="1156"/>
      <c r="BS123" s="1156"/>
      <c r="BT123" s="1156"/>
      <c r="BU123" s="1156"/>
      <c r="BV123" s="1156">
        <v>7724352</v>
      </c>
      <c r="BW123" s="1156"/>
      <c r="BX123" s="1156"/>
      <c r="BY123" s="1156"/>
      <c r="BZ123" s="1156"/>
      <c r="CA123" s="1156">
        <v>7897237</v>
      </c>
      <c r="CB123" s="1156"/>
      <c r="CC123" s="1156"/>
      <c r="CD123" s="1156"/>
      <c r="CE123" s="1156"/>
      <c r="CF123" s="1089"/>
      <c r="CG123" s="1090"/>
      <c r="CH123" s="1090"/>
      <c r="CI123" s="1090"/>
      <c r="CJ123" s="1091"/>
      <c r="CK123" s="1100"/>
      <c r="CL123" s="1101"/>
      <c r="CM123" s="1101"/>
      <c r="CN123" s="1101"/>
      <c r="CO123" s="1102"/>
      <c r="CP123" s="1110" t="s">
        <v>475</v>
      </c>
      <c r="CQ123" s="1111"/>
      <c r="CR123" s="1111"/>
      <c r="CS123" s="1111"/>
      <c r="CT123" s="1111"/>
      <c r="CU123" s="1111"/>
      <c r="CV123" s="1111"/>
      <c r="CW123" s="1111"/>
      <c r="CX123" s="1111"/>
      <c r="CY123" s="1111"/>
      <c r="CZ123" s="1111"/>
      <c r="DA123" s="1111"/>
      <c r="DB123" s="1111"/>
      <c r="DC123" s="1111"/>
      <c r="DD123" s="1111"/>
      <c r="DE123" s="1111"/>
      <c r="DF123" s="1112"/>
      <c r="DG123" s="1048" t="s">
        <v>435</v>
      </c>
      <c r="DH123" s="1049"/>
      <c r="DI123" s="1049"/>
      <c r="DJ123" s="1049"/>
      <c r="DK123" s="1050"/>
      <c r="DL123" s="1051" t="s">
        <v>435</v>
      </c>
      <c r="DM123" s="1049"/>
      <c r="DN123" s="1049"/>
      <c r="DO123" s="1049"/>
      <c r="DP123" s="1050"/>
      <c r="DQ123" s="1051" t="s">
        <v>435</v>
      </c>
      <c r="DR123" s="1049"/>
      <c r="DS123" s="1049"/>
      <c r="DT123" s="1049"/>
      <c r="DU123" s="1050"/>
      <c r="DV123" s="1052" t="s">
        <v>435</v>
      </c>
      <c r="DW123" s="1053"/>
      <c r="DX123" s="1053"/>
      <c r="DY123" s="1053"/>
      <c r="DZ123" s="1054"/>
    </row>
    <row r="124" spans="1:130" s="246" customFormat="1" ht="26.25" customHeight="1" thickBot="1" x14ac:dyDescent="0.25">
      <c r="A124" s="1149"/>
      <c r="B124" s="1036"/>
      <c r="C124" s="1006" t="s">
        <v>460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435</v>
      </c>
      <c r="AG124" s="1049"/>
      <c r="AH124" s="1049"/>
      <c r="AI124" s="1049"/>
      <c r="AJ124" s="1050"/>
      <c r="AK124" s="1051" t="s">
        <v>435</v>
      </c>
      <c r="AL124" s="1049"/>
      <c r="AM124" s="1049"/>
      <c r="AN124" s="1049"/>
      <c r="AO124" s="1050"/>
      <c r="AP124" s="1052" t="s">
        <v>435</v>
      </c>
      <c r="AQ124" s="1053"/>
      <c r="AR124" s="1053"/>
      <c r="AS124" s="1053"/>
      <c r="AT124" s="1054"/>
      <c r="AU124" s="1151" t="s">
        <v>476</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0.9</v>
      </c>
      <c r="BR124" s="1118"/>
      <c r="BS124" s="1118"/>
      <c r="BT124" s="1118"/>
      <c r="BU124" s="1118"/>
      <c r="BV124" s="1118" t="s">
        <v>435</v>
      </c>
      <c r="BW124" s="1118"/>
      <c r="BX124" s="1118"/>
      <c r="BY124" s="1118"/>
      <c r="BZ124" s="1118"/>
      <c r="CA124" s="1118" t="s">
        <v>435</v>
      </c>
      <c r="CB124" s="1118"/>
      <c r="CC124" s="1118"/>
      <c r="CD124" s="1118"/>
      <c r="CE124" s="1118"/>
      <c r="CF124" s="1119"/>
      <c r="CG124" s="1120"/>
      <c r="CH124" s="1120"/>
      <c r="CI124" s="1120"/>
      <c r="CJ124" s="1121"/>
      <c r="CK124" s="1103"/>
      <c r="CL124" s="1103"/>
      <c r="CM124" s="1103"/>
      <c r="CN124" s="1103"/>
      <c r="CO124" s="1104"/>
      <c r="CP124" s="1110" t="s">
        <v>477</v>
      </c>
      <c r="CQ124" s="1111"/>
      <c r="CR124" s="1111"/>
      <c r="CS124" s="1111"/>
      <c r="CT124" s="1111"/>
      <c r="CU124" s="1111"/>
      <c r="CV124" s="1111"/>
      <c r="CW124" s="1111"/>
      <c r="CX124" s="1111"/>
      <c r="CY124" s="1111"/>
      <c r="CZ124" s="1111"/>
      <c r="DA124" s="1111"/>
      <c r="DB124" s="1111"/>
      <c r="DC124" s="1111"/>
      <c r="DD124" s="1111"/>
      <c r="DE124" s="1111"/>
      <c r="DF124" s="1112"/>
      <c r="DG124" s="1095" t="s">
        <v>409</v>
      </c>
      <c r="DH124" s="1074"/>
      <c r="DI124" s="1074"/>
      <c r="DJ124" s="1074"/>
      <c r="DK124" s="1075"/>
      <c r="DL124" s="1073" t="s">
        <v>386</v>
      </c>
      <c r="DM124" s="1074"/>
      <c r="DN124" s="1074"/>
      <c r="DO124" s="1074"/>
      <c r="DP124" s="1075"/>
      <c r="DQ124" s="1073" t="s">
        <v>409</v>
      </c>
      <c r="DR124" s="1074"/>
      <c r="DS124" s="1074"/>
      <c r="DT124" s="1074"/>
      <c r="DU124" s="1075"/>
      <c r="DV124" s="1076" t="s">
        <v>478</v>
      </c>
      <c r="DW124" s="1077"/>
      <c r="DX124" s="1077"/>
      <c r="DY124" s="1077"/>
      <c r="DZ124" s="1078"/>
    </row>
    <row r="125" spans="1:130" s="246" customFormat="1" ht="26.25" customHeight="1" x14ac:dyDescent="0.2">
      <c r="A125" s="1149"/>
      <c r="B125" s="1036"/>
      <c r="C125" s="1006" t="s">
        <v>462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409</v>
      </c>
      <c r="AB125" s="1049"/>
      <c r="AC125" s="1049"/>
      <c r="AD125" s="1049"/>
      <c r="AE125" s="1050"/>
      <c r="AF125" s="1051" t="s">
        <v>409</v>
      </c>
      <c r="AG125" s="1049"/>
      <c r="AH125" s="1049"/>
      <c r="AI125" s="1049"/>
      <c r="AJ125" s="1050"/>
      <c r="AK125" s="1051" t="s">
        <v>409</v>
      </c>
      <c r="AL125" s="1049"/>
      <c r="AM125" s="1049"/>
      <c r="AN125" s="1049"/>
      <c r="AO125" s="1050"/>
      <c r="AP125" s="1052" t="s">
        <v>409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479</v>
      </c>
      <c r="CL125" s="1098"/>
      <c r="CM125" s="1098"/>
      <c r="CN125" s="1098"/>
      <c r="CO125" s="1099"/>
      <c r="CP125" s="1030" t="s">
        <v>480</v>
      </c>
      <c r="CQ125" s="979"/>
      <c r="CR125" s="979"/>
      <c r="CS125" s="979"/>
      <c r="CT125" s="979"/>
      <c r="CU125" s="979"/>
      <c r="CV125" s="979"/>
      <c r="CW125" s="979"/>
      <c r="CX125" s="979"/>
      <c r="CY125" s="979"/>
      <c r="CZ125" s="979"/>
      <c r="DA125" s="979"/>
      <c r="DB125" s="979"/>
      <c r="DC125" s="979"/>
      <c r="DD125" s="979"/>
      <c r="DE125" s="979"/>
      <c r="DF125" s="980"/>
      <c r="DG125" s="1016" t="s">
        <v>409</v>
      </c>
      <c r="DH125" s="1017"/>
      <c r="DI125" s="1017"/>
      <c r="DJ125" s="1017"/>
      <c r="DK125" s="1017"/>
      <c r="DL125" s="1017" t="s">
        <v>439</v>
      </c>
      <c r="DM125" s="1017"/>
      <c r="DN125" s="1017"/>
      <c r="DO125" s="1017"/>
      <c r="DP125" s="1017"/>
      <c r="DQ125" s="1017" t="s">
        <v>386</v>
      </c>
      <c r="DR125" s="1017"/>
      <c r="DS125" s="1017"/>
      <c r="DT125" s="1017"/>
      <c r="DU125" s="1017"/>
      <c r="DV125" s="1018" t="s">
        <v>409</v>
      </c>
      <c r="DW125" s="1018"/>
      <c r="DX125" s="1018"/>
      <c r="DY125" s="1018"/>
      <c r="DZ125" s="1019"/>
    </row>
    <row r="126" spans="1:130" s="246" customFormat="1" ht="26.25" customHeight="1" thickBot="1" x14ac:dyDescent="0.25">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409</v>
      </c>
      <c r="AB126" s="1049"/>
      <c r="AC126" s="1049"/>
      <c r="AD126" s="1049"/>
      <c r="AE126" s="1050"/>
      <c r="AF126" s="1051" t="s">
        <v>409</v>
      </c>
      <c r="AG126" s="1049"/>
      <c r="AH126" s="1049"/>
      <c r="AI126" s="1049"/>
      <c r="AJ126" s="1050"/>
      <c r="AK126" s="1051" t="s">
        <v>409</v>
      </c>
      <c r="AL126" s="1049"/>
      <c r="AM126" s="1049"/>
      <c r="AN126" s="1049"/>
      <c r="AO126" s="1050"/>
      <c r="AP126" s="1052" t="s">
        <v>409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481</v>
      </c>
      <c r="CQ126" s="1040"/>
      <c r="CR126" s="1040"/>
      <c r="CS126" s="1040"/>
      <c r="CT126" s="1040"/>
      <c r="CU126" s="1040"/>
      <c r="CV126" s="1040"/>
      <c r="CW126" s="1040"/>
      <c r="CX126" s="1040"/>
      <c r="CY126" s="1040"/>
      <c r="CZ126" s="1040"/>
      <c r="DA126" s="1040"/>
      <c r="DB126" s="1040"/>
      <c r="DC126" s="1040"/>
      <c r="DD126" s="1040"/>
      <c r="DE126" s="1040"/>
      <c r="DF126" s="1041"/>
      <c r="DG126" s="1009" t="s">
        <v>409</v>
      </c>
      <c r="DH126" s="1010"/>
      <c r="DI126" s="1010"/>
      <c r="DJ126" s="1010"/>
      <c r="DK126" s="1010"/>
      <c r="DL126" s="1010" t="s">
        <v>482</v>
      </c>
      <c r="DM126" s="1010"/>
      <c r="DN126" s="1010"/>
      <c r="DO126" s="1010"/>
      <c r="DP126" s="1010"/>
      <c r="DQ126" s="1010" t="s">
        <v>409</v>
      </c>
      <c r="DR126" s="1010"/>
      <c r="DS126" s="1010"/>
      <c r="DT126" s="1010"/>
      <c r="DU126" s="1010"/>
      <c r="DV126" s="1011" t="s">
        <v>409</v>
      </c>
      <c r="DW126" s="1011"/>
      <c r="DX126" s="1011"/>
      <c r="DY126" s="1011"/>
      <c r="DZ126" s="1012"/>
    </row>
    <row r="127" spans="1:130" s="246" customFormat="1" ht="26.25" customHeight="1" x14ac:dyDescent="0.2">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409</v>
      </c>
      <c r="AB127" s="1049"/>
      <c r="AC127" s="1049"/>
      <c r="AD127" s="1049"/>
      <c r="AE127" s="1050"/>
      <c r="AF127" s="1051" t="s">
        <v>409</v>
      </c>
      <c r="AG127" s="1049"/>
      <c r="AH127" s="1049"/>
      <c r="AI127" s="1049"/>
      <c r="AJ127" s="1050"/>
      <c r="AK127" s="1051" t="s">
        <v>409</v>
      </c>
      <c r="AL127" s="1049"/>
      <c r="AM127" s="1049"/>
      <c r="AN127" s="1049"/>
      <c r="AO127" s="1050"/>
      <c r="AP127" s="1052" t="s">
        <v>484</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409</v>
      </c>
      <c r="DH127" s="1010"/>
      <c r="DI127" s="1010"/>
      <c r="DJ127" s="1010"/>
      <c r="DK127" s="1010"/>
      <c r="DL127" s="1010" t="s">
        <v>409</v>
      </c>
      <c r="DM127" s="1010"/>
      <c r="DN127" s="1010"/>
      <c r="DO127" s="1010"/>
      <c r="DP127" s="1010"/>
      <c r="DQ127" s="1010" t="s">
        <v>409</v>
      </c>
      <c r="DR127" s="1010"/>
      <c r="DS127" s="1010"/>
      <c r="DT127" s="1010"/>
      <c r="DU127" s="1010"/>
      <c r="DV127" s="1011" t="s">
        <v>409</v>
      </c>
      <c r="DW127" s="1011"/>
      <c r="DX127" s="1011"/>
      <c r="DY127" s="1011"/>
      <c r="DZ127" s="1012"/>
    </row>
    <row r="128" spans="1:130" s="246" customFormat="1" ht="26.25" customHeight="1" thickBot="1" x14ac:dyDescent="0.25">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t="s">
        <v>409</v>
      </c>
      <c r="AB128" s="1138"/>
      <c r="AC128" s="1138"/>
      <c r="AD128" s="1138"/>
      <c r="AE128" s="1139"/>
      <c r="AF128" s="1140" t="s">
        <v>409</v>
      </c>
      <c r="AG128" s="1138"/>
      <c r="AH128" s="1138"/>
      <c r="AI128" s="1138"/>
      <c r="AJ128" s="1139"/>
      <c r="AK128" s="1140" t="s">
        <v>409</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409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4500</v>
      </c>
      <c r="DH128" s="1130"/>
      <c r="DI128" s="1130"/>
      <c r="DJ128" s="1130"/>
      <c r="DK128" s="1130"/>
      <c r="DL128" s="1130">
        <v>4500</v>
      </c>
      <c r="DM128" s="1130"/>
      <c r="DN128" s="1130"/>
      <c r="DO128" s="1130"/>
      <c r="DP128" s="1130"/>
      <c r="DQ128" s="1130">
        <v>4500</v>
      </c>
      <c r="DR128" s="1130"/>
      <c r="DS128" s="1130"/>
      <c r="DT128" s="1130"/>
      <c r="DU128" s="1130"/>
      <c r="DV128" s="1131">
        <v>0.2</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2994156</v>
      </c>
      <c r="AB129" s="1049"/>
      <c r="AC129" s="1049"/>
      <c r="AD129" s="1049"/>
      <c r="AE129" s="1050"/>
      <c r="AF129" s="1051">
        <v>2868607</v>
      </c>
      <c r="AG129" s="1049"/>
      <c r="AH129" s="1049"/>
      <c r="AI129" s="1049"/>
      <c r="AJ129" s="1050"/>
      <c r="AK129" s="1051">
        <v>2791176</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409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530778</v>
      </c>
      <c r="AB130" s="1049"/>
      <c r="AC130" s="1049"/>
      <c r="AD130" s="1049"/>
      <c r="AE130" s="1050"/>
      <c r="AF130" s="1051">
        <v>530450</v>
      </c>
      <c r="AG130" s="1049"/>
      <c r="AH130" s="1049"/>
      <c r="AI130" s="1049"/>
      <c r="AJ130" s="1050"/>
      <c r="AK130" s="1051">
        <v>515977</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12.2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2463378</v>
      </c>
      <c r="AB131" s="1074"/>
      <c r="AC131" s="1074"/>
      <c r="AD131" s="1074"/>
      <c r="AE131" s="1075"/>
      <c r="AF131" s="1073">
        <v>2338157</v>
      </c>
      <c r="AG131" s="1074"/>
      <c r="AH131" s="1074"/>
      <c r="AI131" s="1074"/>
      <c r="AJ131" s="1075"/>
      <c r="AK131" s="1073">
        <v>2275199</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t="s">
        <v>409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12.098305659999999</v>
      </c>
      <c r="AB132" s="1190"/>
      <c r="AC132" s="1190"/>
      <c r="AD132" s="1190"/>
      <c r="AE132" s="1191"/>
      <c r="AF132" s="1192">
        <v>12.63469476</v>
      </c>
      <c r="AG132" s="1190"/>
      <c r="AH132" s="1190"/>
      <c r="AI132" s="1190"/>
      <c r="AJ132" s="1191"/>
      <c r="AK132" s="1192">
        <v>11.96374471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11.6</v>
      </c>
      <c r="AB133" s="1173"/>
      <c r="AC133" s="1173"/>
      <c r="AD133" s="1173"/>
      <c r="AE133" s="1174"/>
      <c r="AF133" s="1172">
        <v>12</v>
      </c>
      <c r="AG133" s="1173"/>
      <c r="AH133" s="1173"/>
      <c r="AI133" s="1173"/>
      <c r="AJ133" s="1174"/>
      <c r="AK133" s="1172">
        <v>12.2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pg9U1BanpYjRTwtgvpCrSPJCHLKra2jnqyrPIGIdaW52M/yhZSGXXPd5lexk92xri8ywTdnBBYnZLa9mteE1A==" saltValue="vgheZHGW2la8fw9rkBdv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O/dPeC61aQgLH7HYoqX7ZzkZv7YCn7T+5CoSiv1FOLF5aiis3VAiWQX41cMsDdixPDWYcdWxJg3xW2D38ZcbA==" saltValue="GUD9ewzuuRPMwGMcFg0ZVQ=="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Anbqqz/Kk2GXuFLB4E5zVWYQmJCEm9SGXkEUps/XK+4sabIkrP/fcskNCNs1i9ElUyW8qwpydsKSscdUiCJgQ==" saltValue="e7wBJ4cnCmmwlKkffIykS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815351</v>
      </c>
      <c r="AP9" s="312">
        <v>289234</v>
      </c>
      <c r="AQ9" s="313">
        <v>190701</v>
      </c>
      <c r="AR9" s="314">
        <v>51.7</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44090</v>
      </c>
      <c r="AP10" s="315">
        <v>15640</v>
      </c>
      <c r="AQ10" s="316">
        <v>22807</v>
      </c>
      <c r="AR10" s="317">
        <v>-31.4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18026</v>
      </c>
      <c r="AP11" s="315">
        <v>6394</v>
      </c>
      <c r="AQ11" s="316">
        <v>29822</v>
      </c>
      <c r="AR11" s="317">
        <v>-78.599999999999994</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22980</v>
      </c>
      <c r="AP12" s="315">
        <v>8152</v>
      </c>
      <c r="AQ12" s="316">
        <v>3258</v>
      </c>
      <c r="AR12" s="317">
        <v>150.19999999999999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24</v>
      </c>
      <c r="AR13" s="317" t="s">
        <v>517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37476</v>
      </c>
      <c r="AP14" s="315">
        <v>13294</v>
      </c>
      <c r="AQ14" s="316">
        <v>10094</v>
      </c>
      <c r="AR14" s="317">
        <v>31.7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40700</v>
      </c>
      <c r="AP15" s="315">
        <v>14438</v>
      </c>
      <c r="AQ15" s="316">
        <v>4017</v>
      </c>
      <c r="AR15" s="317">
        <v>259.39999999999998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-69670</v>
      </c>
      <c r="AP16" s="315">
        <v>-24714</v>
      </c>
      <c r="AQ16" s="316">
        <v>-17771</v>
      </c>
      <c r="AR16" s="317">
        <v>39.1</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908953</v>
      </c>
      <c r="AP17" s="315">
        <v>322438</v>
      </c>
      <c r="AQ17" s="316">
        <v>242952</v>
      </c>
      <c r="AR17" s="317">
        <v>32.700000000000003</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29.8</v>
      </c>
      <c r="AP21" s="328">
        <v>21.84</v>
      </c>
      <c r="AQ21" s="329">
        <v>7.96</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91</v>
      </c>
      <c r="AP22" s="333">
        <v>95.6</v>
      </c>
      <c r="AQ22" s="334">
        <v>-4.5999999999999996</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726913</v>
      </c>
      <c r="AP32" s="342">
        <v>257862</v>
      </c>
      <c r="AQ32" s="343">
        <v>136235</v>
      </c>
      <c r="AR32" s="344">
        <v>89.3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5</v>
      </c>
      <c r="AR34" s="344" t="s">
        <v>517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53964</v>
      </c>
      <c r="AP35" s="342">
        <v>19143</v>
      </c>
      <c r="AQ35" s="343">
        <v>32688</v>
      </c>
      <c r="AR35" s="344">
        <v>-41.4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7299</v>
      </c>
      <c r="AP36" s="342">
        <v>2589</v>
      </c>
      <c r="AQ36" s="343">
        <v>4188</v>
      </c>
      <c r="AR36" s="344">
        <v>-38.200000000000003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t="s">
        <v>517</v>
      </c>
      <c r="AP37" s="342" t="s">
        <v>517</v>
      </c>
      <c r="AQ37" s="343">
        <v>1212</v>
      </c>
      <c r="AR37" s="344" t="s">
        <v>517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25</v>
      </c>
      <c r="AR38" s="334" t="s">
        <v>517</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t="s">
        <v>517</v>
      </c>
      <c r="AP39" s="342" t="s">
        <v>517</v>
      </c>
      <c r="AQ39" s="343">
        <v>-7598</v>
      </c>
      <c r="AR39" s="344" t="s">
        <v>517</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-515977</v>
      </c>
      <c r="AP40" s="342">
        <v>-183035</v>
      </c>
      <c r="AQ40" s="343">
        <v>-123844</v>
      </c>
      <c r="AR40" s="344">
        <v>47.8</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272199</v>
      </c>
      <c r="AP41" s="342">
        <v>96559</v>
      </c>
      <c r="AQ41" s="343">
        <v>42911</v>
      </c>
      <c r="AR41" s="344">
        <v>125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1951077</v>
      </c>
      <c r="AN51" s="364">
        <v>638024</v>
      </c>
      <c r="AO51" s="365">
        <v>-3.8</v>
      </c>
      <c r="AP51" s="366">
        <v>333013</v>
      </c>
      <c r="AQ51" s="367">
        <v>5.3</v>
      </c>
      <c r="AR51" s="368">
        <v>-9.1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948910</v>
      </c>
      <c r="AN52" s="372">
        <v>310304</v>
      </c>
      <c r="AO52" s="373">
        <v>51.1</v>
      </c>
      <c r="AP52" s="374">
        <v>126732</v>
      </c>
      <c r="AQ52" s="375">
        <v>19.100000000000001</v>
      </c>
      <c r="AR52" s="376">
        <v>32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1813614</v>
      </c>
      <c r="AN53" s="364">
        <v>604337</v>
      </c>
      <c r="AO53" s="365">
        <v>-5.3</v>
      </c>
      <c r="AP53" s="366">
        <v>280458</v>
      </c>
      <c r="AQ53" s="367">
        <v>-15.8</v>
      </c>
      <c r="AR53" s="368">
        <v>10.5</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1121858</v>
      </c>
      <c r="AN54" s="372">
        <v>373828</v>
      </c>
      <c r="AO54" s="373">
        <v>20.5</v>
      </c>
      <c r="AP54" s="374">
        <v>127286</v>
      </c>
      <c r="AQ54" s="375">
        <v>0.4</v>
      </c>
      <c r="AR54" s="376">
        <v>20.100000000000001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1911062</v>
      </c>
      <c r="AN55" s="364">
        <v>648917</v>
      </c>
      <c r="AO55" s="365">
        <v>7.4</v>
      </c>
      <c r="AP55" s="366">
        <v>291945</v>
      </c>
      <c r="AQ55" s="367">
        <v>4.0999999999999996</v>
      </c>
      <c r="AR55" s="368">
        <v>3.3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1155003</v>
      </c>
      <c r="AN56" s="372">
        <v>392191</v>
      </c>
      <c r="AO56" s="373">
        <v>4.9000000000000004</v>
      </c>
      <c r="AP56" s="374">
        <v>127651</v>
      </c>
      <c r="AQ56" s="375">
        <v>0.3</v>
      </c>
      <c r="AR56" s="376">
        <v>4.5999999999999996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1358730</v>
      </c>
      <c r="AN57" s="364">
        <v>471290</v>
      </c>
      <c r="AO57" s="365">
        <v>-27.4</v>
      </c>
      <c r="AP57" s="366">
        <v>291173</v>
      </c>
      <c r="AQ57" s="367">
        <v>-0.3</v>
      </c>
      <c r="AR57" s="368">
        <v>-27.1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540347</v>
      </c>
      <c r="AN58" s="372">
        <v>187425</v>
      </c>
      <c r="AO58" s="373">
        <v>-52.2</v>
      </c>
      <c r="AP58" s="374">
        <v>119071</v>
      </c>
      <c r="AQ58" s="375">
        <v>-6.7</v>
      </c>
      <c r="AR58" s="376">
        <v>-45.5</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1688059</v>
      </c>
      <c r="AN59" s="364">
        <v>598815</v>
      </c>
      <c r="AO59" s="365">
        <v>27.1</v>
      </c>
      <c r="AP59" s="366">
        <v>271581</v>
      </c>
      <c r="AQ59" s="367">
        <v>-6.7</v>
      </c>
      <c r="AR59" s="368">
        <v>33.799999999999997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816181</v>
      </c>
      <c r="AN60" s="372">
        <v>289529</v>
      </c>
      <c r="AO60" s="373">
        <v>54.5</v>
      </c>
      <c r="AP60" s="374">
        <v>117844</v>
      </c>
      <c r="AQ60" s="375">
        <v>-1</v>
      </c>
      <c r="AR60" s="376">
        <v>55.5</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1744508</v>
      </c>
      <c r="AN61" s="379">
        <v>592277</v>
      </c>
      <c r="AO61" s="380">
        <v>-0.4</v>
      </c>
      <c r="AP61" s="381">
        <v>293634</v>
      </c>
      <c r="AQ61" s="382">
        <v>-2.7</v>
      </c>
      <c r="AR61" s="368">
        <v>2.2999999999999998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916460</v>
      </c>
      <c r="AN62" s="372">
        <v>310655</v>
      </c>
      <c r="AO62" s="373">
        <v>15.8</v>
      </c>
      <c r="AP62" s="374">
        <v>123717</v>
      </c>
      <c r="AQ62" s="375">
        <v>2.4</v>
      </c>
      <c r="AR62" s="376">
        <v>13.4</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u5Fc9eoNJ636R7RS9ojEXwgI+22RbPUfbLE4UN2qkNpotPMl2QAr0yRzQ5BQUh0sY2b/A0yH+doQ8tfdtx+3VQ==" saltValue="UxavYWaRoPyefWa6I58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t7MNqwtFFHys6khSpL9Fk3zuIsuzYJclQYcYBnhN9egqrx7bzI2RM110RHT2WNJkSt9jxD8UfcCcorj4OEonQ==" saltValue="Ga9hpXMro3PTHjqHGblco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y+VGBKxXRFP8lsv8+OSle0pwxKko7wyJAVH5Mtt1DHRKxx60zwR2yODLjDbuiBB3KvwERzKQOn9C8I1gWWwzw==" saltValue="e+pSI49nJtK/9sxGpqA6C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32" t="s">
        <v>3</v>
      </c>
      <c r="D47" s="1232"/>
      <c r="E47" s="1233"/>
      <c r="F47" s="11">
        <v>59.53</v>
      </c>
      <c r="G47" s="12">
        <v>52.15</v>
      </c>
      <c r="H47" s="12">
        <v>54.81</v>
      </c>
      <c r="I47" s="12">
        <v>60.3</v>
      </c>
      <c r="J47" s="13">
        <v>60.2</v>
      </c>
    </row>
    <row r="48" spans="2:10" ht="57.75" customHeight="1" x14ac:dyDescent="0.2">
      <c r="B48" s="14"/>
      <c r="C48" s="1234" t="s">
        <v>4</v>
      </c>
      <c r="D48" s="1234"/>
      <c r="E48" s="1235"/>
      <c r="F48" s="15">
        <v>6.04</v>
      </c>
      <c r="G48" s="16">
        <v>5.73</v>
      </c>
      <c r="H48" s="16">
        <v>5.84</v>
      </c>
      <c r="I48" s="16">
        <v>5.67</v>
      </c>
      <c r="J48" s="17">
        <v>5.78</v>
      </c>
    </row>
    <row r="49" spans="2:10" ht="57.75" customHeight="1" thickBot="1" x14ac:dyDescent="0.25">
      <c r="B49" s="18"/>
      <c r="C49" s="1236" t="s">
        <v>5</v>
      </c>
      <c r="D49" s="1236"/>
      <c r="E49" s="1237"/>
      <c r="F49" s="19" t="s">
        <v>563</v>
      </c>
      <c r="G49" s="20" t="s">
        <v>564</v>
      </c>
      <c r="H49" s="20">
        <v>0.18</v>
      </c>
      <c r="I49" s="20" t="s">
        <v>565</v>
      </c>
      <c r="J49" s="21" t="s">
        <v>566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Eof88RP1MbdNpRZWkw3GRJOkOmklN0aVPWRrbr9obbw0p7OjxfnQzs0xGdlDsVX7ZpG8tKJH8+h4ZiLTyLQQ1Q==" saltValue="+d/JuRp4OI2AwG8XDzPcp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2020-09-09T05:25:32Z</cp:lastPrinted>
  <dcterms:created xsi:type="dcterms:W3CDTF">2020-02-10T06:26:06Z</dcterms:created>
  <dcterms:modified xsi:type="dcterms:W3CDTF">2020-09-29T01:47:39Z</dcterms:modified>
  <cp:category/>
</cp:coreProperties>
</file>