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03FA60A8-0022-471E-87E1-3E2966655964}"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DB102" i="12"/>
  <c r="DG102" i="12"/>
  <c r="DL102" i="12"/>
  <c r="DQ102" i="12"/>
  <c r="CR102" i="12"/>
  <c r="AU63" i="12"/>
  <c r="AP63" i="12"/>
  <c r="AU88" i="12"/>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W34" i="10" s="1"/>
  <c r="BW35" i="10" s="1"/>
  <c r="BW36" i="10" s="1"/>
  <c r="BW37" i="10" s="1"/>
  <c r="BW38" i="10" s="1"/>
  <c r="BW39" i="10" s="1"/>
  <c r="BW40" i="10" s="1"/>
  <c r="BW41" i="10" s="1"/>
  <c r="CO34" i="10" l="1"/>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<sst xmlns="http://schemas.openxmlformats.org/spreadsheetml/2006/main" count="1134" uniqueCount="616">
  <si>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</si>
  <si>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</si>
  <si>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</si>
  <si>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</si>
  <si>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</si>
  <si>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</si>
  <si>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</si>
  <si>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</si>
  <si>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</si>
  <si>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</si>
  <si>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</si>
  <si>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</si>
  <si>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</si>
  <si>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</si>
  <si>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</si>
  <si>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</si>
  <si>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</si>
  <si>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</si>
  <si>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</si>
  <si>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</si>
  <si>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</si>
  <si>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</si>
  <si>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</si>
  <si>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</si>
  <si>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</si>
  <si>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</si>
  <si>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</si>
  <si>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</si>
  <si>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</si>
  <si>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</si>
  <si>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</si>
  <si>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</si>
  <si>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</si>
  <si>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</si>
  <si>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</si>
  <si>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</si>
  <si>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</si>
  <si>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</si>
  <si>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</si>
  <si>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</si>
  <si>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</si>
  <si>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</si>
  <si>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</si>
  <si>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</si>
  <si>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</si>
  <si>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</si>
  <si>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</si>
  <si>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</si>
  <si>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</si>
  <si>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</si>
  <si>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</si>
  <si>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</si>
  <si>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</si>
  <si>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</si>
  <si>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</si>
  <si>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</si>
  <si>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</si>
  <si>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</si>
  <si>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</si>
  <si>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</si>
  <si>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</si>
  <si>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</si>
  <si>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</si>
  <si>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</si>
  <si>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</si>
  <si>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</si>
  <si>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</si>
  <si>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</si>
  <si>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</si>
  <si>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</si>
  <si>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</si>
  <si>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</si>
  <si>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</si>
  <si>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</si>
  <si>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</si>
  <si>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</si>
  <si>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</si>
  <si>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</si>
  <si>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</si>
  <si>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</si>
  <si>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</si>
  <si>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</si>
  <si>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</si>
  <si>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</si>
  <si>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</si>
  <si>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</si>
  <si>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</si>
  <si>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</si>
  <si>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</si>
  <si>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</si>
  <si>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</si>
  <si>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</si>
  <si>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</si>
  <si>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</si>
  <si>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</si>
  <si>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</si>
  <si>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</si>
  <si>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</si>
  <si>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</si>
  <si>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</si>
  <si>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</si>
  <si>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</si>
  <si>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</si>
  <si>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</si>
  <si>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</si>
  <si>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</si>
  <si>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</si>
  <si>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</si>
  <si>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</si>
  <si>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</si>
  <si>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</si>
  <si>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</si>
  <si>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</si>
  <si>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</si>
  <si>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</si>
  <si>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</si>
  <si>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</si>
  <si>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</si>
  <si>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</si>
  <si>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</si>
  <si>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</si>
  <si>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</si>
  <si>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</si>
  <si>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</si>
  <si>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</si>
  <si>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</si>
  <si>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</si>
  <si>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</si>
  <si>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</si>
  <si>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</si>
  <si>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</si>
  <si>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</si>
  <si>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</si>
  <si>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</si>
  <si>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</si>
  <si>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</si>
  <si>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</si>
  <si>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</si>
  <si>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</si>
  <si>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</si>
  <si>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</si>
  <si>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</si>
  <si>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</si>
  <si>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</si>
  <si>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</si>
  <si>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</si>
  <si>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</si>
  <si>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</si>
  <si>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</si>
  <si>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</si>
  <si>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</si>
  <si>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</si>
  <si>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</si>
  <si>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</si>
  <si>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</si>
  <si>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</si>
  <si>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</si>
  <si>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</si>
  <si>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</si>
  <si>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</si>
  <si>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</si>
  <si>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</si>
  <si>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</si>
  <si>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</si>
  <si>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</si>
  <si>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</si>
  <si>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</si>
  <si>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</si>
  <si>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</si>
  <si>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</si>
  <si>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</si>
  <si>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</si>
  <si>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</si>
  <si>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</si>
  <si>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</si>
  <si>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</si>
  <si>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</si>
  <si>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</si>
  <si>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</si>
  <si>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</si>
  <si>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</si>
  <si>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</si>
  <si>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</si>
  <si>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</si>
  <si>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</si>
  <si>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</si>
  <si>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</si>
  <si>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</si>
  <si>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</si>
  <si>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</si>
  <si>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</si>
  <si>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</si>
  <si>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</si>
  <si>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</si>
  <si>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</si>
  <si>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</si>
  <si>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</si>
  <si>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</si>
  <si>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</si>
  <si>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</si>
  <si>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</si>
  <si>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</si>
  <si>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</si>
  <si>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</si>
  <si>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</si>
  <si>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</si>
  <si>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</si>
  <si>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</si>
  <si>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</si>
  <si>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</si>
  <si>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</si>
  <si>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宮崎県新富町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</si>
  <si>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</si>
  <si>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</si>
  <si>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</si>
  <si>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</si>
  <si>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</si>
  <si>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</si>
  <si>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</si>
  <si>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</si>
  <si>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</si>
  <si>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</si>
  <si>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</si>
  <si>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</si>
  <si>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</si>
  <si>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</si>
  <si>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</si>
  <si>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</si>
  <si>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</si>
  <si>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</si>
  <si>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</si>
  <si>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</si>
  <si>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</si>
  <si>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</si>
  <si>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</si>
  <si>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</si>
  <si>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</si>
  <si>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</si>
  <si>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</si>
  <si>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</si>
  <si>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</si>
  <si>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</si>
  <si>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</si>
  <si>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</si>
  <si>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</si>
  <si>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</si>
  <si>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</si>
  <si>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</si>
  <si>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</si>
  <si>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</si>
  <si>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</si>
  <si>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</si>
  <si>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</si>
  <si>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</si>
  <si>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</si>
  <si>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</si>
  <si>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</si>
  <si>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</si>
  <si>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</si>
  <si>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</si>
  <si>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</si>
  <si>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</si>
  <si>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</si>
  <si>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</si>
  <si>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</si>
  <si>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</si>
  <si>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</si>
  <si>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</si>
  <si>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</si>
  <si>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</si>
  <si>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</si>
  <si>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</si>
  <si>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</si>
  <si>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</si>
  <si>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</si>
  <si>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</si>
  <si>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</si>
  <si>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</si>
  <si>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</si>
  <si>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</si>
  <si>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</si>
  <si>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</si>
  <si>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</si>
  <si>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</si>
  <si>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</si>
  <si>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</si>
  <si>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</si>
  <si>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</si>
  <si>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</si>
  <si>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</si>
  <si>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</si>
  <si>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</si>
  <si>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</si>
  <si>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</si>
  <si>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</si>
  <si>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</si>
  <si>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</si>
  <si>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</si>
  <si>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</si>
  <si>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</si>
  <si>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</si>
  <si>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</si>
  <si>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</si>
  <si>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</si>
  <si>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</si>
  <si>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</si>
  <si>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</si>
  <si>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</si>
  <si>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</si>
  <si>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</si>
  <si>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</si>
  <si>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</si>
  <si>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</si>
  <si>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</si>
  <si>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</si>
  <si>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</si>
  <si>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</si>
  <si>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</si>
  <si>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</si>
  <si>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</si>
  <si>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</si>
  <si>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</si>
  <si>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</si>
  <si>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</si>
  <si>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</si>
  <si>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</si>
  <si>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</si>
  <si>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</si>
  <si>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</si>
  <si>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</si>
  <si>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</si>
  <si>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</si>
  <si>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</si>
  <si>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</si>
  <si>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</si>
  <si>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</si>
  <si>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</si>
  <si>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</si>
  <si>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</si>
  <si>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</si>
  <si>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</si>
  <si>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</si>
  <si>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</si>
  <si>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</si>
  <si>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</si>
  <si>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</si>
  <si>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</si>
  <si>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</si>
  <si>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</si>
  <si>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</si>
  <si>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</si>
  <si>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</si>
  <si>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</si>
  <si>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</si>
  <si>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</si>
  <si>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</si>
  <si>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</si>
  <si>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</si>
  <si>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</si>
  <si>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</si>
  <si>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</si>
  <si>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</si>
  <si>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</si>
  <si>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</si>
  <si>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</si>
  <si>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宮崎県新富町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</si>
  <si>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</si>
  <si>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</si>
  <si>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</si>
  <si>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</si>
  <si>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</si>
  <si>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</si>
  <si>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</si>
  <si>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</si>
  <si>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</si>
  <si>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</si>
  <si>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</si>
  <si>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</si>
  <si>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</si>
  <si>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</si>
  <si>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</si>
  <si>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</si>
  <si>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</si>
  <si>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</si>
  <si>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</si>
  <si>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</si>
  <si>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</si>
  <si>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</si>
  <si>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</si>
  <si>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</si>
  <si>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</si>
  <si>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</si>
  <si>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</si>
  <si>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</si>
  <si>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</si>
  <si>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</si>
  <si>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</si>
  <si>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</si>
  <si>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</si>
  <si>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</si>
  <si>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</si>
  <si>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</si>
  <si>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新富町介護保険特別会計（保険事業勘定）</t>
    <phoneticPr fontId="5"/>
  </si>
  <si>
    <t>新富町後期高齢者医療特別会計</t>
    <phoneticPr fontId="5"/>
  </si>
  <si>
    <t>新富町介護保険特別会計（介護サービス事業勘定）</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</si>
  <si>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</si>
  <si>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</si>
  <si>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</si>
  <si>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</si>
  <si>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</si>
  <si>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</si>
  <si>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</si>
  <si>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</si>
  <si>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</si>
  <si>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</si>
  <si>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</si>
  <si>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</si>
  <si>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</si>
  <si>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</si>
  <si>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</si>
  <si>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</si>
  <si>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</si>
  <si>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</si>
  <si>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</si>
  <si>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</si>
  <si>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</si>
  <si>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</si>
  <si>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</si>
  <si>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</si>
  <si>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</si>
  <si>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</si>
  <si>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</si>
  <si>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</si>
  <si>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</si>
  <si>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</si>
  <si>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</si>
  <si>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</si>
  <si>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</si>
  <si>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</si>
  <si>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</si>
  <si>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</si>
  <si>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</si>
  <si>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</si>
  <si>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</si>
  <si>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</si>
  <si>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</si>
  <si>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</si>
  <si>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</si>
  <si>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</si>
  <si>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</si>
  <si>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</si>
  <si>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</si>
  <si>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</si>
  <si>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</si>
  <si>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</si>
  <si>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</si>
  <si>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</si>
  <si>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</si>
  <si>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</si>
  <si>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</si>
  <si>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</si>
  <si>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</si>
  <si>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</si>
  <si>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</si>
  <si>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</si>
  <si>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</si>
  <si>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</si>
  <si>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</si>
  <si>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</si>
  <si>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</si>
  <si>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</si>
  <si>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</si>
  <si>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</si>
  <si>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新富町水道事業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</si>
  <si>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</si>
  <si>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</si>
  <si>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新富町介護保険特別会計（介護サービス事業勘定）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</si>
  <si>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</si>
  <si>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新富町介護保険特別会計（保険事業勘定）</t>
    <phoneticPr fontId="5"/>
  </si>
  <si>
    <t>(Ｆ)</t>
    <phoneticPr fontId="5"/>
  </si>
  <si>
    <t>新富町後期高齢者医療特別会計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</si>
  <si>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</si>
  <si>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</si>
  <si>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</si>
  <si>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</si>
  <si>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</si>
  <si>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</si>
  <si>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</si>
  <si>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</si>
  <si>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</si>
  <si>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</si>
  <si>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</si>
  <si>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</si>
  <si>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</si>
  <si>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</si>
  <si>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</si>
  <si>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</si>
  <si>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</si>
  <si>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</si>
  <si>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</si>
  <si>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</si>
  <si>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</si>
  <si>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</si>
  <si>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</si>
  <si>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</si>
  <si>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</si>
  <si>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</si>
  <si>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</si>
  <si>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</si>
  <si>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</si>
  <si>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</si>
  <si>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</si>
  <si>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</si>
  <si>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</si>
  <si>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</si>
  <si>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</si>
  <si>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</si>
  <si>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</si>
  <si>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</si>
  <si>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</si>
  <si>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</si>
  <si>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</si>
  <si>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</si>
  <si>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</si>
  <si>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</si>
  <si>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</si>
  <si>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</si>
  <si>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</si>
  <si>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</si>
  <si>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</si>
  <si>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</si>
  <si>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</si>
  <si>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</si>
  <si>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</si>
  <si>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</si>
  <si>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</si>
  <si>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</si>
  <si>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</si>
  <si>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</si>
  <si>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</si>
  <si>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</si>
  <si>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</si>
  <si>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</si>
  <si>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</si>
  <si>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</si>
  <si>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</si>
  <si>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</si>
  <si>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</si>
  <si>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</si>
  <si>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</si>
  <si>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</si>
  <si>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</si>
  <si>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</si>
  <si>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</si>
  <si>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</si>
  <si>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</si>
  <si>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</si>
  <si>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</si>
  <si>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</si>
  <si>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</si>
  <si>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</si>
  <si>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</si>
  <si>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</si>
  <si>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</si>
  <si>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2.06</t>
  </si>
  <si>
    <t>▲ 0.36</t>
  </si>
  <si>
    <t>▲ 1.88</t>
  </si>
  <si>
    <t>▲ 8.77</t>
  </si>
  <si>
    <t>▲ 0.52</t>
  </si>
  <si>
    <t>新富町水道事業</t>
  </si>
  <si>
    <t>一般会計</t>
  </si>
  <si>
    <t>新富町介護保険特別会計（保険事業勘定）</t>
  </si>
  <si>
    <t>新富町国民健康保険特別会計</t>
  </si>
  <si>
    <t>新富町介護保険特別会計（介護サービス事業勘定）</t>
  </si>
  <si>
    <t>新富町後期高齢者医療特別会計</t>
  </si>
  <si>
    <t>土地取得特別会計</t>
  </si>
  <si>
    <t>西都児湯情報公開・個人情報保護審査会会計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</si>
  <si>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</si>
  <si>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</si>
  <si>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</si>
  <si>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</si>
  <si>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</si>
  <si>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</si>
  <si>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</si>
  <si>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</si>
  <si>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</si>
  <si>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</si>
  <si>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宮崎県後期高齢者医療広域連合（一般会計）</t>
    <rPh sb="0" eb="3">
      <t>ミヤザキケン</t>
    </rPh>
    <rPh sb="3" eb="5">
      <t>コウキ</t>
    </rPh>
    <rPh sb="5" eb="7">
      <t>コウレイ</t>
    </rPh>
    <rPh sb="7" eb="8">
      <t>モノ</t>
    </rPh>
    <rPh sb="8" eb="10">
      <t>イリョウ</t>
    </rPh>
    <rPh sb="10" eb="14">
      <t>コウイキレンゴウ</t>
    </rPh>
    <rPh sb="15" eb="17">
      <t>イッパン</t>
    </rPh>
    <rPh sb="17" eb="19">
      <t>カイケイ</t>
    </rPh>
    <phoneticPr fontId="2"/>
  </si>
  <si>
    <t>宮崎県後期高齢者医療広域連合（後期高齢者医療特別会計）</t>
    <rPh sb="0" eb="3">
      <t>ミヤザキケン</t>
    </rPh>
    <rPh sb="3" eb="5">
      <t>コウキ</t>
    </rPh>
    <rPh sb="5" eb="7">
      <t>コウレイ</t>
    </rPh>
    <rPh sb="7" eb="8">
      <t>モノ</t>
    </rPh>
    <rPh sb="8" eb="10">
      <t>イリョウ</t>
    </rPh>
    <rPh sb="10" eb="14">
      <t>コウイキレンゴウ</t>
    </rPh>
    <rPh sb="15" eb="17">
      <t>コウキ</t>
    </rPh>
    <rPh sb="17" eb="19">
      <t>コウレイ</t>
    </rPh>
    <rPh sb="19" eb="20">
      <t>シャ</t>
    </rPh>
    <rPh sb="20" eb="22">
      <t>イリョウ</t>
    </rPh>
    <rPh sb="22" eb="24">
      <t>トクベツ</t>
    </rPh>
    <rPh sb="24" eb="26">
      <t>カイケイ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</si>
  <si>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</si>
  <si>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</si>
  <si>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</si>
  <si>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一ッ瀬川営農飲雑用水広域水道企業団</t>
    <rPh sb="0" eb="1">
      <t>ヒト</t>
    </rPh>
    <rPh sb="2" eb="3">
      <t>セ</t>
    </rPh>
    <rPh sb="3" eb="4">
      <t>カワ</t>
    </rPh>
    <rPh sb="4" eb="5">
      <t>エイ</t>
    </rPh>
    <rPh sb="5" eb="6">
      <t>ノウ</t>
    </rPh>
    <rPh sb="6" eb="7">
      <t>イン</t>
    </rPh>
    <rPh sb="7" eb="8">
      <t>ザツ</t>
    </rPh>
    <rPh sb="8" eb="9">
      <t>ヨウ</t>
    </rPh>
    <rPh sb="9" eb="10">
      <t>スイ</t>
    </rPh>
    <rPh sb="10" eb="12">
      <t>コウイキ</t>
    </rPh>
    <rPh sb="12" eb="14">
      <t>スイドウ</t>
    </rPh>
    <rPh sb="14" eb="16">
      <t>キギョウ</t>
    </rPh>
    <rPh sb="16" eb="17">
      <t>ダン</t>
    </rPh>
    <phoneticPr fontId="2"/>
  </si>
  <si>
    <t>がんばる新富町応援金</t>
    <phoneticPr fontId="5"/>
  </si>
  <si>
    <t>新富町公営企業等資金運用基金</t>
    <phoneticPr fontId="5"/>
  </si>
  <si>
    <t>新富町学校教育振興基金</t>
    <phoneticPr fontId="5"/>
  </si>
  <si>
    <t>すこやか安心基金</t>
    <phoneticPr fontId="5"/>
  </si>
  <si>
    <t>-</t>
    <phoneticPr fontId="2"/>
  </si>
  <si>
    <t>こゆ地域づくり推進機構</t>
    <rPh sb="2" eb="4">
      <t>チイキ</t>
    </rPh>
    <rPh sb="7" eb="9">
      <t>スイシン</t>
    </rPh>
    <rPh sb="9" eb="11">
      <t>キコウ</t>
    </rPh>
    <phoneticPr fontId="2"/>
  </si>
  <si>
    <t>公共施設等整備基金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</si>
  <si>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</si>
  <si>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</si>
  <si>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</si>
  <si>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</si>
  <si>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</si>
  <si>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</si>
  <si>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</si>
  <si>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</si>
  <si>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</si>
  <si>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</si>
  <si>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</si>
  <si>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</si>
  <si>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</si>
  <si>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</si>
  <si>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基金積立の増加や地方債現在高が減少しているため、将来負担率は減少傾向にあり、類似団体平均を下回っている。
　また、有形固定資産減価償却率は類似団体よりも低い水準である。これは、新しい施設の建設や老朽化した施設の除却によるものだと考えられる。今後は、近年策定した個別施設計画や改定した総合管理計画に基づき、公共施設等の集約化・複合化も視野に入れつつ、老朽化が進んだ施設に対しては、長寿命化対策を積極的に進めていく。</t>
    <rPh sb="25" eb="30">
      <t>ショウライフタンリツ</t>
    </rPh>
    <rPh sb="31" eb="33">
      <t>ゲンショウ</t>
    </rPh>
    <rPh sb="33" eb="35">
      <t>ケイコウ</t>
    </rPh>
    <rPh sb="39" eb="43">
      <t>ルイジダンタイ</t>
    </rPh>
    <rPh sb="43" eb="45">
      <t>ヘイキン</t>
    </rPh>
    <rPh sb="46" eb="48">
      <t>シタマワ</t>
    </rPh>
    <phoneticPr fontId="5"/>
  </si>
  <si>
    <t>　実質公債比率は類似団体と比較して高い水準にあるが、近年減少傾向であり、将来負担比率も減少傾向にある。地方債の元利償還額が増加したものの、標準税収入額等や普通交付税額が増加したため、実質公債比率が減少している。また、地方債の元利償還額より新規発行借入額が下回っており、地方債残高が年々減少しているため将来負担率も減少している。
　しかし、近年の大型建設事業による借入で元利償還金が増加傾向しており、今後も据置期間終了等により実質公債費比率が上昇していくことが考えられるため、これまで以上に公債費の適正化に取り組んでいく必要がある。</t>
    <rPh sb="1" eb="3">
      <t>ジッシツ</t>
    </rPh>
    <rPh sb="3" eb="5">
      <t>コウサイ</t>
    </rPh>
    <rPh sb="5" eb="7">
      <t>ヒリツ</t>
    </rPh>
    <rPh sb="8" eb="12">
      <t>ルイジダンタイ</t>
    </rPh>
    <rPh sb="13" eb="15">
      <t>ヒカク</t>
    </rPh>
    <rPh sb="17" eb="18">
      <t>タカ</t>
    </rPh>
    <rPh sb="19" eb="21">
      <t>スイジュン</t>
    </rPh>
    <rPh sb="26" eb="28">
      <t>キンネン</t>
    </rPh>
    <rPh sb="28" eb="30">
      <t>ゲンショウ</t>
    </rPh>
    <rPh sb="30" eb="32">
      <t>ケイコウ</t>
    </rPh>
    <rPh sb="36" eb="42">
      <t>ショウライフタンヒリツ</t>
    </rPh>
    <rPh sb="43" eb="45">
      <t>ゲンショウ</t>
    </rPh>
    <rPh sb="51" eb="54">
      <t>チホウサイ</t>
    </rPh>
    <rPh sb="57" eb="59">
      <t>ショウカン</t>
    </rPh>
    <rPh sb="61" eb="63">
      <t>ゾウカ</t>
    </rPh>
    <rPh sb="69" eb="72">
      <t>ヒョウジュンゼイ</t>
    </rPh>
    <rPh sb="72" eb="75">
      <t>シュウニュウガク</t>
    </rPh>
    <rPh sb="75" eb="76">
      <t>トウ</t>
    </rPh>
    <rPh sb="77" eb="83">
      <t>フツウコウフゼイガク</t>
    </rPh>
    <rPh sb="84" eb="86">
      <t>ゾウカ</t>
    </rPh>
    <rPh sb="98" eb="100">
      <t>ゲンショウ</t>
    </rPh>
    <rPh sb="112" eb="114">
      <t>ガンリ</t>
    </rPh>
    <rPh sb="150" eb="155">
      <t>ショウライフタンリツ</t>
    </rPh>
    <rPh sb="156" eb="158">
      <t>ゲンショウ</t>
    </rPh>
    <rPh sb="169" eb="171">
      <t>キンネン</t>
    </rPh>
    <rPh sb="172" eb="174">
      <t>オオガタ</t>
    </rPh>
    <rPh sb="174" eb="178">
      <t>ケンセツジギョウ</t>
    </rPh>
    <rPh sb="181" eb="182">
      <t>カ</t>
    </rPh>
    <rPh sb="182" eb="183">
      <t>イ</t>
    </rPh>
    <rPh sb="184" eb="189">
      <t>ガンリショウカンキン</t>
    </rPh>
    <rPh sb="190" eb="192">
      <t>ゾウカ</t>
    </rPh>
    <rPh sb="192" eb="194">
      <t>ケイコウ</t>
    </rPh>
    <rPh sb="199" eb="201">
      <t>コンゴ</t>
    </rPh>
    <rPh sb="202" eb="203">
      <t>ス</t>
    </rPh>
    <rPh sb="206" eb="208">
      <t>シュウリョウ</t>
    </rPh>
    <rPh sb="208" eb="209">
      <t>トウ</t>
    </rPh>
    <rPh sb="212" eb="214">
      <t>ジッシツ</t>
    </rPh>
    <rPh sb="214" eb="217">
      <t>コウサイヒ</t>
    </rPh>
    <rPh sb="217" eb="219">
      <t>ヒリツ</t>
    </rPh>
    <rPh sb="220" eb="222">
      <t>ジョウショウ</t>
    </rPh>
    <rPh sb="229" eb="230">
      <t>カンガ</t>
    </rPh>
    <rPh sb="241" eb="243">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</si>
</sst>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8294-4EDB-9672-6167403078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77920</c:v>
                </c:pt>
                <c:pt idx="1">
                  <c:v>92378</c:v>
                </c:pt>
                <c:pt idx="2">
                  <c:v>99641</c:v>
                </c:pt>
                <c:pt idx="3">
                  <c:v>82274</c:v>
                </c:pt>
                <c:pt idx="4">
                  <c:v>97153</c:v>
                </c:pt>
              </c:numCache>
            </c:numRef>
          </c:val>
          <c:smooth val="0"/>
          <c:extLst>
            <c:ext xmlns:c16="http://schemas.microsoft.com/office/drawing/2014/chart" uri="{C3380CC4-5D6E-409C-BE32-E72D297353CC}">
              <c16:uniqueId val="{00000001-8294-4EDB-9672-6167403078F2}"/>
            </c:ext>
          </c:extLst>
        </c:ser>
        <c:dLbls>
          <c:showLegendKey val="0"/>
          <c:showVal val="0"/>
          <c:showCatName val="0"/>
          <c:showSerName val="0"/>
          <c:showPercent val="0"/>
          <c:showBubbleSize val="0"/>
        </c:dLbls>
        <c:marker val="1"/>
        <c:smooth val="0"/>
        <c:axId val="422829416"/>
        <c:axId val="421678984"/>
      </c:lineChart>
      <c:catAx>
        <c:axId val="422829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678984"/>
        <c:crosses val="autoZero"/>
        <c:auto val="1"/>
        <c:lblAlgn val="ctr"/>
        <c:lblOffset val="100"/>
        <c:tickLblSkip val="1"/>
        <c:tickMarkSkip val="1"/>
        <c:noMultiLvlLbl val="0"/>
      </c:catAx>
      <c:valAx>
        <c:axId val="4216789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829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7.87</c:v>
                </c:pt>
                <c:pt idx="1">
                  <c:v>7.55</c:v>
                </c:pt>
                <c:pt idx="2">
                  <c:v>7.9</c:v>
                </c:pt>
                <c:pt idx="3">
                  <c:v>6.56</c:v>
                </c:pt>
                <c:pt idx="4">
                  <c:v>5.75</c:v>
                </c:pt>
              </c:numCache>
            </c:numRef>
          </c:val>
          <c:extLst>
            <c:ext xmlns:c16="http://schemas.microsoft.com/office/drawing/2014/chart" uri="{C3380CC4-5D6E-409C-BE32-E72D297353CC}">
              <c16:uniqueId val="{00000000-32B4-432D-9B4E-2769719C1E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25.11</c:v>
                </c:pt>
                <c:pt idx="1">
                  <c:v>25.26</c:v>
                </c:pt>
                <c:pt idx="2">
                  <c:v>23.23</c:v>
                </c:pt>
                <c:pt idx="3">
                  <c:v>15.93</c:v>
                </c:pt>
                <c:pt idx="4">
                  <c:v>15.43</c:v>
                </c:pt>
              </c:numCache>
            </c:numRef>
          </c:val>
          <c:extLst>
            <c:ext xmlns:c16="http://schemas.microsoft.com/office/drawing/2014/chart" uri="{C3380CC4-5D6E-409C-BE32-E72D297353CC}">
              <c16:uniqueId val="{00000001-32B4-432D-9B4E-2769719C1E0B}"/>
            </c:ext>
          </c:extLst>
        </c:ser>
        <c:dLbls>
          <c:showLegendKey val="0"/>
          <c:showVal val="0"/>
          <c:showCatName val="0"/>
          <c:showSerName val="0"/>
          <c:showPercent val="0"/>
          <c:showBubbleSize val="0"/>
        </c:dLbls>
        <c:gapWidth val="250"/>
        <c:overlap val="100"/>
        <c:axId val="352859568"/>
        <c:axId val="49002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-2.06</c:v>
                </c:pt>
                <c:pt idx="1">
                  <c:v>-0.36</c:v>
                </c:pt>
                <c:pt idx="2">
                  <c:v>-1.88</c:v>
                </c:pt>
                <c:pt idx="3">
                  <c:v>-8.77</c:v>
                </c:pt>
                <c:pt idx="4">
                  <c:v>-0.52</c:v>
                </c:pt>
              </c:numCache>
            </c:numRef>
          </c:val>
          <c:smooth val="0"/>
          <c:extLst>
            <c:ext xmlns:c16="http://schemas.microsoft.com/office/drawing/2014/chart" uri="{C3380CC4-5D6E-409C-BE32-E72D297353CC}">
              <c16:uniqueId val="{00000002-32B4-432D-9B4E-2769719C1E0B}"/>
            </c:ext>
          </c:extLst>
        </c:ser>
        <c:dLbls>
          <c:showLegendKey val="0"/>
          <c:showVal val="0"/>
          <c:showCatName val="0"/>
          <c:showSerName val="0"/>
          <c:showPercent val="0"/>
          <c:showBubbleSize val="0"/>
        </c:dLbls>
        <c:marker val="1"/>
        <c:smooth val="0"/>
        <c:axId val="352859568"/>
        <c:axId val="490026824"/>
      </c:lineChart>
      <c:catAx>
        <c:axId val="35285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026824"/>
        <c:crosses val="autoZero"/>
        <c:auto val="1"/>
        <c:lblAlgn val="ctr"/>
        <c:lblOffset val="100"/>
        <c:tickLblSkip val="1"/>
        <c:tickMarkSkip val="1"/>
        <c:noMultiLvlLbl val="0"/>
      </c:catAx>
      <c:valAx>
        <c:axId val="49002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85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1D-4E5F-BDA7-ED60740F3C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1D-4E5F-BDA7-ED60740F3CA6}"/>
            </c:ext>
          </c:extLst>
        </c:ser>
        <c:ser>
          <c:idx val="2"/>
          <c:order val="2"/>
          <c:tx>
            <c:strRef>
              <c:f>データシート!$A$29</c:f>
              <c:strCache>
                <c:ptCount val="1"/>
                <c:pt idx="0">
                  <c:v>西都児湯情報公開・個人情報保護審査会会計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1D-4E5F-BDA7-ED60740F3CA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0.74</c:v>
                </c:pt>
                <c:pt idx="8">
                  <c:v>#N/A</c:v>
                </c:pt>
                <c:pt idx="9">
                  <c:v>0.02</c:v>
                </c:pt>
              </c:numCache>
            </c:numRef>
          </c:val>
          <c:extLst>
            <c:ext xmlns:c16="http://schemas.microsoft.com/office/drawing/2014/chart" uri="{C3380CC4-5D6E-409C-BE32-E72D297353CC}">
              <c16:uniqueId val="{00000003-421D-4E5F-BDA7-ED60740F3CA6}"/>
            </c:ext>
          </c:extLst>
        </c:ser>
        <c:ser>
          <c:idx val="4"/>
          <c:order val="4"/>
          <c:tx>
            <c:strRef>
              <c:f>データシート!$A$31</c:f>
              <c:strCache>
                <c:ptCount val="1"/>
                <c:pt idx="0">
                  <c:v>新富町後期高齢者医療特別会計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421D-4E5F-BDA7-ED60740F3CA6}"/>
            </c:ext>
          </c:extLst>
        </c:ser>
        <c:ser>
          <c:idx val="5"/>
          <c:order val="5"/>
          <c:tx>
            <c:strRef>
              <c:f>データシート!$A$32</c:f>
              <c:strCache>
                <c:ptCount val="1"/>
                <c:pt idx="0">
                  <c:v>新富町介護保険特別会計（介護サービス事業勘定）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5-421D-4E5F-BDA7-ED60740F3CA6}"/>
            </c:ext>
          </c:extLst>
        </c:ser>
        <c:ser>
          <c:idx val="6"/>
          <c:order val="6"/>
          <c:tx>
            <c:strRef>
              <c:f>データシート!$A$33</c:f>
              <c:strCache>
                <c:ptCount val="1"/>
                <c:pt idx="0">
                  <c:v>新富町国民健康保険特別会計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4.8899999999999997</c:v>
                </c:pt>
                <c:pt idx="2">
                  <c:v>#N/A</c:v>
                </c:pt>
                <c:pt idx="3">
                  <c:v>5.56</c:v>
                </c:pt>
                <c:pt idx="4">
                  <c:v>#N/A</c:v>
                </c:pt>
                <c:pt idx="5">
                  <c:v>1.17</c:v>
                </c:pt>
                <c:pt idx="6">
                  <c:v>#N/A</c:v>
                </c:pt>
                <c:pt idx="7">
                  <c:v>0.91</c:v>
                </c:pt>
                <c:pt idx="8">
                  <c:v>#N/A</c:v>
                </c:pt>
                <c:pt idx="9">
                  <c:v>1.32</c:v>
                </c:pt>
              </c:numCache>
            </c:numRef>
          </c:val>
          <c:extLst>
            <c:ext xmlns:c16="http://schemas.microsoft.com/office/drawing/2014/chart" uri="{C3380CC4-5D6E-409C-BE32-E72D297353CC}">
              <c16:uniqueId val="{00000006-421D-4E5F-BDA7-ED60740F3CA6}"/>
            </c:ext>
          </c:extLst>
        </c:ser>
        <c:ser>
          <c:idx val="7"/>
          <c:order val="7"/>
          <c:tx>
            <c:strRef>
              <c:f>データシート!$A$34</c:f>
              <c:strCache>
                <c:ptCount val="1"/>
                <c:pt idx="0">
                  <c:v>新富町介護保険特別会計（保険事業勘定）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c:v>
                </c:pt>
                <c:pt idx="2">
                  <c:v>#N/A</c:v>
                </c:pt>
                <c:pt idx="3">
                  <c:v>3.36</c:v>
                </c:pt>
                <c:pt idx="4">
                  <c:v>#N/A</c:v>
                </c:pt>
                <c:pt idx="5">
                  <c:v>4.1399999999999997</c:v>
                </c:pt>
                <c:pt idx="6">
                  <c:v>#N/A</c:v>
                </c:pt>
                <c:pt idx="7">
                  <c:v>5.17</c:v>
                </c:pt>
                <c:pt idx="8">
                  <c:v>#N/A</c:v>
                </c:pt>
                <c:pt idx="9">
                  <c:v>1.61</c:v>
                </c:pt>
              </c:numCache>
            </c:numRef>
          </c:val>
          <c:extLst>
            <c:ext xmlns:c16="http://schemas.microsoft.com/office/drawing/2014/chart" uri="{C3380CC4-5D6E-409C-BE32-E72D297353CC}">
              <c16:uniqueId val="{00000007-421D-4E5F-BDA7-ED60740F3C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7.86</c:v>
                </c:pt>
                <c:pt idx="2">
                  <c:v>#N/A</c:v>
                </c:pt>
                <c:pt idx="3">
                  <c:v>7.54</c:v>
                </c:pt>
                <c:pt idx="4">
                  <c:v>#N/A</c:v>
                </c:pt>
                <c:pt idx="5">
                  <c:v>7.86</c:v>
                </c:pt>
                <c:pt idx="6">
                  <c:v>#N/A</c:v>
                </c:pt>
                <c:pt idx="7">
                  <c:v>5.8</c:v>
                </c:pt>
                <c:pt idx="8">
                  <c:v>#N/A</c:v>
                </c:pt>
                <c:pt idx="9">
                  <c:v>5.72</c:v>
                </c:pt>
              </c:numCache>
            </c:numRef>
          </c:val>
          <c:extLst>
            <c:ext xmlns:c16="http://schemas.microsoft.com/office/drawing/2014/chart" uri="{C3380CC4-5D6E-409C-BE32-E72D297353CC}">
              <c16:uniqueId val="{00000008-421D-4E5F-BDA7-ED60740F3CA6}"/>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14.18</c:v>
                </c:pt>
                <c:pt idx="2">
                  <c:v>#N/A</c:v>
                </c:pt>
                <c:pt idx="3">
                  <c:v>15.56</c:v>
                </c:pt>
                <c:pt idx="4">
                  <c:v>#N/A</c:v>
                </c:pt>
                <c:pt idx="5">
                  <c:v>17.09</c:v>
                </c:pt>
                <c:pt idx="6">
                  <c:v>#N/A</c:v>
                </c:pt>
                <c:pt idx="7">
                  <c:v>17.649999999999999</c:v>
                </c:pt>
                <c:pt idx="8">
                  <c:v>#N/A</c:v>
                </c:pt>
                <c:pt idx="9">
                  <c:v>17.28</c:v>
                </c:pt>
              </c:numCache>
            </c:numRef>
          </c:val>
          <c:extLst>
            <c:ext xmlns:c16="http://schemas.microsoft.com/office/drawing/2014/chart" uri="{C3380CC4-5D6E-409C-BE32-E72D297353CC}">
              <c16:uniqueId val="{00000009-421D-4E5F-BDA7-ED60740F3CA6}"/>
            </c:ext>
          </c:extLst>
        </c:ser>
        <c:dLbls>
          <c:showLegendKey val="0"/>
          <c:showVal val="0"/>
          <c:showCatName val="0"/>
          <c:showSerName val="0"/>
          <c:showPercent val="0"/>
          <c:showBubbleSize val="0"/>
        </c:dLbls>
        <c:gapWidth val="150"/>
        <c:overlap val="100"/>
        <c:axId val="490023296"/>
        <c:axId val="490027216"/>
      </c:barChart>
      <c:catAx>
        <c:axId val="4900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027216"/>
        <c:crosses val="autoZero"/>
        <c:auto val="1"/>
        <c:lblAlgn val="ctr"/>
        <c:lblOffset val="100"/>
        <c:tickLblSkip val="1"/>
        <c:tickMarkSkip val="1"/>
        <c:noMultiLvlLbl val="0"/>
      </c:catAx>
      <c:valAx>
        <c:axId val="49002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2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414</c:v>
                </c:pt>
                <c:pt idx="5">
                  <c:v>415</c:v>
                </c:pt>
                <c:pt idx="8">
                  <c:v>416</c:v>
                </c:pt>
                <c:pt idx="11">
                  <c:v>379</c:v>
                </c:pt>
                <c:pt idx="14">
                  <c:v>361</c:v>
                </c:pt>
              </c:numCache>
            </c:numRef>
          </c:val>
          <c:extLst>
            <c:ext xmlns:c16="http://schemas.microsoft.com/office/drawing/2014/chart" uri="{C3380CC4-5D6E-409C-BE32-E72D297353CC}">
              <c16:uniqueId val="{00000000-89FD-4F94-8B71-4E788BE8F4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FD-4F94-8B71-4E788BE8F4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c:v>
                </c:pt>
                <c:pt idx="6">
                  <c:v>3</c:v>
                </c:pt>
                <c:pt idx="9">
                  <c:v>2</c:v>
                </c:pt>
                <c:pt idx="12">
                  <c:v>0</c:v>
                </c:pt>
              </c:numCache>
            </c:numRef>
          </c:val>
          <c:extLst>
            <c:ext xmlns:c16="http://schemas.microsoft.com/office/drawing/2014/chart" uri="{C3380CC4-5D6E-409C-BE32-E72D297353CC}">
              <c16:uniqueId val="{00000002-89FD-4F94-8B71-4E788BE8F4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136</c:v>
                </c:pt>
                <c:pt idx="3">
                  <c:v>134</c:v>
                </c:pt>
                <c:pt idx="6">
                  <c:v>149</c:v>
                </c:pt>
                <c:pt idx="9">
                  <c:v>118</c:v>
                </c:pt>
                <c:pt idx="12">
                  <c:v>50</c:v>
                </c:pt>
              </c:numCache>
            </c:numRef>
          </c:val>
          <c:extLst>
            <c:ext xmlns:c16="http://schemas.microsoft.com/office/drawing/2014/chart" uri="{C3380CC4-5D6E-409C-BE32-E72D297353CC}">
              <c16:uniqueId val="{00000003-89FD-4F94-8B71-4E788BE8F4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c:v>
                </c:pt>
                <c:pt idx="3">
                  <c:v>1</c:v>
                </c:pt>
                <c:pt idx="6">
                  <c:v>1</c:v>
                </c:pt>
                <c:pt idx="9">
                  <c:v>2</c:v>
                </c:pt>
                <c:pt idx="12">
                  <c:v>2</c:v>
                </c:pt>
              </c:numCache>
            </c:numRef>
          </c:val>
          <c:extLst>
            <c:ext xmlns:c16="http://schemas.microsoft.com/office/drawing/2014/chart" uri="{C3380CC4-5D6E-409C-BE32-E72D297353CC}">
              <c16:uniqueId val="{00000004-89FD-4F94-8B71-4E788BE8F4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FD-4F94-8B71-4E788BE8F4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FD-4F94-8B71-4E788BE8F4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600</c:v>
                </c:pt>
                <c:pt idx="3">
                  <c:v>592</c:v>
                </c:pt>
                <c:pt idx="6">
                  <c:v>606</c:v>
                </c:pt>
                <c:pt idx="9">
                  <c:v>561</c:v>
                </c:pt>
                <c:pt idx="12">
                  <c:v>580</c:v>
                </c:pt>
              </c:numCache>
            </c:numRef>
          </c:val>
          <c:extLst>
            <c:ext xmlns:c16="http://schemas.microsoft.com/office/drawing/2014/chart" uri="{C3380CC4-5D6E-409C-BE32-E72D297353CC}">
              <c16:uniqueId val="{00000007-89FD-4F94-8B71-4E788BE8F4E7}"/>
            </c:ext>
          </c:extLst>
        </c:ser>
        <c:dLbls>
          <c:showLegendKey val="0"/>
          <c:showVal val="0"/>
          <c:showCatName val="0"/>
          <c:showSerName val="0"/>
          <c:showPercent val="0"/>
          <c:showBubbleSize val="0"/>
        </c:dLbls>
        <c:gapWidth val="100"/>
        <c:overlap val="100"/>
        <c:axId val="490027608"/>
        <c:axId val="49002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364</c:v>
                </c:pt>
                <c:pt idx="2">
                  <c:v>#N/A</c:v>
                </c:pt>
                <c:pt idx="3">
                  <c:v>#N/A</c:v>
                </c:pt>
                <c:pt idx="4">
                  <c:v>315</c:v>
                </c:pt>
                <c:pt idx="5">
                  <c:v>#N/A</c:v>
                </c:pt>
                <c:pt idx="6">
                  <c:v>#N/A</c:v>
                </c:pt>
                <c:pt idx="7">
                  <c:v>343</c:v>
                </c:pt>
                <c:pt idx="8">
                  <c:v>#N/A</c:v>
                </c:pt>
                <c:pt idx="9">
                  <c:v>#N/A</c:v>
                </c:pt>
                <c:pt idx="10">
                  <c:v>304</c:v>
                </c:pt>
                <c:pt idx="11">
                  <c:v>#N/A</c:v>
                </c:pt>
                <c:pt idx="12">
                  <c:v>#N/A</c:v>
                </c:pt>
                <c:pt idx="13">
                  <c:v>271</c:v>
                </c:pt>
                <c:pt idx="14">
                  <c:v>#N/A</c:v>
                </c:pt>
              </c:numCache>
            </c:numRef>
          </c:val>
          <c:smooth val="0"/>
          <c:extLst>
            <c:ext xmlns:c16="http://schemas.microsoft.com/office/drawing/2014/chart" uri="{C3380CC4-5D6E-409C-BE32-E72D297353CC}">
              <c16:uniqueId val="{00000008-89FD-4F94-8B71-4E788BE8F4E7}"/>
            </c:ext>
          </c:extLst>
        </c:ser>
        <c:dLbls>
          <c:showLegendKey val="0"/>
          <c:showVal val="0"/>
          <c:showCatName val="0"/>
          <c:showSerName val="0"/>
          <c:showPercent val="0"/>
          <c:showBubbleSize val="0"/>
        </c:dLbls>
        <c:marker val="1"/>
        <c:smooth val="0"/>
        <c:axId val="490027608"/>
        <c:axId val="490028000"/>
      </c:lineChart>
      <c:catAx>
        <c:axId val="49002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028000"/>
        <c:crosses val="autoZero"/>
        <c:auto val="1"/>
        <c:lblAlgn val="ctr"/>
        <c:lblOffset val="100"/>
        <c:tickLblSkip val="1"/>
        <c:tickMarkSkip val="1"/>
        <c:noMultiLvlLbl val="0"/>
      </c:catAx>
      <c:valAx>
        <c:axId val="49002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2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4074</c:v>
                </c:pt>
                <c:pt idx="5">
                  <c:v>3926</c:v>
                </c:pt>
                <c:pt idx="8">
                  <c:v>3834</c:v>
                </c:pt>
                <c:pt idx="11">
                  <c:v>3673</c:v>
                </c:pt>
                <c:pt idx="14">
                  <c:v>3889</c:v>
                </c:pt>
              </c:numCache>
            </c:numRef>
          </c:val>
          <c:extLst>
            <c:ext xmlns:c16="http://schemas.microsoft.com/office/drawing/2014/chart" uri="{C3380CC4-5D6E-409C-BE32-E72D297353CC}">
              <c16:uniqueId val="{00000000-37D0-4934-B415-BE9B89486B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185</c:v>
                </c:pt>
                <c:pt idx="5">
                  <c:v>181</c:v>
                </c:pt>
                <c:pt idx="8">
                  <c:v>213</c:v>
                </c:pt>
                <c:pt idx="11">
                  <c:v>227</c:v>
                </c:pt>
                <c:pt idx="14">
                  <c:v>228</c:v>
                </c:pt>
              </c:numCache>
            </c:numRef>
          </c:val>
          <c:extLst>
            <c:ext xmlns:c16="http://schemas.microsoft.com/office/drawing/2014/chart" uri="{C3380CC4-5D6E-409C-BE32-E72D297353CC}">
              <c16:uniqueId val="{00000001-37D0-4934-B415-BE9B89486B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2613</c:v>
                </c:pt>
                <c:pt idx="5">
                  <c:v>2917</c:v>
                </c:pt>
                <c:pt idx="8">
                  <c:v>2827</c:v>
                </c:pt>
                <c:pt idx="11">
                  <c:v>2941</c:v>
                </c:pt>
                <c:pt idx="14">
                  <c:v>3054</c:v>
                </c:pt>
              </c:numCache>
            </c:numRef>
          </c:val>
          <c:extLst>
            <c:ext xmlns:c16="http://schemas.microsoft.com/office/drawing/2014/chart" uri="{C3380CC4-5D6E-409C-BE32-E72D297353CC}">
              <c16:uniqueId val="{00000002-37D0-4934-B415-BE9B89486B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0-4934-B415-BE9B89486B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0-4934-B415-BE9B89486B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7</c:v>
                </c:pt>
                <c:pt idx="6">
                  <c:v>7</c:v>
                </c:pt>
                <c:pt idx="9">
                  <c:v>9</c:v>
                </c:pt>
                <c:pt idx="12">
                  <c:v>0</c:v>
                </c:pt>
              </c:numCache>
            </c:numRef>
          </c:val>
          <c:extLst>
            <c:ext xmlns:c16="http://schemas.microsoft.com/office/drawing/2014/chart" uri="{C3380CC4-5D6E-409C-BE32-E72D297353CC}">
              <c16:uniqueId val="{00000005-37D0-4934-B415-BE9B89486B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1243</c:v>
                </c:pt>
                <c:pt idx="3">
                  <c:v>1227</c:v>
                </c:pt>
                <c:pt idx="6">
                  <c:v>1237</c:v>
                </c:pt>
                <c:pt idx="9">
                  <c:v>1241</c:v>
                </c:pt>
                <c:pt idx="12">
                  <c:v>1233</c:v>
                </c:pt>
              </c:numCache>
            </c:numRef>
          </c:val>
          <c:extLst>
            <c:ext xmlns:c16="http://schemas.microsoft.com/office/drawing/2014/chart" uri="{C3380CC4-5D6E-409C-BE32-E72D297353CC}">
              <c16:uniqueId val="{00000006-37D0-4934-B415-BE9B89486B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712</c:v>
                </c:pt>
                <c:pt idx="3">
                  <c:v>594</c:v>
                </c:pt>
                <c:pt idx="6">
                  <c:v>443</c:v>
                </c:pt>
                <c:pt idx="9">
                  <c:v>369</c:v>
                </c:pt>
                <c:pt idx="12">
                  <c:v>318</c:v>
                </c:pt>
              </c:numCache>
            </c:numRef>
          </c:val>
          <c:extLst>
            <c:ext xmlns:c16="http://schemas.microsoft.com/office/drawing/2014/chart" uri="{C3380CC4-5D6E-409C-BE32-E72D297353CC}">
              <c16:uniqueId val="{00000007-37D0-4934-B415-BE9B89486B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c:v>
                </c:pt>
                <c:pt idx="3">
                  <c:v>30</c:v>
                </c:pt>
                <c:pt idx="6">
                  <c:v>23</c:v>
                </c:pt>
                <c:pt idx="9">
                  <c:v>0</c:v>
                </c:pt>
                <c:pt idx="12">
                  <c:v>13</c:v>
                </c:pt>
              </c:numCache>
            </c:numRef>
          </c:val>
          <c:extLst>
            <c:ext xmlns:c16="http://schemas.microsoft.com/office/drawing/2014/chart" uri="{C3380CC4-5D6E-409C-BE32-E72D297353CC}">
              <c16:uniqueId val="{00000008-37D0-4934-B415-BE9B89486B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5</c:v>
                </c:pt>
                <c:pt idx="6">
                  <c:v>2</c:v>
                </c:pt>
                <c:pt idx="9">
                  <c:v>2</c:v>
                </c:pt>
                <c:pt idx="12">
                  <c:v>0</c:v>
                </c:pt>
              </c:numCache>
            </c:numRef>
          </c:val>
          <c:extLst>
            <c:ext xmlns:c16="http://schemas.microsoft.com/office/drawing/2014/chart" uri="{C3380CC4-5D6E-409C-BE32-E72D297353CC}">
              <c16:uniqueId val="{00000009-37D0-4934-B415-BE9B89486B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6397</c:v>
                </c:pt>
                <c:pt idx="3">
                  <c:v>6258</c:v>
                </c:pt>
                <c:pt idx="6">
                  <c:v>6120</c:v>
                </c:pt>
                <c:pt idx="9">
                  <c:v>5871</c:v>
                </c:pt>
                <c:pt idx="12">
                  <c:v>5866</c:v>
                </c:pt>
              </c:numCache>
            </c:numRef>
          </c:val>
          <c:extLst>
            <c:ext xmlns:c16="http://schemas.microsoft.com/office/drawing/2014/chart" uri="{C3380CC4-5D6E-409C-BE32-E72D297353CC}">
              <c16:uniqueId val="{0000000A-37D0-4934-B415-BE9B89486B29}"/>
            </c:ext>
          </c:extLst>
        </c:ser>
        <c:dLbls>
          <c:showLegendKey val="0"/>
          <c:showVal val="0"/>
          <c:showCatName val="0"/>
          <c:showSerName val="0"/>
          <c:showPercent val="0"/>
          <c:showBubbleSize val="0"/>
        </c:dLbls>
        <c:gapWidth val="100"/>
        <c:overlap val="100"/>
        <c:axId val="490022512"/>
        <c:axId val="49002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1530</c:v>
                </c:pt>
                <c:pt idx="2">
                  <c:v>#N/A</c:v>
                </c:pt>
                <c:pt idx="3">
                  <c:v>#N/A</c:v>
                </c:pt>
                <c:pt idx="4">
                  <c:v>1097</c:v>
                </c:pt>
                <c:pt idx="5">
                  <c:v>#N/A</c:v>
                </c:pt>
                <c:pt idx="6">
                  <c:v>#N/A</c:v>
                </c:pt>
                <c:pt idx="7">
                  <c:v>957</c:v>
                </c:pt>
                <c:pt idx="8">
                  <c:v>#N/A</c:v>
                </c:pt>
                <c:pt idx="9">
                  <c:v>#N/A</c:v>
                </c:pt>
                <c:pt idx="10">
                  <c:v>652</c:v>
                </c:pt>
                <c:pt idx="11">
                  <c:v>#N/A</c:v>
                </c:pt>
                <c:pt idx="12">
                  <c:v>#N/A</c:v>
                </c:pt>
                <c:pt idx="13">
                  <c:v>259</c:v>
                </c:pt>
                <c:pt idx="14">
                  <c:v>#N/A</c:v>
                </c:pt>
              </c:numCache>
            </c:numRef>
          </c:val>
          <c:smooth val="0"/>
          <c:extLst>
            <c:ext xmlns:c16="http://schemas.microsoft.com/office/drawing/2014/chart" uri="{C3380CC4-5D6E-409C-BE32-E72D297353CC}">
              <c16:uniqueId val="{0000000B-37D0-4934-B415-BE9B89486B29}"/>
            </c:ext>
          </c:extLst>
        </c:ser>
        <c:dLbls>
          <c:showLegendKey val="0"/>
          <c:showVal val="0"/>
          <c:showCatName val="0"/>
          <c:showSerName val="0"/>
          <c:showPercent val="0"/>
          <c:showBubbleSize val="0"/>
        </c:dLbls>
        <c:marker val="1"/>
        <c:smooth val="0"/>
        <c:axId val="490022512"/>
        <c:axId val="490024080"/>
      </c:lineChart>
      <c:catAx>
        <c:axId val="49002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024080"/>
        <c:crosses val="autoZero"/>
        <c:auto val="1"/>
        <c:lblAlgn val="ctr"/>
        <c:lblOffset val="100"/>
        <c:tickLblSkip val="1"/>
        <c:tickMarkSkip val="1"/>
        <c:noMultiLvlLbl val="0"/>
      </c:catAx>
      <c:valAx>
        <c:axId val="49002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2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920</c:v>
                </c:pt>
                <c:pt idx="1">
                  <c:v>629</c:v>
                </c:pt>
                <c:pt idx="2">
                  <c:v>631</c:v>
                </c:pt>
              </c:numCache>
            </c:numRef>
          </c:val>
          <c:extLst>
            <c:ext xmlns:c16="http://schemas.microsoft.com/office/drawing/2014/chart" uri="{C3380CC4-5D6E-409C-BE32-E72D297353CC}">
              <c16:uniqueId val="{00000000-FFDB-476A-877D-956EFA8AFC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77</c:v>
                </c:pt>
                <c:pt idx="1">
                  <c:v>78</c:v>
                </c:pt>
                <c:pt idx="2">
                  <c:v>78</c:v>
                </c:pt>
              </c:numCache>
            </c:numRef>
          </c:val>
          <c:extLst>
            <c:ext xmlns:c16="http://schemas.microsoft.com/office/drawing/2014/chart" uri="{C3380CC4-5D6E-409C-BE32-E72D297353CC}">
              <c16:uniqueId val="{00000001-FFDB-476A-877D-956EFA8AFC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1398</c:v>
                </c:pt>
                <c:pt idx="1">
                  <c:v>1725</c:v>
                </c:pt>
                <c:pt idx="2">
                  <c:v>2489</c:v>
                </c:pt>
              </c:numCache>
            </c:numRef>
          </c:val>
          <c:extLst>
            <c:ext xmlns:c16="http://schemas.microsoft.com/office/drawing/2014/chart" uri="{C3380CC4-5D6E-409C-BE32-E72D297353CC}">
              <c16:uniqueId val="{00000002-FFDB-476A-877D-956EFA8AFCB9}"/>
            </c:ext>
          </c:extLst>
        </c:ser>
        <c:dLbls>
          <c:showLegendKey val="0"/>
          <c:showVal val="0"/>
          <c:showCatName val="0"/>
          <c:showSerName val="0"/>
          <c:showPercent val="0"/>
          <c:showBubbleSize val="0"/>
        </c:dLbls>
        <c:gapWidth val="120"/>
        <c:overlap val="100"/>
        <c:axId val="490021728"/>
        <c:axId val="490022120"/>
      </c:barChart>
      <c:catAx>
        <c:axId val="49002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022120"/>
        <c:crosses val="autoZero"/>
        <c:auto val="1"/>
        <c:lblAlgn val="ctr"/>
        <c:lblOffset val="100"/>
        <c:tickLblSkip val="1"/>
        <c:tickMarkSkip val="1"/>
        <c:noMultiLvlLbl val="0"/>
      </c:catAx>
      <c:valAx>
        <c:axId val="490022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02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{ED6E0A9F-A2D4-4861-A75F-B9FD51562F41}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9C5-415A-8601-896C2FC2CA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{F7F3868B-B203-43CF-B9B0-442A6D5D1E3C}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5-415A-8601-896C2FC2CA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{1CE1D44B-6C6D-401A-A520-149E7A10FAB3}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5-415A-8601-896C2FC2CA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{79DD3303-EB12-4D9C-BB43-A58506025508}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5-415A-8601-896C2FC2CA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{7F37C44D-21EE-4E3B-A301-E5D4507808F2}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5-415A-8601-896C2FC2CAA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{9588CF67-9A2B-4F8E-B0D8-0E4CC56E2FFF}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9C5-415A-8601-896C2FC2CAA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{4DFB3C42-E811-42B7-AAD4-CA561FFCC68E}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9C5-415A-8601-896C2FC2CAA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{B10DEA88-60AC-42E3-A97E-957EEF4C5D0B}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9C5-415A-8601-896C2FC2CAA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{F2AEEC7B-D031-4337-B100-F0B66A9AB9D2}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9C5-415A-8601-896C2FC2CA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49.6</c:v>
                </c:pt>
                <c:pt idx="16">
                  <c:v>50.6</c:v>
                </c:pt>
                <c:pt idx="24">
                  <c:v>51.9</c:v>
                </c:pt>
                <c:pt idx="32">
                  <c:v>52.3</c:v>
                </c:pt>
              </c:numCache>
            </c:numRef>
          </c:xVal>
          <c:yVal>
            <c:numRef>
              <c:f>公会計指標分析・財政指標組合せ分析表!$BP$51:$DC$51</c:f>
              <c:numCache>
                <c:formatCode>#,##0.0;"▲ "#,##0.0</c:formatCode>
                <c:ptCount val="40"/>
                <c:pt idx="0">
                  <c:v>42.4</c:v>
                </c:pt>
                <c:pt idx="8">
                  <c:v>30.5</c:v>
                </c:pt>
                <c:pt idx="16">
                  <c:v>26.8</c:v>
                </c:pt>
                <c:pt idx="24">
                  <c:v>18.100000000000001</c:v>
                </c:pt>
                <c:pt idx="32">
                  <c:v>6.9</c:v>
                </c:pt>
              </c:numCache>
            </c:numRef>
          </c:yVal>
          <c:smooth val="0"/>
          <c:extLst>
            <c:ext xmlns:c16="http://schemas.microsoft.com/office/drawing/2014/chart" uri="{C3380CC4-5D6E-409C-BE32-E72D297353CC}">
              <c16:uniqueId val="{00000009-F9C5-415A-8601-896C2FC2CA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{819743D3-B03E-47FE-806A-988CE118E4FD}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9C5-415A-8601-896C2FC2CA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{4410B481-C91F-4223-9B24-F51E79E3AC2C}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5-415A-8601-896C2FC2CA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{AB6CD973-32DF-4544-A423-F9FB33DD4E8A}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5-415A-8601-896C2FC2CA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{63ACAF6E-550B-4FA5-976E-35412EB0EAD4}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5-415A-8601-896C2FC2CA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{2F70EA35-3277-45C9-B19A-6D2137A9E0D5}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5-415A-8601-896C2FC2CAA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{E3EE4E4B-DAB8-4C21-822F-F5021323B582}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9C5-415A-8601-896C2FC2CAA0}"/>
                </c:ext>
              </c:extLst>
            </c:dLbl>
            <c:dLbl>
              <c:idx val="16"/>
              <c:layout>
                <c:manualLayout>
                  <c:x val="0"/>
                  <c:y val="-1.377780524896166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{E6764669-901C-4DCC-8426-5487C5EEA220}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9C5-415A-8601-896C2FC2CAA0}"/>
                </c:ext>
              </c:extLst>
            </c:dLbl>
            <c:dLbl>
              <c:idx val="24"/>
              <c:layout>
                <c:manualLayout>
                  <c:x val="0"/>
                  <c:y val="1.37778052489617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{340D4DBA-30AF-48F3-9538-0B60A5DE5BAE}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9C5-415A-8601-896C2FC2CAA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{0CBB9C38-EA76-4488-A89B-AE148B0ECE23}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9C5-415A-8601-896C2FC2C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F9C5-415A-8601-896C2FC2CAA0}"/>
            </c:ext>
          </c:extLst>
        </c:ser>
        <c:dLbls>
          <c:showLegendKey val="0"/>
          <c:showVal val="1"/>
          <c:showCatName val="0"/>
          <c:showSerName val="0"/>
          <c:showPercent val="0"/>
          <c:showBubbleSize val="0"/>
        </c:dLbls>
        <c:axId val="500668352"/>
        <c:axId val="500668744"/>
      </c:scatterChart>
      <c:valAx>
        <c:axId val="50066835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668744"/>
        <c:crosses val="autoZero"/>
        <c:crossBetween val="midCat"/>
      </c:valAx>
      <c:valAx>
        <c:axId val="50066874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66835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{08B908AA-E018-49D3-9065-0297C1AF63F8}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6E-4789-AD48-9C46F8B5B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{BF230D63-A01E-4484-8E7F-20C9B07B0224}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6E-4789-AD48-9C46F8B5B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{22B91CF4-2F60-4FD8-9CE1-2EAA17DB497A}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6E-4789-AD48-9C46F8B5B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{6C8248FB-8402-4BC7-B32A-E6CDDFB1D24E}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6E-4789-AD48-9C46F8B5B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{1352CE3D-FE35-457F-A8AE-09DB3F399161}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6E-4789-AD48-9C46F8B5B3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{69D8F730-F144-4AF2-B931-A5415EDA30E0}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6E-4789-AD48-9C46F8B5B3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{4BD6B1A5-B46D-4621-B343-DB78A59A61EC}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6E-4789-AD48-9C46F8B5B3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{DD12863D-1279-431D-A53B-F35CE9D3DF3A}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6E-4789-AD48-9C46F8B5B3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{6B9B2F37-F437-4800-9EBB-E49CB62D5C98}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6E-4789-AD48-9C46F8B5B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9.1</c:v>
                </c:pt>
                <c:pt idx="16">
                  <c:v>9.4</c:v>
                </c:pt>
                <c:pt idx="24">
                  <c:v>8.9</c:v>
                </c:pt>
                <c:pt idx="32">
                  <c:v>8.4</c:v>
                </c:pt>
              </c:numCache>
            </c:numRef>
          </c:xVal>
          <c:yVal>
            <c:numRef>
              <c:f>公会計指標分析・財政指標組合せ分析表!$BP$73:$DC$73</c:f>
              <c:numCache>
                <c:formatCode>#,##0.0;"▲ "#,##0.0</c:formatCode>
                <c:ptCount val="40"/>
                <c:pt idx="0">
                  <c:v>42.4</c:v>
                </c:pt>
                <c:pt idx="8">
                  <c:v>30.5</c:v>
                </c:pt>
                <c:pt idx="16">
                  <c:v>26.8</c:v>
                </c:pt>
                <c:pt idx="24">
                  <c:v>18.100000000000001</c:v>
                </c:pt>
                <c:pt idx="32">
                  <c:v>6.9</c:v>
                </c:pt>
              </c:numCache>
            </c:numRef>
          </c:yVal>
          <c:smooth val="0"/>
          <c:extLst>
            <c:ext xmlns:c16="http://schemas.microsoft.com/office/drawing/2014/chart" uri="{C3380CC4-5D6E-409C-BE32-E72D297353CC}">
              <c16:uniqueId val="{00000009-6C6E-4789-AD48-9C46F8B5B3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{F48917B0-F0B2-4B63-9DC0-20365AD03D9B}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6E-4789-AD48-9C46F8B5B3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{3EFC2B87-8A13-40A0-9767-66E927E968D7}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6E-4789-AD48-9C46F8B5B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{499099C2-D2D5-4F71-BB9A-650C78297A95}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6E-4789-AD48-9C46F8B5B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{B38226C1-AFD6-4CBE-9C30-61818897D9DE}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6E-4789-AD48-9C46F8B5B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{1CF15C9C-A373-4166-90AE-654DE7D54B84}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6E-4789-AD48-9C46F8B5B3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{BD6801E8-CDAD-4986-A096-D842CC9A20A9}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6E-4789-AD48-9C46F8B5B3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{AD6A7AD7-375F-4695-A891-ABD93B30E71A}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6E-4789-AD48-9C46F8B5B3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{BDE98277-8FB9-42C6-A5B5-A83C89939BE4}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6E-4789-AD48-9C46F8B5B3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{B57C0C35-6B3C-4143-889F-3BB4D025C891}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6E-4789-AD48-9C46F8B5B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6C6E-4789-AD48-9C46F8B5B39F}"/>
            </c:ext>
          </c:extLst>
        </c:ser>
        <c:dLbls>
          <c:showLegendKey val="0"/>
          <c:showVal val="1"/>
          <c:showCatName val="0"/>
          <c:showSerName val="0"/>
          <c:showPercent val="0"/>
          <c:showBubbleSize val="0"/>
        </c:dLbls>
        <c:axId val="500669528"/>
        <c:axId val="500664432"/>
      </c:scatterChart>
      <c:valAx>
        <c:axId val="500669528"/>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664432"/>
        <c:crosses val="autoZero"/>
        <c:crossBetween val="midCat"/>
      </c:valAx>
      <c:valAx>
        <c:axId val="50066443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066952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借入額の増加、</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事業債の元金償還開始に伴い元利償還金は増加している。しかし、公債費に準ずる債務負担支出額の減少、一部事務組合の地方債の元利償還金に対する負担金等の減少により実質公債比率の分子は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今後、施設建設事業を実施予定であるが起債借入額に注意し、実質公債比率の分子が増えすぎないように努める。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今年度は借入額が増加したが、</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事業債の元金償還に伴い地方債残高に大幅な増減はなかった。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Ａ）では組合等負担等見込額が減少し、また充当可能財源等（Ｂ）では、主にふるさと納税を原資とする「がんばる新富町応援基金」の積立等による充当可能基金が前年度を上回ったことや、普通交付税算入可能な公債費が多くなったことによる基準財政需要額算入見込額の増加により、将来負担比率（分子）は大きく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今後は施設建設事業の実施予定があるため地方債の残高に注視し、充当可能基金の増加などに取組み将来負担の軽減に努める。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その理由として、財政調整基金、減債基金は前年度と同程度だが、その他特定目的基金のふるさと納税寄付金を原資とした「がんばる新富町応援基金」が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百万円、そして、新たに新富町公営企業等資金運用基金を創設し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も屋外運動場の建設やスマートインターチェンジ建設等、普通建設事業の増加が予定されており、今後の財政需要の増大にも適切に対応していけるように一定額を確保し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・がんばる新富町応援基金：誇りと自信を持ち元気が出る人・ものづくり事業、安全・安心して生活できる地域づくり事業、夢と希望が膨らむ豊かな暮らしづくり事業等で寄付者が選択した事業。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・新富町公営企業等資金運用基金：公営企業等の資金を本町が一括して債券等で運用するための基金のため基金の使途は無い。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・すこやか安心基金：乳幼児、児童生徒及び高校生等の医療費及び新富町多子世帯保育料等の助成。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・新富町学校教育振興基金：学力向上のための補助教員や支援が必要な児童の教育支援員等の配置。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がんばる新富町応援基金：基金積立金の財源である「ふるさと納税寄附金」の増により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新富町公営企業等資金運用基金：公営企業等の資金を本町が一括して債券等で運用するため、当該基金を新たに造成した。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すこやか安心基金：防衛省の再編関連移転訓練等交付金により、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公共施設等整備基金：有線ラジオ放送施設整備等で取り崩しを行ったため減となった。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学校教育振興基金：防衛省の調整交付金により、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新富町応援基金は、ふるさと納税制度が広く認知され今後も積立額は増加する見込みであるが、防衛省補助金を財源とした基金以外の基金については、社会保障費等の増により基金残高が減少していくことが予想されるため財政調整基金を主にその他特目基金も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億円を確保していたが、公共施設の老朽化に伴う修繕や更新、消費税増税や会計年度任用職員制度への移行により一般財源を必要とする機会が増え、取崩しを行う機会が増えてきた。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年度においては、新型コロナウイルス感染症の影響で事業を実施できないものが相当数あり、取崩しを行わずに、利息分を積み立てることができたため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大規模自然災害などが生じた際に備えるため、補助金等の徹底的な見直し、業務の効率化を進め、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億円は確保できるよう積み立てを行っていく。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百万円となっており、前年度から横ばいとなっている。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今後の金利変動等の公債費の償還リスクに備えるため、現在の残高を維持する事としている。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しい施設の建設、老朽化した施設の除却により、有形固定資産減価償却率は類似団体より低い水準にあるが、主要な公共施設等について策定した個別施設計画や令和３年度に改定した総合管理計画に基づき、今後も施設の維持管理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155380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5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11853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74103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71332</xdr:rowOff>
    </xdr:from>
    <xdr:to>
      <xdr:col>15</xdr:col>
      <xdr:colOff>187325</xdr:colOff>
      <xdr:row>29</xdr:row>
      <xdr:rowOff>1482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28</xdr:row>
      <xdr:rowOff>168910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942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35348</xdr:rowOff>
    </xdr:from>
    <xdr:to>
      <xdr:col>11</xdr:col>
      <xdr:colOff>187325</xdr:colOff>
      <xdr:row>28</xdr:row>
      <xdr:rowOff>136948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86148</xdr:rowOff>
    </xdr:from>
    <xdr:to>
      <xdr:col>15</xdr:col>
      <xdr:colOff>136525</xdr:colOff>
      <xdr:row>28</xdr:row>
      <xdr:rowOff>122132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5827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29</xdr:row>
      <xdr:rowOff>37042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5658273"/>
          <a:ext cx="7620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18009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153475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方債現在高が減少しているため、将来負担額が減少しており、さらに経常一般財源等（歳入）も増加しているため、債務償還比率は前年度より下回っており、類似団体平均でも下回っている。今後、借入の増加により地方債残高の増加が見込まれるため、公債費の適正化に取り組み、経常経費及び将来負担額の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126697</xdr:rowOff>
    </xdr:from>
    <xdr:to>
      <xdr:col>76</xdr:col>
      <xdr:colOff>73025</xdr:colOff>
      <xdr:row>30</xdr:row>
      <xdr:rowOff>56847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149574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165319</xdr:rowOff>
    </xdr:from>
    <xdr:to>
      <xdr:col>72</xdr:col>
      <xdr:colOff>123825</xdr:colOff>
      <xdr:row>30</xdr:row>
      <xdr:rowOff>95469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6047</xdr:rowOff>
    </xdr:from>
    <xdr:to>
      <xdr:col>76</xdr:col>
      <xdr:colOff>22225</xdr:colOff>
      <xdr:row>30</xdr:row>
      <xdr:rowOff>44669</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21072"/>
          <a:ext cx="7112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76320</xdr:rowOff>
    </xdr:from>
    <xdr:to>
      <xdr:col>68</xdr:col>
      <xdr:colOff>123825</xdr:colOff>
      <xdr:row>30</xdr:row>
      <xdr:rowOff>6470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127120</xdr:rowOff>
    </xdr:from>
    <xdr:to>
      <xdr:col>72</xdr:col>
      <xdr:colOff>73025</xdr:colOff>
      <xdr:row>30</xdr:row>
      <xdr:rowOff>44669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870695"/>
          <a:ext cx="762000" cy="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75600</xdr:rowOff>
    </xdr:from>
    <xdr:to>
      <xdr:col>64</xdr:col>
      <xdr:colOff>123825</xdr:colOff>
      <xdr:row>30</xdr:row>
      <xdr:rowOff>5750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8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126400</xdr:rowOff>
    </xdr:from>
    <xdr:to>
      <xdr:col>68</xdr:col>
      <xdr:colOff>73025</xdr:colOff>
      <xdr:row>29</xdr:row>
      <xdr:rowOff>127120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869975"/>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115542</xdr:rowOff>
    </xdr:from>
    <xdr:to>
      <xdr:col>60</xdr:col>
      <xdr:colOff>123825</xdr:colOff>
      <xdr:row>30</xdr:row>
      <xdr:rowOff>45692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126400</xdr:rowOff>
    </xdr:from>
    <xdr:to>
      <xdr:col>64</xdr:col>
      <xdr:colOff>73025</xdr:colOff>
      <xdr:row>29</xdr:row>
      <xdr:rowOff>166342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869975"/>
          <a:ext cx="762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111996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6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22997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22277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5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62219</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145415</xdr:rowOff>
    </xdr:from>
    <xdr:to>
      <xdr:col>20</xdr:col>
      <xdr:colOff>38100</xdr:colOff>
      <xdr:row>35</xdr:row>
      <xdr:rowOff>75565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24765</xdr:rowOff>
    </xdr:from>
    <xdr:to>
      <xdr:col>24</xdr:col>
      <xdr:colOff>63500</xdr:colOff>
      <xdr:row>35</xdr:row>
      <xdr:rowOff>55245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255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114935</xdr:rowOff>
    </xdr:from>
    <xdr:to>
      <xdr:col>15</xdr:col>
      <xdr:colOff>101600</xdr:colOff>
      <xdr:row>35</xdr:row>
      <xdr:rowOff>45085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165735</xdr:rowOff>
    </xdr:from>
    <xdr:to>
      <xdr:col>19</xdr:col>
      <xdr:colOff>177800</xdr:colOff>
      <xdr:row>35</xdr:row>
      <xdr:rowOff>24765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95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80645</xdr:rowOff>
    </xdr:from>
    <xdr:to>
      <xdr:col>10</xdr:col>
      <xdr:colOff>165100</xdr:colOff>
      <xdr:row>35</xdr:row>
      <xdr:rowOff>10795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131445</xdr:rowOff>
    </xdr:from>
    <xdr:to>
      <xdr:col>15</xdr:col>
      <xdr:colOff>50800</xdr:colOff>
      <xdr:row>34</xdr:row>
      <xdr:rowOff>165735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60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131445</xdr:rowOff>
    </xdr:from>
    <xdr:to>
      <xdr:col>10</xdr:col>
      <xdr:colOff>114300</xdr:colOff>
      <xdr:row>37</xdr:row>
      <xdr:rowOff>169545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5960745"/>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92092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62536</xdr:rowOff>
    </xdr:from>
    <xdr:to>
      <xdr:col>55</xdr:col>
      <xdr:colOff>50800</xdr:colOff>
      <xdr:row>41</xdr:row>
      <xdr:rowOff>164136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62760</xdr:rowOff>
    </xdr:from>
    <xdr:to>
      <xdr:col>50</xdr:col>
      <xdr:colOff>165100</xdr:colOff>
      <xdr:row>41</xdr:row>
      <xdr:rowOff>164360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113336</xdr:rowOff>
    </xdr:from>
    <xdr:to>
      <xdr:col>55</xdr:col>
      <xdr:colOff>0</xdr:colOff>
      <xdr:row>41</xdr:row>
      <xdr:rowOff>113560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42786"/>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62856</xdr:rowOff>
    </xdr:from>
    <xdr:to>
      <xdr:col>46</xdr:col>
      <xdr:colOff>38100</xdr:colOff>
      <xdr:row>41</xdr:row>
      <xdr:rowOff>164456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113560</xdr:rowOff>
    </xdr:from>
    <xdr:to>
      <xdr:col>50</xdr:col>
      <xdr:colOff>114300</xdr:colOff>
      <xdr:row>41</xdr:row>
      <xdr:rowOff>113656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43010"/>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62976</xdr:rowOff>
    </xdr:from>
    <xdr:to>
      <xdr:col>41</xdr:col>
      <xdr:colOff>101600</xdr:colOff>
      <xdr:row>41</xdr:row>
      <xdr:rowOff>164576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113656</xdr:rowOff>
    </xdr:from>
    <xdr:to>
      <xdr:col>45</xdr:col>
      <xdr:colOff>177800</xdr:colOff>
      <xdr:row>41</xdr:row>
      <xdr:rowOff>113776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43106"/>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63171</xdr:rowOff>
    </xdr:from>
    <xdr:to>
      <xdr:col>36</xdr:col>
      <xdr:colOff>165100</xdr:colOff>
      <xdr:row>41</xdr:row>
      <xdr:rowOff>164771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113776</xdr:rowOff>
    </xdr:from>
    <xdr:to>
      <xdr:col>41</xdr:col>
      <xdr:colOff>50800</xdr:colOff>
      <xdr:row>41</xdr:row>
      <xdr:rowOff>113971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43226"/>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155487</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155583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155703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9848</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93362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59</xdr:row>
      <xdr:rowOff>165735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2584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142875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2374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59</xdr:row>
      <xdr:rowOff>121920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214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2540</xdr:rowOff>
    </xdr:from>
    <xdr:to>
      <xdr:col>6</xdr:col>
      <xdr:colOff>38100</xdr:colOff>
      <xdr:row>57</xdr:row>
      <xdr:rowOff>104140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53340</xdr:rowOff>
    </xdr:from>
    <xdr:to>
      <xdr:col>10</xdr:col>
      <xdr:colOff>114300</xdr:colOff>
      <xdr:row>59</xdr:row>
      <xdr:rowOff>99060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982599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140987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120667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16776</xdr:rowOff>
    </xdr:from>
    <xdr:to>
      <xdr:col>55</xdr:col>
      <xdr:colOff>50800</xdr:colOff>
      <xdr:row>62</xdr:row>
      <xdr:rowOff>118376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6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39653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498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21302</xdr:rowOff>
    </xdr:from>
    <xdr:to>
      <xdr:col>50</xdr:col>
      <xdr:colOff>165100</xdr:colOff>
      <xdr:row>62</xdr:row>
      <xdr:rowOff>122902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6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67576</xdr:rowOff>
    </xdr:from>
    <xdr:to>
      <xdr:col>55</xdr:col>
      <xdr:colOff>0</xdr:colOff>
      <xdr:row>62</xdr:row>
      <xdr:rowOff>72102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697476"/>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23253</xdr:rowOff>
    </xdr:from>
    <xdr:to>
      <xdr:col>46</xdr:col>
      <xdr:colOff>38100</xdr:colOff>
      <xdr:row>62</xdr:row>
      <xdr:rowOff>124853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6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72102</xdr:rowOff>
    </xdr:from>
    <xdr:to>
      <xdr:col>50</xdr:col>
      <xdr:colOff>114300</xdr:colOff>
      <xdr:row>62</xdr:row>
      <xdr:rowOff>74053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702002"/>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25705</xdr:rowOff>
    </xdr:from>
    <xdr:to>
      <xdr:col>41</xdr:col>
      <xdr:colOff>101600</xdr:colOff>
      <xdr:row>62</xdr:row>
      <xdr:rowOff>127305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6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74053</xdr:rowOff>
    </xdr:from>
    <xdr:to>
      <xdr:col>45</xdr:col>
      <xdr:colOff>177800</xdr:colOff>
      <xdr:row>62</xdr:row>
      <xdr:rowOff>76505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703953"/>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151272</xdr:rowOff>
    </xdr:from>
    <xdr:to>
      <xdr:col>36</xdr:col>
      <xdr:colOff>165100</xdr:colOff>
      <xdr:row>63</xdr:row>
      <xdr:rowOff>81422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76505</xdr:rowOff>
    </xdr:from>
    <xdr:to>
      <xdr:col>41</xdr:col>
      <xdr:colOff>50800</xdr:colOff>
      <xdr:row>63</xdr:row>
      <xdr:rowOff>30622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706405"/>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39937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1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139429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426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141380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428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143832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430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97949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5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91802</xdr:rowOff>
    </xdr:from>
    <xdr:to>
      <xdr:col>24</xdr:col>
      <xdr:colOff>114300</xdr:colOff>
      <xdr:row>85</xdr:row>
      <xdr:rowOff>21952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70229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134438</xdr:rowOff>
    </xdr:from>
    <xdr:to>
      <xdr:col>24</xdr:col>
      <xdr:colOff>63500</xdr:colOff>
      <xdr:row>84</xdr:row>
      <xdr:rowOff>142602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362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134438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2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44450</xdr:rowOff>
    </xdr:from>
    <xdr:to>
      <xdr:col>10</xdr:col>
      <xdr:colOff>165100</xdr:colOff>
      <xdr:row>84</xdr:row>
      <xdr:rowOff>146050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95250</xdr:rowOff>
    </xdr:from>
    <xdr:to>
      <xdr:col>15</xdr:col>
      <xdr:colOff>50800</xdr:colOff>
      <xdr:row>84</xdr:row>
      <xdr:rowOff>119743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9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29755</xdr:rowOff>
    </xdr:from>
    <xdr:to>
      <xdr:col>6</xdr:col>
      <xdr:colOff>38100</xdr:colOff>
      <xdr:row>84</xdr:row>
      <xdr:rowOff>131355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80555</xdr:rowOff>
    </xdr:from>
    <xdr:to>
      <xdr:col>10</xdr:col>
      <xdr:colOff>114300</xdr:colOff>
      <xdr:row>84</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823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4915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137177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122482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93218</xdr:rowOff>
    </xdr:from>
    <xdr:to>
      <xdr:col>55</xdr:col>
      <xdr:colOff>50800</xdr:colOff>
      <xdr:row>83</xdr:row>
      <xdr:rowOff>23368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1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116095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106680</xdr:rowOff>
    </xdr:from>
    <xdr:to>
      <xdr:col>55</xdr:col>
      <xdr:colOff>0</xdr:colOff>
      <xdr:row>82</xdr:row>
      <xdr:rowOff>144018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9639300" y="14165580"/>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59310</xdr:rowOff>
    </xdr:from>
    <xdr:to>
      <xdr:col>46</xdr:col>
      <xdr:colOff>38100</xdr:colOff>
      <xdr:row>82</xdr:row>
      <xdr:rowOff>160910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1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106680</xdr:rowOff>
    </xdr:from>
    <xdr:to>
      <xdr:col>50</xdr:col>
      <xdr:colOff>114300</xdr:colOff>
      <xdr:row>82</xdr:row>
      <xdr:rowOff>110110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16558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60452</xdr:rowOff>
    </xdr:from>
    <xdr:to>
      <xdr:col>41</xdr:col>
      <xdr:colOff>101600</xdr:colOff>
      <xdr:row>82</xdr:row>
      <xdr:rowOff>162052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110110</xdr:rowOff>
    </xdr:from>
    <xdr:to>
      <xdr:col>45</xdr:col>
      <xdr:colOff>177800</xdr:colOff>
      <xdr:row>82</xdr:row>
      <xdr:rowOff>111252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1690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67690</xdr:rowOff>
    </xdr:from>
    <xdr:to>
      <xdr:col>36</xdr:col>
      <xdr:colOff>165100</xdr:colOff>
      <xdr:row>82</xdr:row>
      <xdr:rowOff>169290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1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111252</xdr:rowOff>
    </xdr:from>
    <xdr:to>
      <xdr:col>41</xdr:col>
      <xdr:colOff>50800</xdr:colOff>
      <xdr:row>82</xdr:row>
      <xdr:rowOff>118490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17015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5987</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38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7129</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14367</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39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101600</xdr:rowOff>
    </xdr:from>
    <xdr:to>
      <xdr:col>67</xdr:col>
      <xdr:colOff>101600</xdr:colOff>
      <xdr:row>42</xdr:row>
      <xdr:rowOff>31750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2763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33037</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22877</xdr:rowOff>
    </xdr:from>
    <xdr:ext cx="405111" cy="259045"/>
    <xdr:sp macro="" textlink="">
      <xdr:nvSpPr>
        <xdr:cNvPr id="440" name="n_4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611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00000000-0008-0000-0E00-0000D1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00000000-0008-0000-0E00-0000D3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00000000-0008-0000-0E00-0000D501000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86360</xdr:rowOff>
    </xdr:from>
    <xdr:to>
      <xdr:col>98</xdr:col>
      <xdr:colOff>38100</xdr:colOff>
      <xdr:row>42</xdr:row>
      <xdr:rowOff>16510</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8605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71137</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7637</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8421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102870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01231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102870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1018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70485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10153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126365</xdr:rowOff>
    </xdr:from>
    <xdr:to>
      <xdr:col>67</xdr:col>
      <xdr:colOff>101600</xdr:colOff>
      <xdr:row>60</xdr:row>
      <xdr:rowOff>56515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763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60</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2814300" y="1015365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36" name="n_1ave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37" name="n_2ave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38" name="n_3ave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39" name="n_4aveValue【学校施設】&#10;有形固定資産減価償却率">
          <a:extLst>
            <a:ext uri="{FF2B5EF4-FFF2-40B4-BE49-F238E27FC236}">
              <a16:creationId xmlns:a16="http://schemas.microsoft.com/office/drawing/2014/main" id="{00000000-0008-0000-0E00-00001B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40" name="n_1mainValue【学校施設】&#10;有形固定資産減価償却率">
          <a:extLst>
            <a:ext uri="{FF2B5EF4-FFF2-40B4-BE49-F238E27FC236}">
              <a16:creationId xmlns:a16="http://schemas.microsoft.com/office/drawing/2014/main" id="{00000000-0008-0000-0E00-00001C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41" name="n_2mainValue【学校施設】&#10;有形固定資産減価償却率">
          <a:extLst>
            <a:ext uri="{FF2B5EF4-FFF2-40B4-BE49-F238E27FC236}">
              <a16:creationId xmlns:a16="http://schemas.microsoft.com/office/drawing/2014/main" id="{00000000-0008-0000-0E00-00001D02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42" name="n_3mainValue【学校施設】&#10;有形固定資産減価償却率">
          <a:extLst>
            <a:ext uri="{FF2B5EF4-FFF2-40B4-BE49-F238E27FC236}">
              <a16:creationId xmlns:a16="http://schemas.microsoft.com/office/drawing/2014/main" id="{00000000-0008-0000-0E00-00001E020000}"/>
            </a:ext>
          </a:extLst>
        </xdr:cNvPr>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43" name="n_4mainValue【学校施設】&#10;有形固定資産減価償却率">
          <a:extLst>
            <a:ext uri="{FF2B5EF4-FFF2-40B4-BE49-F238E27FC236}">
              <a16:creationId xmlns:a16="http://schemas.microsoft.com/office/drawing/2014/main" id="{00000000-0008-0000-0E00-00001F02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00000000-0008-0000-0E00-00003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67" name="【学校施設】&#10;一人当たり面積最小値テキスト">
          <a:extLst>
            <a:ext uri="{FF2B5EF4-FFF2-40B4-BE49-F238E27FC236}">
              <a16:creationId xmlns:a16="http://schemas.microsoft.com/office/drawing/2014/main" id="{00000000-0008-0000-0E00-000037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69" name="【学校施設】&#10;一人当たり面積最大値テキスト">
          <a:extLst>
            <a:ext uri="{FF2B5EF4-FFF2-40B4-BE49-F238E27FC236}">
              <a16:creationId xmlns:a16="http://schemas.microsoft.com/office/drawing/2014/main" id="{00000000-0008-0000-0E00-000039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71" name="【学校施設】&#10;一人当たり面積平均値テキスト">
          <a:extLst>
            <a:ext uri="{FF2B5EF4-FFF2-40B4-BE49-F238E27FC236}">
              <a16:creationId xmlns:a16="http://schemas.microsoft.com/office/drawing/2014/main" id="{00000000-0008-0000-0E00-00003B020000}"/>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154483</xdr:rowOff>
    </xdr:from>
    <xdr:to>
      <xdr:col>116</xdr:col>
      <xdr:colOff>114300</xdr:colOff>
      <xdr:row>61</xdr:row>
      <xdr:rowOff>84633</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2110700" y="104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5910</xdr:rowOff>
    </xdr:from>
    <xdr:ext cx="469744" cy="259045"/>
    <xdr:sp macro="" textlink="">
      <xdr:nvSpPr>
        <xdr:cNvPr id="583" name="【学校施設】&#10;一人当たり面積該当値テキスト">
          <a:extLst>
            <a:ext uri="{FF2B5EF4-FFF2-40B4-BE49-F238E27FC236}">
              <a16:creationId xmlns:a16="http://schemas.microsoft.com/office/drawing/2014/main" id="{00000000-0008-0000-0E00-000047020000}"/>
            </a:ext>
          </a:extLst>
        </xdr:cNvPr>
        <xdr:cNvSpPr txBox="1"/>
      </xdr:nvSpPr>
      <xdr:spPr>
        <a:xfrm>
          <a:off x="22199600" y="102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25553</xdr:rowOff>
    </xdr:from>
    <xdr:to>
      <xdr:col>112</xdr:col>
      <xdr:colOff>38100</xdr:colOff>
      <xdr:row>61</xdr:row>
      <xdr:rowOff>127153</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1272500" y="10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33833</xdr:rowOff>
    </xdr:from>
    <xdr:to>
      <xdr:col>116</xdr:col>
      <xdr:colOff>63500</xdr:colOff>
      <xdr:row>61</xdr:row>
      <xdr:rowOff>76353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1323300" y="10492283"/>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30125</xdr:rowOff>
    </xdr:from>
    <xdr:to>
      <xdr:col>107</xdr:col>
      <xdr:colOff>101600</xdr:colOff>
      <xdr:row>61</xdr:row>
      <xdr:rowOff>131725</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03835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76353</xdr:rowOff>
    </xdr:from>
    <xdr:to>
      <xdr:col>111</xdr:col>
      <xdr:colOff>177800</xdr:colOff>
      <xdr:row>61</xdr:row>
      <xdr:rowOff>80925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0434300" y="105348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35611</xdr:rowOff>
    </xdr:from>
    <xdr:to>
      <xdr:col>102</xdr:col>
      <xdr:colOff>165100</xdr:colOff>
      <xdr:row>61</xdr:row>
      <xdr:rowOff>137211</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9494500" y="104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80925</xdr:rowOff>
    </xdr:from>
    <xdr:to>
      <xdr:col>107</xdr:col>
      <xdr:colOff>50800</xdr:colOff>
      <xdr:row>61</xdr:row>
      <xdr:rowOff>86411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19545300" y="105393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113792</xdr:rowOff>
    </xdr:from>
    <xdr:to>
      <xdr:col>98</xdr:col>
      <xdr:colOff>38100</xdr:colOff>
      <xdr:row>62</xdr:row>
      <xdr:rowOff>43942</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8605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86411</xdr:rowOff>
    </xdr:from>
    <xdr:to>
      <xdr:col>102</xdr:col>
      <xdr:colOff>114300</xdr:colOff>
      <xdr:row>61</xdr:row>
      <xdr:rowOff>164592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8656300" y="10544861"/>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592" name="n_1aveValue【学校施設】&#10;一人当たり面積">
          <a:extLst>
            <a:ext uri="{FF2B5EF4-FFF2-40B4-BE49-F238E27FC236}">
              <a16:creationId xmlns:a16="http://schemas.microsoft.com/office/drawing/2014/main" id="{00000000-0008-0000-0E00-000050020000}"/>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593" name="n_2aveValue【学校施設】&#10;一人当たり面積">
          <a:extLst>
            <a:ext uri="{FF2B5EF4-FFF2-40B4-BE49-F238E27FC236}">
              <a16:creationId xmlns:a16="http://schemas.microsoft.com/office/drawing/2014/main" id="{00000000-0008-0000-0E00-00005102000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94" name="n_3aveValue【学校施設】&#10;一人当たり面積">
          <a:extLst>
            <a:ext uri="{FF2B5EF4-FFF2-40B4-BE49-F238E27FC236}">
              <a16:creationId xmlns:a16="http://schemas.microsoft.com/office/drawing/2014/main" id="{00000000-0008-0000-0E00-000052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95" name="n_4aveValue【学校施設】&#10;一人当たり面積">
          <a:extLst>
            <a:ext uri="{FF2B5EF4-FFF2-40B4-BE49-F238E27FC236}">
              <a16:creationId xmlns:a16="http://schemas.microsoft.com/office/drawing/2014/main" id="{00000000-0008-0000-0E00-000053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143680</xdr:rowOff>
    </xdr:from>
    <xdr:ext cx="469744" cy="259045"/>
    <xdr:sp macro="" textlink="">
      <xdr:nvSpPr>
        <xdr:cNvPr id="596" name="n_1mainValue【学校施設】&#10;一人当たり面積">
          <a:extLst>
            <a:ext uri="{FF2B5EF4-FFF2-40B4-BE49-F238E27FC236}">
              <a16:creationId xmlns:a16="http://schemas.microsoft.com/office/drawing/2014/main" id="{00000000-0008-0000-0E00-000054020000}"/>
            </a:ext>
          </a:extLst>
        </xdr:cNvPr>
        <xdr:cNvSpPr txBox="1"/>
      </xdr:nvSpPr>
      <xdr:spPr>
        <a:xfrm>
          <a:off x="21075727" y="102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97" name="n_2mainValue【学校施設】&#10;一人当たり面積">
          <a:extLst>
            <a:ext uri="{FF2B5EF4-FFF2-40B4-BE49-F238E27FC236}">
              <a16:creationId xmlns:a16="http://schemas.microsoft.com/office/drawing/2014/main" id="{00000000-0008-0000-0E00-000055020000}"/>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128338</xdr:rowOff>
    </xdr:from>
    <xdr:ext cx="469744" cy="259045"/>
    <xdr:sp macro="" textlink="">
      <xdr:nvSpPr>
        <xdr:cNvPr id="598" name="n_3mainValue【学校施設】&#10;一人当たり面積">
          <a:extLst>
            <a:ext uri="{FF2B5EF4-FFF2-40B4-BE49-F238E27FC236}">
              <a16:creationId xmlns:a16="http://schemas.microsoft.com/office/drawing/2014/main" id="{00000000-0008-0000-0E00-000056020000}"/>
            </a:ext>
          </a:extLst>
        </xdr:cNvPr>
        <xdr:cNvSpPr txBox="1"/>
      </xdr:nvSpPr>
      <xdr:spPr>
        <a:xfrm>
          <a:off x="19310427" y="1058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35069</xdr:rowOff>
    </xdr:from>
    <xdr:ext cx="469744" cy="259045"/>
    <xdr:sp macro="" textlink="">
      <xdr:nvSpPr>
        <xdr:cNvPr id="599" name="n_4mainValue【学校施設】&#10;一人当たり面積">
          <a:extLst>
            <a:ext uri="{FF2B5EF4-FFF2-40B4-BE49-F238E27FC236}">
              <a16:creationId xmlns:a16="http://schemas.microsoft.com/office/drawing/2014/main" id="{00000000-0008-0000-0E00-000057020000}"/>
            </a:ext>
          </a:extLst>
        </xdr:cNvPr>
        <xdr:cNvSpPr txBox="1"/>
      </xdr:nvSpPr>
      <xdr:spPr>
        <a:xfrm>
          <a:off x="18421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00000000-0008-0000-0E00-00007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9" name="【公民館】&#10;有形固定資産減価償却率最小値テキスト">
          <a:extLst>
            <a:ext uri="{FF2B5EF4-FFF2-40B4-BE49-F238E27FC236}">
              <a16:creationId xmlns:a16="http://schemas.microsoft.com/office/drawing/2014/main" id="{00000000-0008-0000-0E00-00007F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41" name="【公民館】&#10;有形固定資産減価償却率最大値テキスト">
          <a:extLst>
            <a:ext uri="{FF2B5EF4-FFF2-40B4-BE49-F238E27FC236}">
              <a16:creationId xmlns:a16="http://schemas.microsoft.com/office/drawing/2014/main" id="{00000000-0008-0000-0E00-000081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43" name="【公民館】&#10;有形固定資産減価償却率平均値テキスト">
          <a:extLst>
            <a:ext uri="{FF2B5EF4-FFF2-40B4-BE49-F238E27FC236}">
              <a16:creationId xmlns:a16="http://schemas.microsoft.com/office/drawing/2014/main" id="{00000000-0008-0000-0E00-00008302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55118</xdr:rowOff>
    </xdr:from>
    <xdr:to>
      <xdr:col>85</xdr:col>
      <xdr:colOff>177800</xdr:colOff>
      <xdr:row>107</xdr:row>
      <xdr:rowOff>156718</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6268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33545</xdr:rowOff>
    </xdr:from>
    <xdr:ext cx="405111" cy="259045"/>
    <xdr:sp macro="" textlink="">
      <xdr:nvSpPr>
        <xdr:cNvPr id="655" name="【公民館】&#10;有形固定資産減価償却率該当値テキスト">
          <a:extLst>
            <a:ext uri="{FF2B5EF4-FFF2-40B4-BE49-F238E27FC236}">
              <a16:creationId xmlns:a16="http://schemas.microsoft.com/office/drawing/2014/main" id="{00000000-0008-0000-0E00-00008F020000}"/>
            </a:ext>
          </a:extLst>
        </xdr:cNvPr>
        <xdr:cNvSpPr txBox="1"/>
      </xdr:nvSpPr>
      <xdr:spPr>
        <a:xfrm>
          <a:off x="16357600"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xdr:rowOff>
    </xdr:from>
    <xdr:to>
      <xdr:col>81</xdr:col>
      <xdr:colOff>101600</xdr:colOff>
      <xdr:row>107</xdr:row>
      <xdr:rowOff>110998</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543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60198</xdr:rowOff>
    </xdr:from>
    <xdr:to>
      <xdr:col>85</xdr:col>
      <xdr:colOff>127000</xdr:colOff>
      <xdr:row>107</xdr:row>
      <xdr:rowOff>105918</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5481300" y="18405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135128</xdr:rowOff>
    </xdr:from>
    <xdr:to>
      <xdr:col>76</xdr:col>
      <xdr:colOff>165100</xdr:colOff>
      <xdr:row>107</xdr:row>
      <xdr:rowOff>65278</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4541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14478</xdr:rowOff>
    </xdr:from>
    <xdr:to>
      <xdr:col>81</xdr:col>
      <xdr:colOff>50800</xdr:colOff>
      <xdr:row>107</xdr:row>
      <xdr:rowOff>60198</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4592300" y="1835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89408</xdr:rowOff>
    </xdr:from>
    <xdr:to>
      <xdr:col>72</xdr:col>
      <xdr:colOff>38100</xdr:colOff>
      <xdr:row>107</xdr:row>
      <xdr:rowOff>19558</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365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140208</xdr:rowOff>
    </xdr:from>
    <xdr:to>
      <xdr:col>76</xdr:col>
      <xdr:colOff>114300</xdr:colOff>
      <xdr:row>107</xdr:row>
      <xdr:rowOff>14478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3703300" y="18313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43687</xdr:rowOff>
    </xdr:from>
    <xdr:to>
      <xdr:col>67</xdr:col>
      <xdr:colOff>101600</xdr:colOff>
      <xdr:row>106</xdr:row>
      <xdr:rowOff>145287</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76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94487</xdr:rowOff>
    </xdr:from>
    <xdr:to>
      <xdr:col>71</xdr:col>
      <xdr:colOff>177800</xdr:colOff>
      <xdr:row>106</xdr:row>
      <xdr:rowOff>140208</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814300" y="18268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664" name="n_1aveValue【公民館】&#10;有形固定資産減価償却率">
          <a:extLst>
            <a:ext uri="{FF2B5EF4-FFF2-40B4-BE49-F238E27FC236}">
              <a16:creationId xmlns:a16="http://schemas.microsoft.com/office/drawing/2014/main" id="{00000000-0008-0000-0E00-000098020000}"/>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65" name="n_2aveValue【公民館】&#10;有形固定資産減価償却率">
          <a:extLst>
            <a:ext uri="{FF2B5EF4-FFF2-40B4-BE49-F238E27FC236}">
              <a16:creationId xmlns:a16="http://schemas.microsoft.com/office/drawing/2014/main" id="{00000000-0008-0000-0E00-000099020000}"/>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66" name="n_3aveValue【公民館】&#10;有形固定資産減価償却率">
          <a:extLst>
            <a:ext uri="{FF2B5EF4-FFF2-40B4-BE49-F238E27FC236}">
              <a16:creationId xmlns:a16="http://schemas.microsoft.com/office/drawing/2014/main" id="{00000000-0008-0000-0E00-00009A02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667" name="n_4aveValue【公民館】&#10;有形固定資産減価償却率">
          <a:extLst>
            <a:ext uri="{FF2B5EF4-FFF2-40B4-BE49-F238E27FC236}">
              <a16:creationId xmlns:a16="http://schemas.microsoft.com/office/drawing/2014/main" id="{00000000-0008-0000-0E00-00009B02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102125</xdr:rowOff>
    </xdr:from>
    <xdr:ext cx="405111" cy="259045"/>
    <xdr:sp macro="" textlink="">
      <xdr:nvSpPr>
        <xdr:cNvPr id="668" name="n_1mainValue【公民館】&#10;有形固定資産減価償却率">
          <a:extLst>
            <a:ext uri="{FF2B5EF4-FFF2-40B4-BE49-F238E27FC236}">
              <a16:creationId xmlns:a16="http://schemas.microsoft.com/office/drawing/2014/main" id="{00000000-0008-0000-0E00-00009C020000}"/>
            </a:ext>
          </a:extLst>
        </xdr:cNvPr>
        <xdr:cNvSpPr txBox="1"/>
      </xdr:nvSpPr>
      <xdr:spPr>
        <a:xfrm>
          <a:off x="152660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56405</xdr:rowOff>
    </xdr:from>
    <xdr:ext cx="405111" cy="259045"/>
    <xdr:sp macro="" textlink="">
      <xdr:nvSpPr>
        <xdr:cNvPr id="669" name="n_2mainValue【公民館】&#10;有形固定資産減価償却率">
          <a:extLst>
            <a:ext uri="{FF2B5EF4-FFF2-40B4-BE49-F238E27FC236}">
              <a16:creationId xmlns:a16="http://schemas.microsoft.com/office/drawing/2014/main" id="{00000000-0008-0000-0E00-00009D020000}"/>
            </a:ext>
          </a:extLst>
        </xdr:cNvPr>
        <xdr:cNvSpPr txBox="1"/>
      </xdr:nvSpPr>
      <xdr:spPr>
        <a:xfrm>
          <a:off x="143897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10685</xdr:rowOff>
    </xdr:from>
    <xdr:ext cx="405111" cy="259045"/>
    <xdr:sp macro="" textlink="">
      <xdr:nvSpPr>
        <xdr:cNvPr id="670" name="n_3mainValue【公民館】&#10;有形固定資産減価償却率">
          <a:extLst>
            <a:ext uri="{FF2B5EF4-FFF2-40B4-BE49-F238E27FC236}">
              <a16:creationId xmlns:a16="http://schemas.microsoft.com/office/drawing/2014/main" id="{00000000-0008-0000-0E00-00009E020000}"/>
            </a:ext>
          </a:extLst>
        </xdr:cNvPr>
        <xdr:cNvSpPr txBox="1"/>
      </xdr:nvSpPr>
      <xdr:spPr>
        <a:xfrm>
          <a:off x="135007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136414</xdr:rowOff>
    </xdr:from>
    <xdr:ext cx="405111" cy="259045"/>
    <xdr:sp macro="" textlink="">
      <xdr:nvSpPr>
        <xdr:cNvPr id="671" name="n_4mainValue【公民館】&#10;有形固定資産減価償却率">
          <a:extLst>
            <a:ext uri="{FF2B5EF4-FFF2-40B4-BE49-F238E27FC236}">
              <a16:creationId xmlns:a16="http://schemas.microsoft.com/office/drawing/2014/main" id="{00000000-0008-0000-0E00-00009F020000}"/>
            </a:ext>
          </a:extLst>
        </xdr:cNvPr>
        <xdr:cNvSpPr txBox="1"/>
      </xdr:nvSpPr>
      <xdr:spPr>
        <a:xfrm>
          <a:off x="12611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a:extLst>
            <a:ext uri="{FF2B5EF4-FFF2-40B4-BE49-F238E27FC236}">
              <a16:creationId xmlns:a16="http://schemas.microsoft.com/office/drawing/2014/main" id="{00000000-0008-0000-0E00-0000B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98" name="【公民館】&#10;一人当たり面積最小値テキスト">
          <a:extLst>
            <a:ext uri="{FF2B5EF4-FFF2-40B4-BE49-F238E27FC236}">
              <a16:creationId xmlns:a16="http://schemas.microsoft.com/office/drawing/2014/main" id="{00000000-0008-0000-0E00-0000BA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00" name="【公民館】&#10;一人当たり面積最大値テキスト">
          <a:extLst>
            <a:ext uri="{FF2B5EF4-FFF2-40B4-BE49-F238E27FC236}">
              <a16:creationId xmlns:a16="http://schemas.microsoft.com/office/drawing/2014/main" id="{00000000-0008-0000-0E00-0000BC02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02" name="【公民館】&#10;一人当たり面積平均値テキスト">
          <a:extLst>
            <a:ext uri="{FF2B5EF4-FFF2-40B4-BE49-F238E27FC236}">
              <a16:creationId xmlns:a16="http://schemas.microsoft.com/office/drawing/2014/main" id="{00000000-0008-0000-0E00-0000BE02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66221</xdr:rowOff>
    </xdr:from>
    <xdr:to>
      <xdr:col>116</xdr:col>
      <xdr:colOff>114300</xdr:colOff>
      <xdr:row>108</xdr:row>
      <xdr:rowOff>167821</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22110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152598</xdr:rowOff>
    </xdr:from>
    <xdr:ext cx="469744" cy="259045"/>
    <xdr:sp macro="" textlink="">
      <xdr:nvSpPr>
        <xdr:cNvPr id="714" name="【公民館】&#10;一人当たり面積該当値テキスト">
          <a:extLst>
            <a:ext uri="{FF2B5EF4-FFF2-40B4-BE49-F238E27FC236}">
              <a16:creationId xmlns:a16="http://schemas.microsoft.com/office/drawing/2014/main" id="{00000000-0008-0000-0E00-0000CA020000}"/>
            </a:ext>
          </a:extLst>
        </xdr:cNvPr>
        <xdr:cNvSpPr txBox="1"/>
      </xdr:nvSpPr>
      <xdr:spPr>
        <a:xfrm>
          <a:off x="22199600" y="184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66221</xdr:rowOff>
    </xdr:from>
    <xdr:to>
      <xdr:col>112</xdr:col>
      <xdr:colOff>38100</xdr:colOff>
      <xdr:row>108</xdr:row>
      <xdr:rowOff>167821</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21272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117021</xdr:rowOff>
    </xdr:from>
    <xdr:to>
      <xdr:col>116</xdr:col>
      <xdr:colOff>63500</xdr:colOff>
      <xdr:row>108</xdr:row>
      <xdr:rowOff>117021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1323300" y="18633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66221</xdr:rowOff>
    </xdr:from>
    <xdr:to>
      <xdr:col>107</xdr:col>
      <xdr:colOff>101600</xdr:colOff>
      <xdr:row>108</xdr:row>
      <xdr:rowOff>167821</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2038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117021</xdr:rowOff>
    </xdr:from>
    <xdr:to>
      <xdr:col>111</xdr:col>
      <xdr:colOff>177800</xdr:colOff>
      <xdr:row>108</xdr:row>
      <xdr:rowOff>117021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0434300" y="18633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117021</xdr:rowOff>
    </xdr:from>
    <xdr:to>
      <xdr:col>107</xdr:col>
      <xdr:colOff>50800</xdr:colOff>
      <xdr:row>108</xdr:row>
      <xdr:rowOff>118655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9545300" y="186336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8605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118655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656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23" name="n_1aveValue【公民館】&#10;一人当たり面積">
          <a:extLst>
            <a:ext uri="{FF2B5EF4-FFF2-40B4-BE49-F238E27FC236}">
              <a16:creationId xmlns:a16="http://schemas.microsoft.com/office/drawing/2014/main" id="{00000000-0008-0000-0E00-0000D3020000}"/>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24" name="n_2aveValue【公民館】&#10;一人当たり面積">
          <a:extLst>
            <a:ext uri="{FF2B5EF4-FFF2-40B4-BE49-F238E27FC236}">
              <a16:creationId xmlns:a16="http://schemas.microsoft.com/office/drawing/2014/main" id="{00000000-0008-0000-0E00-0000D402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25" name="n_3aveValue【公民館】&#10;一人当たり面積">
          <a:extLst>
            <a:ext uri="{FF2B5EF4-FFF2-40B4-BE49-F238E27FC236}">
              <a16:creationId xmlns:a16="http://schemas.microsoft.com/office/drawing/2014/main" id="{00000000-0008-0000-0E00-0000D5020000}"/>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26" name="n_4aveValue【公民館】&#10;一人当たり面積">
          <a:extLst>
            <a:ext uri="{FF2B5EF4-FFF2-40B4-BE49-F238E27FC236}">
              <a16:creationId xmlns:a16="http://schemas.microsoft.com/office/drawing/2014/main" id="{00000000-0008-0000-0E00-0000D6020000}"/>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158948</xdr:rowOff>
    </xdr:from>
    <xdr:ext cx="469744" cy="259045"/>
    <xdr:sp macro="" textlink="">
      <xdr:nvSpPr>
        <xdr:cNvPr id="727" name="n_1mainValue【公民館】&#10;一人当たり面積">
          <a:extLst>
            <a:ext uri="{FF2B5EF4-FFF2-40B4-BE49-F238E27FC236}">
              <a16:creationId xmlns:a16="http://schemas.microsoft.com/office/drawing/2014/main" id="{00000000-0008-0000-0E00-0000D7020000}"/>
            </a:ext>
          </a:extLst>
        </xdr:cNvPr>
        <xdr:cNvSpPr txBox="1"/>
      </xdr:nvSpPr>
      <xdr:spPr>
        <a:xfrm>
          <a:off x="210757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158948</xdr:rowOff>
    </xdr:from>
    <xdr:ext cx="469744" cy="259045"/>
    <xdr:sp macro="" textlink="">
      <xdr:nvSpPr>
        <xdr:cNvPr id="728" name="n_2mainValue【公民館】&#10;一人当たり面積">
          <a:extLst>
            <a:ext uri="{FF2B5EF4-FFF2-40B4-BE49-F238E27FC236}">
              <a16:creationId xmlns:a16="http://schemas.microsoft.com/office/drawing/2014/main" id="{00000000-0008-0000-0E00-0000D8020000}"/>
            </a:ext>
          </a:extLst>
        </xdr:cNvPr>
        <xdr:cNvSpPr txBox="1"/>
      </xdr:nvSpPr>
      <xdr:spPr>
        <a:xfrm>
          <a:off x="20199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729" name="n_3mainValue【公民館】&#10;一人当たり面積">
          <a:extLst>
            <a:ext uri="{FF2B5EF4-FFF2-40B4-BE49-F238E27FC236}">
              <a16:creationId xmlns:a16="http://schemas.microsoft.com/office/drawing/2014/main" id="{00000000-0008-0000-0E00-0000D9020000}"/>
            </a:ext>
          </a:extLst>
        </xdr:cNvPr>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730" name="n_4mainValue【公民館】&#10;一人当たり面積">
          <a:extLst>
            <a:ext uri="{FF2B5EF4-FFF2-40B4-BE49-F238E27FC236}">
              <a16:creationId xmlns:a16="http://schemas.microsoft.com/office/drawing/2014/main" id="{00000000-0008-0000-0E00-0000DA020000}"/>
            </a:ext>
          </a:extLst>
        </xdr:cNvPr>
        <xdr:cNvSpPr txBox="1"/>
      </xdr:nvSpPr>
      <xdr:spPr>
        <a:xfrm>
          <a:off x="18421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類似団体と比較して特に有形固定資産減価償却率が高くなっている施設は、公民館、公営住宅であり、特に低くなっている施設は、道路、学校施設である。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公民館については令和３年度に一部更新したため、今後改善することが見込まれる。公営住宅に関しては順次解体を行い、長寿命化対策も進めているところである。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また、道路については随時更新しているため有形固定資産減価償却率が低い状態を保っている。学校施設については、一通りの更新が済んだため、今後は長寿命化対策を進めていく必要がある。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53357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56969</xdr:rowOff>
    </xdr:from>
    <xdr:to>
      <xdr:col>20</xdr:col>
      <xdr:colOff>38100</xdr:colOff>
      <xdr:row>63</xdr:row>
      <xdr:rowOff>158569</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107769</xdr:rowOff>
    </xdr:from>
    <xdr:to>
      <xdr:col>24</xdr:col>
      <xdr:colOff>63500</xdr:colOff>
      <xdr:row>63</xdr:row>
      <xdr:rowOff>125730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9091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30843</xdr:rowOff>
    </xdr:from>
    <xdr:to>
      <xdr:col>15</xdr:col>
      <xdr:colOff>101600</xdr:colOff>
      <xdr:row>63</xdr:row>
      <xdr:rowOff>132443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81643</xdr:rowOff>
    </xdr:from>
    <xdr:to>
      <xdr:col>19</xdr:col>
      <xdr:colOff>177800</xdr:colOff>
      <xdr:row>63</xdr:row>
      <xdr:rowOff>107769</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8829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166370</xdr:rowOff>
    </xdr:from>
    <xdr:to>
      <xdr:col>10</xdr:col>
      <xdr:colOff>165100</xdr:colOff>
      <xdr:row>63</xdr:row>
      <xdr:rowOff>96520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45720</xdr:rowOff>
    </xdr:from>
    <xdr:to>
      <xdr:col>15</xdr:col>
      <xdr:colOff>50800</xdr:colOff>
      <xdr:row>63</xdr:row>
      <xdr:rowOff>81643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847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130447</xdr:rowOff>
    </xdr:from>
    <xdr:to>
      <xdr:col>6</xdr:col>
      <xdr:colOff>38100</xdr:colOff>
      <xdr:row>63</xdr:row>
      <xdr:rowOff>60597</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xdr:rowOff>
    </xdr:from>
    <xdr:to>
      <xdr:col>10</xdr:col>
      <xdr:colOff>114300</xdr:colOff>
      <xdr:row>63</xdr:row>
      <xdr:rowOff>45720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8111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149696</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123570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87647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51724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4717</xdr:rowOff>
    </xdr:from>
    <xdr:to>
      <xdr:col>55</xdr:col>
      <xdr:colOff>50800</xdr:colOff>
      <xdr:row>62</xdr:row>
      <xdr:rowOff>106317</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10426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154594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10515600" y="10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55517</xdr:rowOff>
    </xdr:from>
    <xdr:to>
      <xdr:col>55</xdr:col>
      <xdr:colOff>0</xdr:colOff>
      <xdr:row>62</xdr:row>
      <xdr:rowOff>60960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9639300" y="1068541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11249</xdr:rowOff>
    </xdr:from>
    <xdr:to>
      <xdr:col>46</xdr:col>
      <xdr:colOff>38100</xdr:colOff>
      <xdr:row>62</xdr:row>
      <xdr:rowOff>112849</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869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62049</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8750300" y="1069086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14515</xdr:rowOff>
    </xdr:from>
    <xdr:to>
      <xdr:col>41</xdr:col>
      <xdr:colOff>101600</xdr:colOff>
      <xdr:row>62</xdr:row>
      <xdr:rowOff>116115</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781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62049</xdr:rowOff>
    </xdr:from>
    <xdr:to>
      <xdr:col>45</xdr:col>
      <xdr:colOff>177800</xdr:colOff>
      <xdr:row>62</xdr:row>
      <xdr:rowOff>65315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7861300" y="106919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18869</xdr:rowOff>
    </xdr:from>
    <xdr:to>
      <xdr:col>36</xdr:col>
      <xdr:colOff>165100</xdr:colOff>
      <xdr:row>62</xdr:row>
      <xdr:rowOff>120469</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921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65315</xdr:rowOff>
    </xdr:from>
    <xdr:to>
      <xdr:col>41</xdr:col>
      <xdr:colOff>50800</xdr:colOff>
      <xdr:row>62</xdr:row>
      <xdr:rowOff>69669</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972300" y="1069521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129376</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8515427" y="1041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107242</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7626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136996</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6737427" y="104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F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65405</xdr:rowOff>
    </xdr:from>
    <xdr:to>
      <xdr:col>24</xdr:col>
      <xdr:colOff>114300</xdr:colOff>
      <xdr:row>85</xdr:row>
      <xdr:rowOff>167005</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4584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43832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F00-0000D0000000}"/>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31114</xdr:rowOff>
    </xdr:from>
    <xdr:to>
      <xdr:col>20</xdr:col>
      <xdr:colOff>38100</xdr:colOff>
      <xdr:row>85</xdr:row>
      <xdr:rowOff>132714</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3746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116205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3797300" y="146551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168275</xdr:rowOff>
    </xdr:from>
    <xdr:to>
      <xdr:col>15</xdr:col>
      <xdr:colOff>101600</xdr:colOff>
      <xdr:row>85</xdr:row>
      <xdr:rowOff>98425</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2857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47625</xdr:rowOff>
    </xdr:from>
    <xdr:to>
      <xdr:col>19</xdr:col>
      <xdr:colOff>177800</xdr:colOff>
      <xdr:row>85</xdr:row>
      <xdr:rowOff>81914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908300" y="14620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133986</xdr:rowOff>
    </xdr:from>
    <xdr:to>
      <xdr:col>10</xdr:col>
      <xdr:colOff>165100</xdr:colOff>
      <xdr:row>85</xdr:row>
      <xdr:rowOff>64136</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968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13336</xdr:rowOff>
    </xdr:from>
    <xdr:to>
      <xdr:col>15</xdr:col>
      <xdr:colOff>50800</xdr:colOff>
      <xdr:row>85</xdr:row>
      <xdr:rowOff>47625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2019300" y="145865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92075</xdr:rowOff>
    </xdr:from>
    <xdr:to>
      <xdr:col>6</xdr:col>
      <xdr:colOff>38100</xdr:colOff>
      <xdr:row>85</xdr:row>
      <xdr:rowOff>22225</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079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142875</xdr:rowOff>
    </xdr:from>
    <xdr:to>
      <xdr:col>10</xdr:col>
      <xdr:colOff>114300</xdr:colOff>
      <xdr:row>85</xdr:row>
      <xdr:rowOff>13336</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130300" y="14544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123841</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F00-0000DD000000}"/>
            </a:ext>
          </a:extLst>
        </xdr:cNvPr>
        <xdr:cNvSpPr txBox="1"/>
      </xdr:nvSpPr>
      <xdr:spPr>
        <a:xfrm>
          <a:off x="3582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89552</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F00-0000DE000000}"/>
            </a:ext>
          </a:extLst>
        </xdr:cNvPr>
        <xdr:cNvSpPr txBox="1"/>
      </xdr:nvSpPr>
      <xdr:spPr>
        <a:xfrm>
          <a:off x="2705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55263</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F00-0000DF000000}"/>
            </a:ext>
          </a:extLst>
        </xdr:cNvPr>
        <xdr:cNvSpPr txBox="1"/>
      </xdr:nvSpPr>
      <xdr:spPr>
        <a:xfrm>
          <a:off x="1816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13352</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F00-0000E0000000}"/>
            </a:ext>
          </a:extLst>
        </xdr:cNvPr>
        <xdr:cNvSpPr txBox="1"/>
      </xdr:nvSpPr>
      <xdr:spPr>
        <a:xfrm>
          <a:off x="927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F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F00-0000F700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F00-0000F900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F00-0000FB00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10426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142257</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F00-000007010000}"/>
            </a:ext>
          </a:extLst>
        </xdr:cNvPr>
        <xdr:cNvSpPr txBox="1"/>
      </xdr:nvSpPr>
      <xdr:spPr>
        <a:xfrm>
          <a:off x="10515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106680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9639300" y="1467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106680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8750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108965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7861300" y="146799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108965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972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72" name="n_1aveValue【福祉施設】&#10;一人当たり面積">
          <a:extLst>
            <a:ext uri="{FF2B5EF4-FFF2-40B4-BE49-F238E27FC236}">
              <a16:creationId xmlns:a16="http://schemas.microsoft.com/office/drawing/2014/main" id="{00000000-0008-0000-0F00-000010010000}"/>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73" name="n_2aveValue【福祉施設】&#10;一人当たり面積">
          <a:extLst>
            <a:ext uri="{FF2B5EF4-FFF2-40B4-BE49-F238E27FC236}">
              <a16:creationId xmlns:a16="http://schemas.microsoft.com/office/drawing/2014/main" id="{00000000-0008-0000-0F00-000011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74" name="n_3aveValue【福祉施設】&#10;一人当たり面積">
          <a:extLst>
            <a:ext uri="{FF2B5EF4-FFF2-40B4-BE49-F238E27FC236}">
              <a16:creationId xmlns:a16="http://schemas.microsoft.com/office/drawing/2014/main" id="{00000000-0008-0000-0F00-000012010000}"/>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5" name="n_4aveValue【福祉施設】&#10;一人当たり面積">
          <a:extLst>
            <a:ext uri="{FF2B5EF4-FFF2-40B4-BE49-F238E27FC236}">
              <a16:creationId xmlns:a16="http://schemas.microsoft.com/office/drawing/2014/main" id="{00000000-0008-0000-0F00-000013010000}"/>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276" name="n_1mainValue【福祉施設】&#10;一人当たり面積">
          <a:extLst>
            <a:ext uri="{FF2B5EF4-FFF2-40B4-BE49-F238E27FC236}">
              <a16:creationId xmlns:a16="http://schemas.microsoft.com/office/drawing/2014/main" id="{00000000-0008-0000-0F00-000014010000}"/>
            </a:ext>
          </a:extLst>
        </xdr:cNvPr>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277" name="n_2mainValue【福祉施設】&#10;一人当たり面積">
          <a:extLst>
            <a:ext uri="{FF2B5EF4-FFF2-40B4-BE49-F238E27FC236}">
              <a16:creationId xmlns:a16="http://schemas.microsoft.com/office/drawing/2014/main" id="{00000000-0008-0000-0F00-000015010000}"/>
            </a:ext>
          </a:extLst>
        </xdr:cNvPr>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278" name="n_3mainValue【福祉施設】&#10;一人当たり面積">
          <a:extLst>
            <a:ext uri="{FF2B5EF4-FFF2-40B4-BE49-F238E27FC236}">
              <a16:creationId xmlns:a16="http://schemas.microsoft.com/office/drawing/2014/main" id="{00000000-0008-0000-0F00-000016010000}"/>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279" name="n_4mainValue【福祉施設】&#10;一人当たり面積">
          <a:extLst>
            <a:ext uri="{FF2B5EF4-FFF2-40B4-BE49-F238E27FC236}">
              <a16:creationId xmlns:a16="http://schemas.microsoft.com/office/drawing/2014/main" id="{00000000-0008-0000-0F00-000017010000}"/>
            </a:ext>
          </a:extLst>
        </xdr:cNvPr>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66221</xdr:rowOff>
    </xdr:from>
    <xdr:to>
      <xdr:col>24</xdr:col>
      <xdr:colOff>114300</xdr:colOff>
      <xdr:row>103</xdr:row>
      <xdr:rowOff>167821</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89098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31931</xdr:rowOff>
    </xdr:from>
    <xdr:to>
      <xdr:col>20</xdr:col>
      <xdr:colOff>38100</xdr:colOff>
      <xdr:row>103</xdr:row>
      <xdr:rowOff>133531</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82731</xdr:rowOff>
    </xdr:from>
    <xdr:to>
      <xdr:col>24</xdr:col>
      <xdr:colOff>63500</xdr:colOff>
      <xdr:row>103</xdr:row>
      <xdr:rowOff>117021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77420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169092</xdr:rowOff>
    </xdr:from>
    <xdr:to>
      <xdr:col>15</xdr:col>
      <xdr:colOff>101600</xdr:colOff>
      <xdr:row>103</xdr:row>
      <xdr:rowOff>99242</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48442</xdr:rowOff>
    </xdr:from>
    <xdr:to>
      <xdr:col>19</xdr:col>
      <xdr:colOff>177800</xdr:colOff>
      <xdr:row>103</xdr:row>
      <xdr:rowOff>82731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77077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48442</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67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100512</xdr:rowOff>
    </xdr:from>
    <xdr:to>
      <xdr:col>6</xdr:col>
      <xdr:colOff>38100</xdr:colOff>
      <xdr:row>103</xdr:row>
      <xdr:rowOff>30662</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151312</xdr:rowOff>
    </xdr:from>
    <xdr:to>
      <xdr:col>10</xdr:col>
      <xdr:colOff>114300</xdr:colOff>
      <xdr:row>103</xdr:row>
      <xdr:rowOff>14151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76392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150058</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115769</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47189</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F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F00-000069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F00-00006B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F00-00006D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xdr:rowOff>
    </xdr:from>
    <xdr:to>
      <xdr:col>55</xdr:col>
      <xdr:colOff>50800</xdr:colOff>
      <xdr:row>104</xdr:row>
      <xdr:rowOff>101854</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04267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23131</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F00-000079010000}"/>
            </a:ext>
          </a:extLst>
        </xdr:cNvPr>
        <xdr:cNvSpPr txBox="1"/>
      </xdr:nvSpPr>
      <xdr:spPr>
        <a:xfrm>
          <a:off x="10515600" y="1768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51054</xdr:rowOff>
    </xdr:from>
    <xdr:to>
      <xdr:col>55</xdr:col>
      <xdr:colOff>0</xdr:colOff>
      <xdr:row>104</xdr:row>
      <xdr:rowOff>60198</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9639300" y="1788185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11685</xdr:rowOff>
    </xdr:from>
    <xdr:to>
      <xdr:col>46</xdr:col>
      <xdr:colOff>38100</xdr:colOff>
      <xdr:row>104</xdr:row>
      <xdr:rowOff>113285</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699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62485</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750300" y="178909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xdr:rowOff>
    </xdr:from>
    <xdr:to>
      <xdr:col>41</xdr:col>
      <xdr:colOff>101600</xdr:colOff>
      <xdr:row>104</xdr:row>
      <xdr:rowOff>117856</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10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62485</xdr:rowOff>
    </xdr:from>
    <xdr:to>
      <xdr:col>45</xdr:col>
      <xdr:colOff>177800</xdr:colOff>
      <xdr:row>104</xdr:row>
      <xdr:rowOff>67056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7861300" y="17893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67056</xdr:rowOff>
    </xdr:from>
    <xdr:to>
      <xdr:col>41</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6972300" y="1789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86" name="n_1aveValue【市民会館】&#10;一人当たり面積">
          <a:extLst>
            <a:ext uri="{FF2B5EF4-FFF2-40B4-BE49-F238E27FC236}">
              <a16:creationId xmlns:a16="http://schemas.microsoft.com/office/drawing/2014/main" id="{00000000-0008-0000-0F00-000082010000}"/>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87" name="n_2aveValue【市民会館】&#10;一人当たり面積">
          <a:extLst>
            <a:ext uri="{FF2B5EF4-FFF2-40B4-BE49-F238E27FC236}">
              <a16:creationId xmlns:a16="http://schemas.microsoft.com/office/drawing/2014/main" id="{00000000-0008-0000-0F00-000083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88" name="n_3aveValue【市民会館】&#10;一人当たり面積">
          <a:extLst>
            <a:ext uri="{FF2B5EF4-FFF2-40B4-BE49-F238E27FC236}">
              <a16:creationId xmlns:a16="http://schemas.microsoft.com/office/drawing/2014/main" id="{00000000-0008-0000-0F00-000084010000}"/>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89" name="n_4aveValue【市民会館】&#10;一人当たり面積">
          <a:extLst>
            <a:ext uri="{FF2B5EF4-FFF2-40B4-BE49-F238E27FC236}">
              <a16:creationId xmlns:a16="http://schemas.microsoft.com/office/drawing/2014/main" id="{00000000-0008-0000-0F00-000085010000}"/>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127525</xdr:rowOff>
    </xdr:from>
    <xdr:ext cx="469744" cy="259045"/>
    <xdr:sp macro="" textlink="">
      <xdr:nvSpPr>
        <xdr:cNvPr id="390" name="n_1mainValue【市民会館】&#10;一人当たり面積">
          <a:extLst>
            <a:ext uri="{FF2B5EF4-FFF2-40B4-BE49-F238E27FC236}">
              <a16:creationId xmlns:a16="http://schemas.microsoft.com/office/drawing/2014/main" id="{00000000-0008-0000-0F00-000086010000}"/>
            </a:ext>
          </a:extLst>
        </xdr:cNvPr>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129812</xdr:rowOff>
    </xdr:from>
    <xdr:ext cx="469744" cy="259045"/>
    <xdr:sp macro="" textlink="">
      <xdr:nvSpPr>
        <xdr:cNvPr id="391" name="n_2mainValue【市民会館】&#10;一人当たり面積">
          <a:extLst>
            <a:ext uri="{FF2B5EF4-FFF2-40B4-BE49-F238E27FC236}">
              <a16:creationId xmlns:a16="http://schemas.microsoft.com/office/drawing/2014/main" id="{00000000-0008-0000-0F00-000087010000}"/>
            </a:ext>
          </a:extLst>
        </xdr:cNvPr>
        <xdr:cNvSpPr txBox="1"/>
      </xdr:nvSpPr>
      <xdr:spPr>
        <a:xfrm>
          <a:off x="8515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134383</xdr:rowOff>
    </xdr:from>
    <xdr:ext cx="469744" cy="259045"/>
    <xdr:sp macro="" textlink="">
      <xdr:nvSpPr>
        <xdr:cNvPr id="392" name="n_3mainValue【市民会館】&#10;一人当たり面積">
          <a:extLst>
            <a:ext uri="{FF2B5EF4-FFF2-40B4-BE49-F238E27FC236}">
              <a16:creationId xmlns:a16="http://schemas.microsoft.com/office/drawing/2014/main" id="{00000000-0008-0000-0F00-000088010000}"/>
            </a:ext>
          </a:extLst>
        </xdr:cNvPr>
        <xdr:cNvSpPr txBox="1"/>
      </xdr:nvSpPr>
      <xdr:spPr>
        <a:xfrm>
          <a:off x="76264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93" name="n_4mainValue【市民会館】&#10;一人当たり面積">
          <a:extLst>
            <a:ext uri="{FF2B5EF4-FFF2-40B4-BE49-F238E27FC236}">
              <a16:creationId xmlns:a16="http://schemas.microsoft.com/office/drawing/2014/main" id="{00000000-0008-0000-0F00-000089010000}"/>
            </a:ext>
          </a:extLst>
        </xdr:cNvPr>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38</xdr:row>
      <xdr:rowOff>108585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5894070"/>
          <a:ext cx="8382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xdr:rowOff>
    </xdr:from>
    <xdr:to>
      <xdr:col>76</xdr:col>
      <xdr:colOff>165100</xdr:colOff>
      <xdr:row>34</xdr:row>
      <xdr:rowOff>117475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64770</xdr:rowOff>
    </xdr:from>
    <xdr:to>
      <xdr:col>81</xdr:col>
      <xdr:colOff>50800</xdr:colOff>
      <xdr:row>34</xdr:row>
      <xdr:rowOff>66675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4592300" y="5894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158750</xdr:rowOff>
    </xdr:from>
    <xdr:to>
      <xdr:col>72</xdr:col>
      <xdr:colOff>38100</xdr:colOff>
      <xdr:row>34</xdr:row>
      <xdr:rowOff>88900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38100</xdr:rowOff>
    </xdr:from>
    <xdr:to>
      <xdr:col>76</xdr:col>
      <xdr:colOff>114300</xdr:colOff>
      <xdr:row>34</xdr:row>
      <xdr:rowOff>66675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5867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168275</xdr:rowOff>
    </xdr:from>
    <xdr:to>
      <xdr:col>67</xdr:col>
      <xdr:colOff>101600</xdr:colOff>
      <xdr:row>37</xdr:row>
      <xdr:rowOff>98425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38100</xdr:rowOff>
    </xdr:from>
    <xdr:to>
      <xdr:col>71</xdr:col>
      <xdr:colOff>177800</xdr:colOff>
      <xdr:row>37</xdr:row>
      <xdr:rowOff>47625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2814300" y="5867400"/>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134002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105427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22732</xdr:rowOff>
    </xdr:from>
    <xdr:to>
      <xdr:col>116</xdr:col>
      <xdr:colOff>114300</xdr:colOff>
      <xdr:row>40</xdr:row>
      <xdr:rowOff>124332</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68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22199600" y="685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149438</xdr:rowOff>
    </xdr:from>
    <xdr:to>
      <xdr:col>112</xdr:col>
      <xdr:colOff>38100</xdr:colOff>
      <xdr:row>42</xdr:row>
      <xdr:rowOff>79588</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71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73532</xdr:rowOff>
    </xdr:from>
    <xdr:to>
      <xdr:col>116</xdr:col>
      <xdr:colOff>63500</xdr:colOff>
      <xdr:row>42</xdr:row>
      <xdr:rowOff>28788</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1323300" y="6931532"/>
          <a:ext cx="838200" cy="29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155549</xdr:rowOff>
    </xdr:from>
    <xdr:to>
      <xdr:col>107</xdr:col>
      <xdr:colOff>101600</xdr:colOff>
      <xdr:row>42</xdr:row>
      <xdr:rowOff>85699</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7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28788</xdr:rowOff>
    </xdr:from>
    <xdr:to>
      <xdr:col>111</xdr:col>
      <xdr:colOff>177800</xdr:colOff>
      <xdr:row>42</xdr:row>
      <xdr:rowOff>34899</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7229688"/>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158246</xdr:rowOff>
    </xdr:from>
    <xdr:to>
      <xdr:col>102</xdr:col>
      <xdr:colOff>165100</xdr:colOff>
      <xdr:row>42</xdr:row>
      <xdr:rowOff>88396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494500" y="71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34899</xdr:rowOff>
    </xdr:from>
    <xdr:to>
      <xdr:col>107</xdr:col>
      <xdr:colOff>50800</xdr:colOff>
      <xdr:row>42</xdr:row>
      <xdr:rowOff>37596</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9545300" y="723579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42907</xdr:rowOff>
    </xdr:from>
    <xdr:to>
      <xdr:col>98</xdr:col>
      <xdr:colOff>38100</xdr:colOff>
      <xdr:row>40</xdr:row>
      <xdr:rowOff>144507</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8605500" y="6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93707</xdr:rowOff>
    </xdr:from>
    <xdr:to>
      <xdr:col>102</xdr:col>
      <xdr:colOff>114300</xdr:colOff>
      <xdr:row>42</xdr:row>
      <xdr:rowOff>37596</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656300" y="6951707"/>
          <a:ext cx="889000" cy="2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70715</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43411" y="72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76826</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67111" y="72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79523</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78111" y="72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135634</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56795" y="699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F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F00-00002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0000000-0008-0000-0F00-00002A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F00-00002C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31114</xdr:rowOff>
    </xdr:from>
    <xdr:to>
      <xdr:col>85</xdr:col>
      <xdr:colOff>177800</xdr:colOff>
      <xdr:row>78</xdr:row>
      <xdr:rowOff>132714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155591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81914</xdr:rowOff>
    </xdr:from>
    <xdr:to>
      <xdr:col>85</xdr:col>
      <xdr:colOff>127000</xdr:colOff>
      <xdr:row>78</xdr:row>
      <xdr:rowOff>106680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34550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78</xdr:row>
      <xdr:rowOff>106680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4592300" y="13422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36830</xdr:rowOff>
    </xdr:from>
    <xdr:to>
      <xdr:col>72</xdr:col>
      <xdr:colOff>38100</xdr:colOff>
      <xdr:row>78</xdr:row>
      <xdr:rowOff>138430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3652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49530</xdr:rowOff>
    </xdr:from>
    <xdr:to>
      <xdr:col>76</xdr:col>
      <xdr:colOff>114300</xdr:colOff>
      <xdr:row>78</xdr:row>
      <xdr:rowOff>87630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3703300" y="1342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44450</xdr:rowOff>
    </xdr:from>
    <xdr:to>
      <xdr:col>67</xdr:col>
      <xdr:colOff>101600</xdr:colOff>
      <xdr:row>78</xdr:row>
      <xdr:rowOff>146050</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276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87630</xdr:rowOff>
    </xdr:from>
    <xdr:to>
      <xdr:col>71</xdr:col>
      <xdr:colOff>177800</xdr:colOff>
      <xdr:row>78</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2814300" y="13460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F00-000041020000}"/>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F00-000042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F00-000043020000}"/>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F00-000044020000}"/>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F00-000045020000}"/>
            </a:ext>
          </a:extLst>
        </xdr:cNvPr>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116857</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F00-000046020000}"/>
            </a:ext>
          </a:extLst>
        </xdr:cNvPr>
        <xdr:cNvSpPr txBox="1"/>
      </xdr:nvSpPr>
      <xdr:spPr>
        <a:xfrm>
          <a:off x="14389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154957</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F00-000047020000}"/>
            </a:ext>
          </a:extLst>
        </xdr:cNvPr>
        <xdr:cNvSpPr txBox="1"/>
      </xdr:nvSpPr>
      <xdr:spPr>
        <a:xfrm>
          <a:off x="13500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162577</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F00-000048020000}"/>
            </a:ext>
          </a:extLst>
        </xdr:cNvPr>
        <xdr:cNvSpPr txBox="1"/>
      </xdr:nvSpPr>
      <xdr:spPr>
        <a:xfrm>
          <a:off x="12611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000000-0008-0000-0F00-00006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11" name="【消防施設】&#10;一人当たり面積最小値テキスト">
          <a:extLst>
            <a:ext uri="{FF2B5EF4-FFF2-40B4-BE49-F238E27FC236}">
              <a16:creationId xmlns:a16="http://schemas.microsoft.com/office/drawing/2014/main" id="{00000000-0008-0000-0F00-000063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13" name="【消防施設】&#10;一人当たり面積最大値テキスト">
          <a:extLst>
            <a:ext uri="{FF2B5EF4-FFF2-40B4-BE49-F238E27FC236}">
              <a16:creationId xmlns:a16="http://schemas.microsoft.com/office/drawing/2014/main" id="{00000000-0008-0000-0F00-000065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615" name="【消防施設】&#10;一人当たり面積平均値テキスト">
          <a:extLst>
            <a:ext uri="{FF2B5EF4-FFF2-40B4-BE49-F238E27FC236}">
              <a16:creationId xmlns:a16="http://schemas.microsoft.com/office/drawing/2014/main" id="{00000000-0008-0000-0F00-000067020000}"/>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168548</xdr:rowOff>
    </xdr:from>
    <xdr:to>
      <xdr:col>116</xdr:col>
      <xdr:colOff>114300</xdr:colOff>
      <xdr:row>84</xdr:row>
      <xdr:rowOff>98698</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22110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19975</xdr:rowOff>
    </xdr:from>
    <xdr:ext cx="469744" cy="259045"/>
    <xdr:sp macro="" textlink="">
      <xdr:nvSpPr>
        <xdr:cNvPr id="627" name="【消防施設】&#10;一人当たり面積該当値テキスト">
          <a:extLst>
            <a:ext uri="{FF2B5EF4-FFF2-40B4-BE49-F238E27FC236}">
              <a16:creationId xmlns:a16="http://schemas.microsoft.com/office/drawing/2014/main" id="{00000000-0008-0000-0F00-000073020000}"/>
            </a:ext>
          </a:extLst>
        </xdr:cNvPr>
        <xdr:cNvSpPr txBox="1"/>
      </xdr:nvSpPr>
      <xdr:spPr>
        <a:xfrm>
          <a:off x="22199600" y="142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47898</xdr:rowOff>
    </xdr:from>
    <xdr:to>
      <xdr:col>116</xdr:col>
      <xdr:colOff>63500</xdr:colOff>
      <xdr:row>84</xdr:row>
      <xdr:rowOff>60961</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21323300" y="144496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13426</xdr:rowOff>
    </xdr:from>
    <xdr:to>
      <xdr:col>107</xdr:col>
      <xdr:colOff>101600</xdr:colOff>
      <xdr:row>84</xdr:row>
      <xdr:rowOff>115026</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0383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64226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0434300" y="1446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xdr:rowOff>
    </xdr:from>
    <xdr:to>
      <xdr:col>102</xdr:col>
      <xdr:colOff>165100</xdr:colOff>
      <xdr:row>84</xdr:row>
      <xdr:rowOff>108494</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9494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57694</xdr:rowOff>
    </xdr:from>
    <xdr:to>
      <xdr:col>107</xdr:col>
      <xdr:colOff>50800</xdr:colOff>
      <xdr:row>84</xdr:row>
      <xdr:rowOff>64226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9545300" y="1445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29755</xdr:rowOff>
    </xdr:from>
    <xdr:to>
      <xdr:col>98</xdr:col>
      <xdr:colOff>38100</xdr:colOff>
      <xdr:row>84</xdr:row>
      <xdr:rowOff>131355</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8605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57694</xdr:rowOff>
    </xdr:from>
    <xdr:to>
      <xdr:col>102</xdr:col>
      <xdr:colOff>114300</xdr:colOff>
      <xdr:row>84</xdr:row>
      <xdr:rowOff>80555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8656300" y="144594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636" name="n_1aveValue【消防施設】&#10;一人当たり面積">
          <a:extLst>
            <a:ext uri="{FF2B5EF4-FFF2-40B4-BE49-F238E27FC236}">
              <a16:creationId xmlns:a16="http://schemas.microsoft.com/office/drawing/2014/main" id="{00000000-0008-0000-0F00-00007C020000}"/>
            </a:ext>
          </a:extLst>
        </xdr:cNvPr>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637" name="n_2aveValue【消防施設】&#10;一人当たり面積">
          <a:extLst>
            <a:ext uri="{FF2B5EF4-FFF2-40B4-BE49-F238E27FC236}">
              <a16:creationId xmlns:a16="http://schemas.microsoft.com/office/drawing/2014/main" id="{00000000-0008-0000-0F00-00007D020000}"/>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638" name="n_3aveValue【消防施設】&#10;一人当たり面積">
          <a:extLst>
            <a:ext uri="{FF2B5EF4-FFF2-40B4-BE49-F238E27FC236}">
              <a16:creationId xmlns:a16="http://schemas.microsoft.com/office/drawing/2014/main" id="{00000000-0008-0000-0F00-00007E020000}"/>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639" name="n_4aveValue【消防施設】&#10;一人当たり面積">
          <a:extLst>
            <a:ext uri="{FF2B5EF4-FFF2-40B4-BE49-F238E27FC236}">
              <a16:creationId xmlns:a16="http://schemas.microsoft.com/office/drawing/2014/main" id="{00000000-0008-0000-0F00-00007F020000}"/>
            </a:ext>
          </a:extLst>
        </xdr:cNvPr>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40" name="n_1mainValue【消防施設】&#10;一人当たり面積">
          <a:extLst>
            <a:ext uri="{FF2B5EF4-FFF2-40B4-BE49-F238E27FC236}">
              <a16:creationId xmlns:a16="http://schemas.microsoft.com/office/drawing/2014/main" id="{00000000-0008-0000-0F00-000080020000}"/>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131553</xdr:rowOff>
    </xdr:from>
    <xdr:ext cx="469744" cy="259045"/>
    <xdr:sp macro="" textlink="">
      <xdr:nvSpPr>
        <xdr:cNvPr id="641" name="n_2mainValue【消防施設】&#10;一人当たり面積">
          <a:extLst>
            <a:ext uri="{FF2B5EF4-FFF2-40B4-BE49-F238E27FC236}">
              <a16:creationId xmlns:a16="http://schemas.microsoft.com/office/drawing/2014/main" id="{00000000-0008-0000-0F00-000081020000}"/>
            </a:ext>
          </a:extLst>
        </xdr:cNvPr>
        <xdr:cNvSpPr txBox="1"/>
      </xdr:nvSpPr>
      <xdr:spPr>
        <a:xfrm>
          <a:off x="201994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125021</xdr:rowOff>
    </xdr:from>
    <xdr:ext cx="469744" cy="259045"/>
    <xdr:sp macro="" textlink="">
      <xdr:nvSpPr>
        <xdr:cNvPr id="642" name="n_3mainValue【消防施設】&#10;一人当たり面積">
          <a:extLst>
            <a:ext uri="{FF2B5EF4-FFF2-40B4-BE49-F238E27FC236}">
              <a16:creationId xmlns:a16="http://schemas.microsoft.com/office/drawing/2014/main" id="{00000000-0008-0000-0F00-000082020000}"/>
            </a:ext>
          </a:extLst>
        </xdr:cNvPr>
        <xdr:cNvSpPr txBox="1"/>
      </xdr:nvSpPr>
      <xdr:spPr>
        <a:xfrm>
          <a:off x="19310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147882</xdr:rowOff>
    </xdr:from>
    <xdr:ext cx="469744" cy="259045"/>
    <xdr:sp macro="" textlink="">
      <xdr:nvSpPr>
        <xdr:cNvPr id="643" name="n_4mainValue【消防施設】&#10;一人当たり面積">
          <a:extLst>
            <a:ext uri="{FF2B5EF4-FFF2-40B4-BE49-F238E27FC236}">
              <a16:creationId xmlns:a16="http://schemas.microsoft.com/office/drawing/2014/main" id="{00000000-0008-0000-0F00-000083020000}"/>
            </a:ext>
          </a:extLst>
        </xdr:cNvPr>
        <xdr:cNvSpPr txBox="1"/>
      </xdr:nvSpPr>
      <xdr:spPr>
        <a:xfrm>
          <a:off x="184214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00000000-0008-0000-0F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70" name="【庁舎】&#10;有形固定資産減価償却率最小値テキスト">
          <a:extLst>
            <a:ext uri="{FF2B5EF4-FFF2-40B4-BE49-F238E27FC236}">
              <a16:creationId xmlns:a16="http://schemas.microsoft.com/office/drawing/2014/main" id="{00000000-0008-0000-0F00-00009E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72" name="【庁舎】&#10;有形固定資産減価償却率最大値テキスト">
          <a:extLst>
            <a:ext uri="{FF2B5EF4-FFF2-40B4-BE49-F238E27FC236}">
              <a16:creationId xmlns:a16="http://schemas.microsoft.com/office/drawing/2014/main" id="{00000000-0008-0000-0F00-0000A0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74" name="【庁舎】&#10;有形固定資産減価償却率平均値テキスト">
          <a:extLst>
            <a:ext uri="{FF2B5EF4-FFF2-40B4-BE49-F238E27FC236}">
              <a16:creationId xmlns:a16="http://schemas.microsoft.com/office/drawing/2014/main" id="{00000000-0008-0000-0F00-0000A2020000}"/>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147882</xdr:rowOff>
    </xdr:from>
    <xdr:ext cx="405111" cy="259045"/>
    <xdr:sp macro="" textlink="">
      <xdr:nvSpPr>
        <xdr:cNvPr id="686" name="【庁舎】&#10;有形固定資産減価償却率該当値テキスト">
          <a:extLst>
            <a:ext uri="{FF2B5EF4-FFF2-40B4-BE49-F238E27FC236}">
              <a16:creationId xmlns:a16="http://schemas.microsoft.com/office/drawing/2014/main" id="{00000000-0008-0000-0F00-0000AE020000}"/>
            </a:ext>
          </a:extLst>
        </xdr:cNvPr>
        <xdr:cNvSpPr txBox="1"/>
      </xdr:nvSpPr>
      <xdr:spPr>
        <a:xfrm>
          <a:off x="16357600" y="1780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105</xdr:row>
      <xdr:rowOff>4355</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5481300" y="1799027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104</xdr:row>
      <xdr:rowOff>159476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4592300" y="1794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365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71301</xdr:rowOff>
    </xdr:from>
    <xdr:to>
      <xdr:col>76</xdr:col>
      <xdr:colOff>114300</xdr:colOff>
      <xdr:row>104</xdr:row>
      <xdr:rowOff>115388</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3703300" y="179021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147864</xdr:rowOff>
    </xdr:from>
    <xdr:to>
      <xdr:col>67</xdr:col>
      <xdr:colOff>101600</xdr:colOff>
      <xdr:row>104</xdr:row>
      <xdr:rowOff>78014</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2763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27214</xdr:rowOff>
    </xdr:from>
    <xdr:to>
      <xdr:col>71</xdr:col>
      <xdr:colOff>177800</xdr:colOff>
      <xdr:row>104</xdr:row>
      <xdr:rowOff>71301</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814300" y="178580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95" name="n_1aveValue【庁舎】&#10;有形固定資産減価償却率">
          <a:extLst>
            <a:ext uri="{FF2B5EF4-FFF2-40B4-BE49-F238E27FC236}">
              <a16:creationId xmlns:a16="http://schemas.microsoft.com/office/drawing/2014/main" id="{00000000-0008-0000-0F00-0000B7020000}"/>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6" name="n_2aveValue【庁舎】&#10;有形固定資産減価償却率">
          <a:extLst>
            <a:ext uri="{FF2B5EF4-FFF2-40B4-BE49-F238E27FC236}">
              <a16:creationId xmlns:a16="http://schemas.microsoft.com/office/drawing/2014/main" id="{00000000-0008-0000-0F00-0000B802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庁舎】&#10;有形固定資産減価償却率">
          <a:extLst>
            <a:ext uri="{FF2B5EF4-FFF2-40B4-BE49-F238E27FC236}">
              <a16:creationId xmlns:a16="http://schemas.microsoft.com/office/drawing/2014/main" id="{00000000-0008-0000-0F00-0000B902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8" name="n_4aveValue【庁舎】&#10;有形固定資産減価償却率">
          <a:extLst>
            <a:ext uri="{FF2B5EF4-FFF2-40B4-BE49-F238E27FC236}">
              <a16:creationId xmlns:a16="http://schemas.microsoft.com/office/drawing/2014/main" id="{00000000-0008-0000-0F00-0000BA020000}"/>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55353</xdr:rowOff>
    </xdr:from>
    <xdr:ext cx="405111" cy="259045"/>
    <xdr:sp macro="" textlink="">
      <xdr:nvSpPr>
        <xdr:cNvPr id="699" name="n_1mainValue【庁舎】&#10;有形固定資産減価償却率">
          <a:extLst>
            <a:ext uri="{FF2B5EF4-FFF2-40B4-BE49-F238E27FC236}">
              <a16:creationId xmlns:a16="http://schemas.microsoft.com/office/drawing/2014/main" id="{00000000-0008-0000-0F00-0000BB020000}"/>
            </a:ext>
          </a:extLst>
        </xdr:cNvPr>
        <xdr:cNvSpPr txBox="1"/>
      </xdr:nvSpPr>
      <xdr:spPr>
        <a:xfrm>
          <a:off x="152660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00" name="n_2mainValue【庁舎】&#10;有形固定資産減価償却率">
          <a:extLst>
            <a:ext uri="{FF2B5EF4-FFF2-40B4-BE49-F238E27FC236}">
              <a16:creationId xmlns:a16="http://schemas.microsoft.com/office/drawing/2014/main" id="{00000000-0008-0000-0F00-0000BC020000}"/>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01" name="n_3mainValue【庁舎】&#10;有形固定資産減価償却率">
          <a:extLst>
            <a:ext uri="{FF2B5EF4-FFF2-40B4-BE49-F238E27FC236}">
              <a16:creationId xmlns:a16="http://schemas.microsoft.com/office/drawing/2014/main" id="{00000000-0008-0000-0F00-0000BD02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94541</xdr:rowOff>
    </xdr:from>
    <xdr:ext cx="405111" cy="259045"/>
    <xdr:sp macro="" textlink="">
      <xdr:nvSpPr>
        <xdr:cNvPr id="702" name="n_4mainValue【庁舎】&#10;有形固定資産減価償却率">
          <a:extLst>
            <a:ext uri="{FF2B5EF4-FFF2-40B4-BE49-F238E27FC236}">
              <a16:creationId xmlns:a16="http://schemas.microsoft.com/office/drawing/2014/main" id="{00000000-0008-0000-0F00-0000BE020000}"/>
            </a:ext>
          </a:extLst>
        </xdr:cNvPr>
        <xdr:cNvSpPr txBox="1"/>
      </xdr:nvSpPr>
      <xdr:spPr>
        <a:xfrm>
          <a:off x="12611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id="{00000000-0008-0000-0F00-0000D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8" name="【庁舎】&#10;一人当たり面積最小値テキスト">
          <a:extLst>
            <a:ext uri="{FF2B5EF4-FFF2-40B4-BE49-F238E27FC236}">
              <a16:creationId xmlns:a16="http://schemas.microsoft.com/office/drawing/2014/main" id="{00000000-0008-0000-0F00-0000D802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30" name="【庁舎】&#10;一人当たり面積最大値テキスト">
          <a:extLst>
            <a:ext uri="{FF2B5EF4-FFF2-40B4-BE49-F238E27FC236}">
              <a16:creationId xmlns:a16="http://schemas.microsoft.com/office/drawing/2014/main" id="{00000000-0008-0000-0F00-0000DA02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32" name="【庁舎】&#10;一人当たり面積平均値テキスト">
          <a:extLst>
            <a:ext uri="{FF2B5EF4-FFF2-40B4-BE49-F238E27FC236}">
              <a16:creationId xmlns:a16="http://schemas.microsoft.com/office/drawing/2014/main" id="{00000000-0008-0000-0F00-0000DC02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744" name="【庁舎】&#10;一人当たり面積該当値テキスト">
          <a:extLst>
            <a:ext uri="{FF2B5EF4-FFF2-40B4-BE49-F238E27FC236}">
              <a16:creationId xmlns:a16="http://schemas.microsoft.com/office/drawing/2014/main" id="{00000000-0008-0000-0F00-0000E8020000}"/>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111125</xdr:rowOff>
    </xdr:from>
    <xdr:to>
      <xdr:col>112</xdr:col>
      <xdr:colOff>38100</xdr:colOff>
      <xdr:row>108</xdr:row>
      <xdr:rowOff>41275</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127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161925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1323300" y="18501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161925</xdr:rowOff>
    </xdr:from>
    <xdr:to>
      <xdr:col>111</xdr:col>
      <xdr:colOff>177800</xdr:colOff>
      <xdr:row>107</xdr:row>
      <xdr:rowOff>163830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20434300" y="1850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107</xdr:row>
      <xdr:rowOff>167639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9545300" y="1850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122555</xdr:rowOff>
    </xdr:from>
    <xdr:to>
      <xdr:col>98</xdr:col>
      <xdr:colOff>38100</xdr:colOff>
      <xdr:row>108</xdr:row>
      <xdr:rowOff>52705</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8605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108</xdr:row>
      <xdr:rowOff>1905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8656300" y="185127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53" name="n_1aveValue【庁舎】&#10;一人当たり面積">
          <a:extLst>
            <a:ext uri="{FF2B5EF4-FFF2-40B4-BE49-F238E27FC236}">
              <a16:creationId xmlns:a16="http://schemas.microsoft.com/office/drawing/2014/main" id="{00000000-0008-0000-0F00-0000F102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4" name="n_2aveValue【庁舎】&#10;一人当たり面積">
          <a:extLst>
            <a:ext uri="{FF2B5EF4-FFF2-40B4-BE49-F238E27FC236}">
              <a16:creationId xmlns:a16="http://schemas.microsoft.com/office/drawing/2014/main" id="{00000000-0008-0000-0F00-0000F2020000}"/>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755" name="n_3aveValue【庁舎】&#10;一人当たり面積">
          <a:extLst>
            <a:ext uri="{FF2B5EF4-FFF2-40B4-BE49-F238E27FC236}">
              <a16:creationId xmlns:a16="http://schemas.microsoft.com/office/drawing/2014/main" id="{00000000-0008-0000-0F00-0000F3020000}"/>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56" name="n_4aveValue【庁舎】&#10;一人当たり面積">
          <a:extLst>
            <a:ext uri="{FF2B5EF4-FFF2-40B4-BE49-F238E27FC236}">
              <a16:creationId xmlns:a16="http://schemas.microsoft.com/office/drawing/2014/main" id="{00000000-0008-0000-0F00-0000F402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32402</xdr:rowOff>
    </xdr:from>
    <xdr:ext cx="469744" cy="259045"/>
    <xdr:sp macro="" textlink="">
      <xdr:nvSpPr>
        <xdr:cNvPr id="757" name="n_1mainValue【庁舎】&#10;一人当たり面積">
          <a:extLst>
            <a:ext uri="{FF2B5EF4-FFF2-40B4-BE49-F238E27FC236}">
              <a16:creationId xmlns:a16="http://schemas.microsoft.com/office/drawing/2014/main" id="{00000000-0008-0000-0F00-0000F5020000}"/>
            </a:ext>
          </a:extLst>
        </xdr:cNvPr>
        <xdr:cNvSpPr txBox="1"/>
      </xdr:nvSpPr>
      <xdr:spPr>
        <a:xfrm>
          <a:off x="21075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58" name="n_2mainValue【庁舎】&#10;一人当たり面積">
          <a:extLst>
            <a:ext uri="{FF2B5EF4-FFF2-40B4-BE49-F238E27FC236}">
              <a16:creationId xmlns:a16="http://schemas.microsoft.com/office/drawing/2014/main" id="{00000000-0008-0000-0F00-0000F6020000}"/>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759" name="n_3mainValue【庁舎】&#10;一人当たり面積">
          <a:extLst>
            <a:ext uri="{FF2B5EF4-FFF2-40B4-BE49-F238E27FC236}">
              <a16:creationId xmlns:a16="http://schemas.microsoft.com/office/drawing/2014/main" id="{00000000-0008-0000-0F00-0000F7020000}"/>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43832</xdr:rowOff>
    </xdr:from>
    <xdr:ext cx="469744" cy="259045"/>
    <xdr:sp macro="" textlink="">
      <xdr:nvSpPr>
        <xdr:cNvPr id="760" name="n_4mainValue【庁舎】&#10;一人当たり面積">
          <a:extLst>
            <a:ext uri="{FF2B5EF4-FFF2-40B4-BE49-F238E27FC236}">
              <a16:creationId xmlns:a16="http://schemas.microsoft.com/office/drawing/2014/main" id="{00000000-0008-0000-0F00-0000F8020000}"/>
            </a:ext>
          </a:extLst>
        </xdr:cNvPr>
        <xdr:cNvSpPr txBox="1"/>
      </xdr:nvSpPr>
      <xdr:spPr>
        <a:xfrm>
          <a:off x="18421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類似団体と比較して特に有形固定資産減価償却率が高くなっている施設は、体育館・プール、福祉施設であり、特に低くなっている施設は、消防施設、市民会館である。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体育館については、長寿命化のための対応予定だが、福祉施設に関しては複合化も視野に入れた施設更新の時期に来ている。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また、消防施設は古くなっている建物を更新しているために有形固定資産減価償却率が低くなっている。市民会館については、老朽化が進んでいるため、長寿命化対策を今後進めていく予定である。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それから、一般廃棄物処理施設については、一部事務組合分を算入したところ類似団体と比較して高くなり、今後は関係市町村とともに施設の維持に努めていかなければならない。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最後に、庁舎については平成２５年度の増築により類似団体と比較して有形固定資産減価償却率が低くなっていたが、今回ほぼ変わらない状況となった。今後は老朽化対策に取り組む必要がある。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昨年より地方消費税交付金が増加しており、財政力指数は改善しているが、人口減少や高齢化に加え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町内に中心となる産業がないこと</a:t>
          </a:r>
          <a:r>
            <a:rPr kumimoji="1" lang="ja-JP" altLang="en-US" sz="1300">
              <a:latin typeface="ＭＳ Ｐゴシック" panose="020B0600070205080204" pitchFamily="50" charset="-128"/>
              <a:ea typeface="ＭＳ Ｐゴシック" panose="020B0600070205080204" pitchFamily="50" charset="-128"/>
            </a:rPr>
            <a:t>により、財政基盤が弱く、類似団体を大きく下回っている。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今後は歳入の確保がより困難になってくるため、歳出の徹底的な見直しを実施し、財政の健全化を図る。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65088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地方税は減少したものの地方消費税交付金、普通交付税、臨時財政対策債等が増加したため昨年より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ポイント減（好転）したが、類似団体平均を上回っている。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公債費は昨年より増加しており、人件費においては職員２名及び議員１名の増加や会計年度任用職員制度の移行等により報酬、各種手当が増加しており、今後、定員管理等の取組を通じて財政基盤強化に努める。公債費につい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事業債の償還が開始したことにより増加しており、今後新規発行の地方債の抑制に努めていく。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55456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19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754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74083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909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62</xdr:row>
      <xdr:rowOff>161079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90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25206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職員２名及び議員１名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や会計年度任用職員制度の移行等に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より報酬、各種手当の増加が要因となり人件費の総額が増加となった。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物件費についてはＧＩＧＡスクール構想のタブレット購入が主な要因となり増加となった。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類似団体平均より下回っているが、今後、さらに業務効率化及び経費節減による取り組みを継続し、持続可能な財政運営に努めていく。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36796</xdr:rowOff>
    </xdr:from>
    <xdr:to>
      <xdr:col>23</xdr:col>
      <xdr:colOff>133350</xdr:colOff>
      <xdr:row>82</xdr:row>
      <xdr:rowOff>165030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95696"/>
          <a:ext cx="8382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147527</xdr:rowOff>
    </xdr:from>
    <xdr:to>
      <xdr:col>19</xdr:col>
      <xdr:colOff>133350</xdr:colOff>
      <xdr:row>82</xdr:row>
      <xdr:rowOff>36796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34977"/>
          <a:ext cx="8890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96638</xdr:rowOff>
    </xdr:from>
    <xdr:to>
      <xdr:col>15</xdr:col>
      <xdr:colOff>82550</xdr:colOff>
      <xdr:row>81</xdr:row>
      <xdr:rowOff>147527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4088"/>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96638</xdr:rowOff>
    </xdr:from>
    <xdr:to>
      <xdr:col>11</xdr:col>
      <xdr:colOff>31750</xdr:colOff>
      <xdr:row>81</xdr:row>
      <xdr:rowOff>102685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84088"/>
          <a:ext cx="889000" cy="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114230</xdr:rowOff>
    </xdr:from>
    <xdr:to>
      <xdr:col>23</xdr:col>
      <xdr:colOff>184150</xdr:colOff>
      <xdr:row>83</xdr:row>
      <xdr:rowOff>44380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130757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1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157446</xdr:rowOff>
    </xdr:from>
    <xdr:to>
      <xdr:col>19</xdr:col>
      <xdr:colOff>184150</xdr:colOff>
      <xdr:row>82</xdr:row>
      <xdr:rowOff>87596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97773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96727</xdr:rowOff>
    </xdr:from>
    <xdr:to>
      <xdr:col>15</xdr:col>
      <xdr:colOff>133350</xdr:colOff>
      <xdr:row>82</xdr:row>
      <xdr:rowOff>26877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37054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5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45838</xdr:rowOff>
    </xdr:from>
    <xdr:to>
      <xdr:col>11</xdr:col>
      <xdr:colOff>82550</xdr:colOff>
      <xdr:row>81</xdr:row>
      <xdr:rowOff>147438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157615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51885</xdr:rowOff>
    </xdr:from>
    <xdr:to>
      <xdr:col>7</xdr:col>
      <xdr:colOff>31750</xdr:colOff>
      <xdr:row>81</xdr:row>
      <xdr:rowOff>153485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163662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類似団体平均と同水準となっている。今後も他地方公共団体との給与水準の均衡に考慮しつつ、住民の理解と支持が得られる給与制度と勤務条件の確立を目指し、各種手当等の点検を行うなどのより一層の給与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12446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56739"/>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145287</xdr:rowOff>
    </xdr:from>
    <xdr:to>
      <xdr:col>77</xdr:col>
      <xdr:colOff>44450</xdr:colOff>
      <xdr:row>85</xdr:row>
      <xdr:rowOff>12446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470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85</xdr:row>
      <xdr:rowOff>41402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51054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133096</xdr:rowOff>
    </xdr:from>
    <xdr:to>
      <xdr:col>77</xdr:col>
      <xdr:colOff>95250</xdr:colOff>
      <xdr:row>85</xdr:row>
      <xdr:rowOff>63246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48023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162052</xdr:rowOff>
    </xdr:from>
    <xdr:to>
      <xdr:col>68</xdr:col>
      <xdr:colOff>203200</xdr:colOff>
      <xdr:row>85</xdr:row>
      <xdr:rowOff>92202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76979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254</xdr:rowOff>
    </xdr:from>
    <xdr:to>
      <xdr:col>64</xdr:col>
      <xdr:colOff>152400</xdr:colOff>
      <xdr:row>85</xdr:row>
      <xdr:rowOff>101854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86631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職員の増加により数値は悪化しているが、類似団体平均を下回っている。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今後も職員１人１人のスキルアップや事務事業の見直し・効率化を図ることで適正な定員管理に努める。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119098</xdr:rowOff>
    </xdr:from>
    <xdr:to>
      <xdr:col>81</xdr:col>
      <xdr:colOff>44450</xdr:colOff>
      <xdr:row>60</xdr:row>
      <xdr:rowOff>36124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34648"/>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97649</xdr:rowOff>
    </xdr:from>
    <xdr:to>
      <xdr:col>77</xdr:col>
      <xdr:colOff>44450</xdr:colOff>
      <xdr:row>59</xdr:row>
      <xdr:rowOff>119098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1319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97649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0783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65476</xdr:rowOff>
    </xdr:from>
    <xdr:to>
      <xdr:col>68</xdr:col>
      <xdr:colOff>152400</xdr:colOff>
      <xdr:row>59</xdr:row>
      <xdr:rowOff>92287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8102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156774</xdr:rowOff>
    </xdr:from>
    <xdr:to>
      <xdr:col>81</xdr:col>
      <xdr:colOff>95250</xdr:colOff>
      <xdr:row>60</xdr:row>
      <xdr:rowOff>86924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1851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1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68298</xdr:rowOff>
    </xdr:from>
    <xdr:to>
      <xdr:col>77</xdr:col>
      <xdr:colOff>95250</xdr:colOff>
      <xdr:row>59</xdr:row>
      <xdr:rowOff>169898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8625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5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46849</xdr:rowOff>
    </xdr:from>
    <xdr:to>
      <xdr:col>73</xdr:col>
      <xdr:colOff>44450</xdr:colOff>
      <xdr:row>59</xdr:row>
      <xdr:rowOff>148449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158626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3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14676</xdr:rowOff>
    </xdr:from>
    <xdr:to>
      <xdr:col>64</xdr:col>
      <xdr:colOff>152400</xdr:colOff>
      <xdr:row>59</xdr:row>
      <xdr:rowOff>116276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126453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9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事業債の償還が始まったことにより元利償還額は増加したが、地方消費税交付金の増による標準税収入額等の増加や地域社会再生事業費の創設や社会福祉費の増により普通交付税額が増加したため、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ポイント減（好転）しているが類似団体平均を上回っている。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今後も地方税・地方交付税は減少傾向にあることが見込まれるため、緊急度・住民ニーズを的確に把握した事業の選択により、起債に大きく頼ることのない財政運営に努める。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143764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490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167894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41</xdr:row>
      <xdr:rowOff>167894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153416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53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ポイント減（好転）し、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年続けての改善となった。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ふるさと納税を原資とする「がんばる新富町応援基金」の積立等による充当可能基金の増加や普通交付税算入可能な公債費が多くなったことによる基準財政需要額算入見込額の増加により、将来負担率は好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今後も後世への負担を少しでも軽減するよう、新規事業の実施等について総点検を図り、財政の健全化を図る。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41624</xdr:rowOff>
    </xdr:from>
    <xdr:to>
      <xdr:col>81</xdr:col>
      <xdr:colOff>44450</xdr:colOff>
      <xdr:row>15</xdr:row>
      <xdr:rowOff>109188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1337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26401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98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109188</xdr:rowOff>
    </xdr:from>
    <xdr:to>
      <xdr:col>77</xdr:col>
      <xdr:colOff>44450</xdr:colOff>
      <xdr:row>15</xdr:row>
      <xdr:rowOff>161671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80938"/>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161671</xdr:rowOff>
    </xdr:from>
    <xdr:to>
      <xdr:col>72</xdr:col>
      <xdr:colOff>203200</xdr:colOff>
      <xdr:row>16</xdr:row>
      <xdr:rowOff>12541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33421"/>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12541</xdr:rowOff>
    </xdr:from>
    <xdr:to>
      <xdr:col>68</xdr:col>
      <xdr:colOff>152400</xdr:colOff>
      <xdr:row>16</xdr:row>
      <xdr:rowOff>84328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55741"/>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162274</xdr:rowOff>
    </xdr:from>
    <xdr:to>
      <xdr:col>81</xdr:col>
      <xdr:colOff>95250</xdr:colOff>
      <xdr:row>15</xdr:row>
      <xdr:rowOff>92424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83551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58388</xdr:rowOff>
    </xdr:from>
    <xdr:to>
      <xdr:col>77</xdr:col>
      <xdr:colOff>95250</xdr:colOff>
      <xdr:row>15</xdr:row>
      <xdr:rowOff>159988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170165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9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110871</xdr:rowOff>
    </xdr:from>
    <xdr:to>
      <xdr:col>73</xdr:col>
      <xdr:colOff>44450</xdr:colOff>
      <xdr:row>16</xdr:row>
      <xdr:rowOff>41021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25798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133191</xdr:rowOff>
    </xdr:from>
    <xdr:to>
      <xdr:col>68</xdr:col>
      <xdr:colOff>203200</xdr:colOff>
      <xdr:row>16</xdr:row>
      <xdr:rowOff>63341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48118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9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２名及び議員１名の増加、会計年度任用職員制度の移行による報酬、各種手当の増加により人件費の総額が増加となった。類似団体と同程度ではあるが、適切な定員管理や民間でも実施可能な部分については指定管理者制度の導入を推進し、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学校教員の指導書購入費等により増加しているが、地方消費税交付金の増加により経常一般財源等が増加しているため、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物件費にかかる経常収支比率は</a:t>
          </a:r>
          <a:r>
            <a:rPr kumimoji="1" lang="ja-JP" altLang="en-US" sz="1300">
              <a:latin typeface="ＭＳ Ｐゴシック" panose="020B0600070205080204" pitchFamily="50" charset="-128"/>
              <a:ea typeface="ＭＳ Ｐゴシック" panose="020B0600070205080204" pitchFamily="50" charset="-128"/>
            </a:rPr>
            <a:t>昨年より好転している。しかし、類似団体平均を大きく上回っており、今後も施設の民間委託を実施予定であることから、物件費の増加が見込まれるため、経費の削減に努め、財政を圧迫する上昇傾向に歯止めをかけ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60325</xdr:rowOff>
    </xdr:from>
    <xdr:to>
      <xdr:col>82</xdr:col>
      <xdr:colOff>107950</xdr:colOff>
      <xdr:row>18</xdr:row>
      <xdr:rowOff>98425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146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18</xdr:row>
      <xdr:rowOff>98425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9402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50800</xdr:rowOff>
    </xdr:from>
    <xdr:to>
      <xdr:col>73</xdr:col>
      <xdr:colOff>180975</xdr:colOff>
      <xdr:row>17</xdr:row>
      <xdr:rowOff>79375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965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65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9525</xdr:rowOff>
    </xdr:from>
    <xdr:to>
      <xdr:col>82</xdr:col>
      <xdr:colOff>158750</xdr:colOff>
      <xdr:row>18</xdr:row>
      <xdr:rowOff>111125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153052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子育て世帯臨時特別給付金や障害介護給付費・障害児給付費が増加したが、保育園・認定こども園施設型給付費や乳幼児医療費助、児童手当が減少したため、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扶助費にかかる経常収支比率は</a:t>
          </a:r>
          <a:r>
            <a:rPr kumimoji="1" lang="ja-JP" altLang="en-US" sz="1300">
              <a:latin typeface="ＭＳ Ｐゴシック" panose="020B0600070205080204" pitchFamily="50" charset="-128"/>
              <a:ea typeface="ＭＳ Ｐゴシック" panose="020B0600070205080204" pitchFamily="50" charset="-128"/>
            </a:rPr>
            <a:t>昨年と同程度となっている。しかし、類似団体平均を大きく上回っているので事業の縮小や各種手当への独自加算等の見直しを進めていくことで、財政を圧迫する上昇傾向に歯止めをかけるよう努める。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4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58</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近年の経常収支比率が悪化傾向にあるのは、繰出金の増加が主な要因である。後期高齢者医療保険が医療費の増加、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介護保険が介護サービスの受給者の増加や包括支援センターの直営化</a:t>
          </a:r>
          <a:r>
            <a:rPr kumimoji="1" lang="ja-JP" altLang="en-US" sz="1300">
              <a:latin typeface="ＭＳ Ｐゴシック" panose="020B0600070205080204" pitchFamily="50" charset="-128"/>
              <a:ea typeface="ＭＳ Ｐゴシック" panose="020B0600070205080204" pitchFamily="50" charset="-128"/>
            </a:rPr>
            <a:t>により増加している。特別会計への繰出金は今後も財政に与える影響が懸念されるため、保険料の適正化を図るなど普通会計の負担額を減らしていくように努める。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西都児湯環境整備事務組合負担金の減少、新型コロナウイルスの影響による各種大会や講演会等の中止により経常収支比率は好転している。しかし、補助金を交付する各種団体数は増えており、補助金を交付するのが適当な事業か精査し、必要性の低い補助金は見直しや廃止を行う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71483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522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71483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718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171087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9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6169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9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20683</xdr:rowOff>
    </xdr:from>
    <xdr:to>
      <xdr:col>78</xdr:col>
      <xdr:colOff>120650</xdr:colOff>
      <xdr:row>36</xdr:row>
      <xdr:rowOff>122283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107060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7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41746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１５事業債の元金償還開始により元利償還金は増加したが、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地方消費税交付金の増加により経常一般財源等が増加しているため</a:t>
          </a:r>
          <a:r>
            <a:rPr kumimoji="1" lang="ja-JP" altLang="en-US" sz="1300">
              <a:latin typeface="ＭＳ Ｐゴシック" panose="020B0600070205080204" pitchFamily="50" charset="-128"/>
              <a:ea typeface="ＭＳ Ｐゴシック" panose="020B0600070205080204" pitchFamily="50" charset="-128"/>
            </a:rPr>
            <a:t>経常収支比率に大幅な増減はなかった。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今後も施設整備事業に伴う地方債の借入を予定しており、公債費の負担は非常に大きくなっていくと予想されるので財政の健全化に努める。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98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42418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42418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おり、今後の財政状況も厳しくなることが見込まれるため、事業の見直しを図り、経常経費の削減に努める。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77</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3096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800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88900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20764</xdr:rowOff>
    </xdr:from>
    <xdr:to>
      <xdr:col>29</xdr:col>
      <xdr:colOff>127000</xdr:colOff>
      <xdr:row>18</xdr:row>
      <xdr:rowOff>129565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4489"/>
          <a:ext cx="647700" cy="10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129565</xdr:rowOff>
    </xdr:from>
    <xdr:to>
      <xdr:col>26</xdr:col>
      <xdr:colOff>50800</xdr:colOff>
      <xdr:row>18</xdr:row>
      <xdr:rowOff>166472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3290"/>
          <a:ext cx="698500" cy="3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166472</xdr:rowOff>
    </xdr:from>
    <xdr:to>
      <xdr:col>22</xdr:col>
      <xdr:colOff>114300</xdr:colOff>
      <xdr:row>19</xdr:row>
      <xdr:rowOff>21793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0197"/>
          <a:ext cx="698500" cy="2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21793</xdr:rowOff>
    </xdr:from>
    <xdr:to>
      <xdr:col>18</xdr:col>
      <xdr:colOff>177800</xdr:colOff>
      <xdr:row>19</xdr:row>
      <xdr:rowOff>25984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6968"/>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141414</xdr:rowOff>
    </xdr:from>
    <xdr:to>
      <xdr:col>29</xdr:col>
      <xdr:colOff>177800</xdr:colOff>
      <xdr:row>18</xdr:row>
      <xdr:rowOff>71564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113491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78765</xdr:rowOff>
    </xdr:from>
    <xdr:to>
      <xdr:col>26</xdr:col>
      <xdr:colOff>101600</xdr:colOff>
      <xdr:row>19</xdr:row>
      <xdr:rowOff>8915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165142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115672</xdr:rowOff>
    </xdr:from>
    <xdr:to>
      <xdr:col>22</xdr:col>
      <xdr:colOff>165100</xdr:colOff>
      <xdr:row>19</xdr:row>
      <xdr:rowOff>45822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30599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142443</xdr:rowOff>
    </xdr:from>
    <xdr:to>
      <xdr:col>19</xdr:col>
      <xdr:colOff>38100</xdr:colOff>
      <xdr:row>19</xdr:row>
      <xdr:rowOff>72593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146634</xdr:rowOff>
    </xdr:from>
    <xdr:to>
      <xdr:col>15</xdr:col>
      <xdr:colOff>101600</xdr:colOff>
      <xdr:row>19</xdr:row>
      <xdr:rowOff>76784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61561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231584</xdr:rowOff>
    </xdr:from>
    <xdr:to>
      <xdr:col>29</xdr:col>
      <xdr:colOff>127000</xdr:colOff>
      <xdr:row>35</xdr:row>
      <xdr:rowOff>264637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41934"/>
          <a:ext cx="647700" cy="3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192151</xdr:rowOff>
    </xdr:from>
    <xdr:to>
      <xdr:col>26</xdr:col>
      <xdr:colOff>50800</xdr:colOff>
      <xdr:row>35</xdr:row>
      <xdr:rowOff>231584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250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192151</xdr:rowOff>
    </xdr:from>
    <xdr:to>
      <xdr:col>22</xdr:col>
      <xdr:colOff>114300</xdr:colOff>
      <xdr:row>35</xdr:row>
      <xdr:rowOff>224269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2501"/>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175844</xdr:rowOff>
    </xdr:from>
    <xdr:to>
      <xdr:col>18</xdr:col>
      <xdr:colOff>177800</xdr:colOff>
      <xdr:row>35</xdr:row>
      <xdr:rowOff>224269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6194"/>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213837</xdr:rowOff>
    </xdr:from>
    <xdr:to>
      <xdr:col>29</xdr:col>
      <xdr:colOff>177800</xdr:colOff>
      <xdr:row>35</xdr:row>
      <xdr:rowOff>315437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2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185914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180784</xdr:rowOff>
    </xdr:from>
    <xdr:to>
      <xdr:col>26</xdr:col>
      <xdr:colOff>101600</xdr:colOff>
      <xdr:row>35</xdr:row>
      <xdr:rowOff>282384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267161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7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141351</xdr:rowOff>
    </xdr:from>
    <xdr:to>
      <xdr:col>22</xdr:col>
      <xdr:colOff>165100</xdr:colOff>
      <xdr:row>35</xdr:row>
      <xdr:rowOff>242951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227728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3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173469</xdr:rowOff>
    </xdr:from>
    <xdr:to>
      <xdr:col>19</xdr:col>
      <xdr:colOff>38100</xdr:colOff>
      <xdr:row>35</xdr:row>
      <xdr:rowOff>275069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125044</xdr:rowOff>
    </xdr:from>
    <xdr:to>
      <xdr:col>15</xdr:col>
      <xdr:colOff>101600</xdr:colOff>
      <xdr:row>35</xdr:row>
      <xdr:rowOff>226644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236821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164797</xdr:rowOff>
    </xdr:from>
    <xdr:to>
      <xdr:col>24</xdr:col>
      <xdr:colOff>63500</xdr:colOff>
      <xdr:row>36</xdr:row>
      <xdr:rowOff>159670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5547"/>
          <a:ext cx="8382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159670</xdr:rowOff>
    </xdr:from>
    <xdr:to>
      <xdr:col>19</xdr:col>
      <xdr:colOff>177800</xdr:colOff>
      <xdr:row>37</xdr:row>
      <xdr:rowOff>33434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1870"/>
          <a:ext cx="889000" cy="4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33434</xdr:rowOff>
    </xdr:from>
    <xdr:to>
      <xdr:col>15</xdr:col>
      <xdr:colOff>50800</xdr:colOff>
      <xdr:row>37</xdr:row>
      <xdr:rowOff>59902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7084"/>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50350</xdr:rowOff>
    </xdr:from>
    <xdr:to>
      <xdr:col>10</xdr:col>
      <xdr:colOff>114300</xdr:colOff>
      <xdr:row>37</xdr:row>
      <xdr:rowOff>59902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94000"/>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113997</xdr:rowOff>
    </xdr:from>
    <xdr:to>
      <xdr:col>24</xdr:col>
      <xdr:colOff>114300</xdr:colOff>
      <xdr:row>36</xdr:row>
      <xdr:rowOff>44147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92424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108870</xdr:rowOff>
    </xdr:from>
    <xdr:to>
      <xdr:col>20</xdr:col>
      <xdr:colOff>38100</xdr:colOff>
      <xdr:row>37</xdr:row>
      <xdr:rowOff>39020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30147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154084</xdr:rowOff>
    </xdr:from>
    <xdr:to>
      <xdr:col>15</xdr:col>
      <xdr:colOff>101600</xdr:colOff>
      <xdr:row>37</xdr:row>
      <xdr:rowOff>84234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75361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9102</xdr:rowOff>
    </xdr:from>
    <xdr:to>
      <xdr:col>10</xdr:col>
      <xdr:colOff>165100</xdr:colOff>
      <xdr:row>37</xdr:row>
      <xdr:rowOff>110702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101829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171000</xdr:rowOff>
    </xdr:from>
    <xdr:to>
      <xdr:col>6</xdr:col>
      <xdr:colOff>38100</xdr:colOff>
      <xdr:row>37</xdr:row>
      <xdr:rowOff>101150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92277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31507</xdr:rowOff>
    </xdr:from>
    <xdr:to>
      <xdr:col>24</xdr:col>
      <xdr:colOff>63500</xdr:colOff>
      <xdr:row>56</xdr:row>
      <xdr:rowOff>112072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2707"/>
          <a:ext cx="838200" cy="8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112072</xdr:rowOff>
    </xdr:from>
    <xdr:to>
      <xdr:col>19</xdr:col>
      <xdr:colOff>177800</xdr:colOff>
      <xdr:row>57</xdr:row>
      <xdr:rowOff>22069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3272"/>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22069</xdr:rowOff>
    </xdr:from>
    <xdr:to>
      <xdr:col>15</xdr:col>
      <xdr:colOff>50800</xdr:colOff>
      <xdr:row>57</xdr:row>
      <xdr:rowOff>90992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9471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84640</xdr:rowOff>
    </xdr:from>
    <xdr:to>
      <xdr:col>10</xdr:col>
      <xdr:colOff>114300</xdr:colOff>
      <xdr:row>57</xdr:row>
      <xdr:rowOff>90992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57290"/>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152157</xdr:rowOff>
    </xdr:from>
    <xdr:to>
      <xdr:col>24</xdr:col>
      <xdr:colOff>114300</xdr:colOff>
      <xdr:row>56</xdr:row>
      <xdr:rowOff>82307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130584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61272</xdr:rowOff>
    </xdr:from>
    <xdr:to>
      <xdr:col>20</xdr:col>
      <xdr:colOff>38100</xdr:colOff>
      <xdr:row>56</xdr:row>
      <xdr:rowOff>162872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153999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142719</xdr:rowOff>
    </xdr:from>
    <xdr:to>
      <xdr:col>15</xdr:col>
      <xdr:colOff>101600</xdr:colOff>
      <xdr:row>57</xdr:row>
      <xdr:rowOff>72869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63996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40192</xdr:rowOff>
    </xdr:from>
    <xdr:to>
      <xdr:col>10</xdr:col>
      <xdr:colOff>165100</xdr:colOff>
      <xdr:row>57</xdr:row>
      <xdr:rowOff>141792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132919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33840</xdr:rowOff>
    </xdr:from>
    <xdr:to>
      <xdr:col>6</xdr:col>
      <xdr:colOff>38100</xdr:colOff>
      <xdr:row>57</xdr:row>
      <xdr:rowOff>135440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126567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96906</xdr:rowOff>
    </xdr:from>
    <xdr:to>
      <xdr:col>24</xdr:col>
      <xdr:colOff>63500</xdr:colOff>
      <xdr:row>78</xdr:row>
      <xdr:rowOff>110531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0006"/>
          <a:ext cx="8382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110531</xdr:rowOff>
    </xdr:from>
    <xdr:to>
      <xdr:col>19</xdr:col>
      <xdr:colOff>177800</xdr:colOff>
      <xdr:row>78</xdr:row>
      <xdr:rowOff>121413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363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121413</xdr:rowOff>
    </xdr:from>
    <xdr:to>
      <xdr:col>15</xdr:col>
      <xdr:colOff>50800</xdr:colOff>
      <xdr:row>78</xdr:row>
      <xdr:rowOff>131745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451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129231</xdr:rowOff>
    </xdr:from>
    <xdr:to>
      <xdr:col>10</xdr:col>
      <xdr:colOff>114300</xdr:colOff>
      <xdr:row>78</xdr:row>
      <xdr:rowOff>131745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233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46106</xdr:rowOff>
    </xdr:from>
    <xdr:to>
      <xdr:col>24</xdr:col>
      <xdr:colOff>114300</xdr:colOff>
      <xdr:row>78</xdr:row>
      <xdr:rowOff>147706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59731</xdr:rowOff>
    </xdr:from>
    <xdr:to>
      <xdr:col>20</xdr:col>
      <xdr:colOff>38100</xdr:colOff>
      <xdr:row>78</xdr:row>
      <xdr:rowOff>161331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152458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70613</xdr:rowOff>
    </xdr:from>
    <xdr:to>
      <xdr:col>15</xdr:col>
      <xdr:colOff>101600</xdr:colOff>
      <xdr:row>79</xdr:row>
      <xdr:rowOff>763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163340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80945</xdr:rowOff>
    </xdr:from>
    <xdr:to>
      <xdr:col>10</xdr:col>
      <xdr:colOff>165100</xdr:colOff>
      <xdr:row>79</xdr:row>
      <xdr:rowOff>11095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2222</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4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78431</xdr:rowOff>
    </xdr:from>
    <xdr:to>
      <xdr:col>6</xdr:col>
      <xdr:colOff>38100</xdr:colOff>
      <xdr:row>79</xdr:row>
      <xdr:rowOff>8581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171158</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4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95852</xdr:rowOff>
    </xdr:from>
    <xdr:to>
      <xdr:col>24</xdr:col>
      <xdr:colOff>63500</xdr:colOff>
      <xdr:row>92</xdr:row>
      <xdr:rowOff>101767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869252"/>
          <a:ext cx="8382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101767</xdr:rowOff>
    </xdr:from>
    <xdr:to>
      <xdr:col>19</xdr:col>
      <xdr:colOff>177800</xdr:colOff>
      <xdr:row>92</xdr:row>
      <xdr:rowOff>165933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875167"/>
          <a:ext cx="889000" cy="6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116182</xdr:rowOff>
    </xdr:from>
    <xdr:to>
      <xdr:col>15</xdr:col>
      <xdr:colOff>50800</xdr:colOff>
      <xdr:row>92</xdr:row>
      <xdr:rowOff>165933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89582"/>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116182</xdr:rowOff>
    </xdr:from>
    <xdr:to>
      <xdr:col>10</xdr:col>
      <xdr:colOff>114300</xdr:colOff>
      <xdr:row>93</xdr:row>
      <xdr:rowOff>15956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89582"/>
          <a:ext cx="889000" cy="7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45052</xdr:rowOff>
    </xdr:from>
    <xdr:to>
      <xdr:col>24</xdr:col>
      <xdr:colOff>114300</xdr:colOff>
      <xdr:row>92</xdr:row>
      <xdr:rowOff>146652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67929</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50967</xdr:rowOff>
    </xdr:from>
    <xdr:to>
      <xdr:col>20</xdr:col>
      <xdr:colOff>38100</xdr:colOff>
      <xdr:row>92</xdr:row>
      <xdr:rowOff>152567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169094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59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115133</xdr:rowOff>
    </xdr:from>
    <xdr:to>
      <xdr:col>15</xdr:col>
      <xdr:colOff>101600</xdr:colOff>
      <xdr:row>93</xdr:row>
      <xdr:rowOff>45283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61810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65382</xdr:rowOff>
    </xdr:from>
    <xdr:to>
      <xdr:col>10</xdr:col>
      <xdr:colOff>165100</xdr:colOff>
      <xdr:row>92</xdr:row>
      <xdr:rowOff>166982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12059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61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136606</xdr:rowOff>
    </xdr:from>
    <xdr:to>
      <xdr:col>6</xdr:col>
      <xdr:colOff>38100</xdr:colOff>
      <xdr:row>93</xdr:row>
      <xdr:rowOff>66756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83283</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68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134602</xdr:rowOff>
    </xdr:from>
    <xdr:to>
      <xdr:col>55</xdr:col>
      <xdr:colOff>0</xdr:colOff>
      <xdr:row>35</xdr:row>
      <xdr:rowOff>100431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21002"/>
          <a:ext cx="838200" cy="4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137451</xdr:rowOff>
    </xdr:from>
    <xdr:to>
      <xdr:col>50</xdr:col>
      <xdr:colOff>114300</xdr:colOff>
      <xdr:row>35</xdr:row>
      <xdr:rowOff>100431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66751"/>
          <a:ext cx="889000" cy="1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137451</xdr:rowOff>
    </xdr:from>
    <xdr:to>
      <xdr:col>45</xdr:col>
      <xdr:colOff>177800</xdr:colOff>
      <xdr:row>36</xdr:row>
      <xdr:rowOff>16297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66751"/>
          <a:ext cx="889000" cy="2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16297</xdr:rowOff>
    </xdr:from>
    <xdr:to>
      <xdr:col>41</xdr:col>
      <xdr:colOff>50800</xdr:colOff>
      <xdr:row>36</xdr:row>
      <xdr:rowOff>141867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88497"/>
          <a:ext cx="889000" cy="1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83802</xdr:rowOff>
    </xdr:from>
    <xdr:to>
      <xdr:col>55</xdr:col>
      <xdr:colOff>50800</xdr:colOff>
      <xdr:row>33</xdr:row>
      <xdr:rowOff>13952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106679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49631</xdr:rowOff>
    </xdr:from>
    <xdr:to>
      <xdr:col>50</xdr:col>
      <xdr:colOff>165100</xdr:colOff>
      <xdr:row>35</xdr:row>
      <xdr:rowOff>151231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167758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86651</xdr:rowOff>
    </xdr:from>
    <xdr:to>
      <xdr:col>46</xdr:col>
      <xdr:colOff>38100</xdr:colOff>
      <xdr:row>35</xdr:row>
      <xdr:rowOff>16801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33328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69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136947</xdr:rowOff>
    </xdr:from>
    <xdr:to>
      <xdr:col>41</xdr:col>
      <xdr:colOff>101600</xdr:colOff>
      <xdr:row>36</xdr:row>
      <xdr:rowOff>67097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83624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91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91067</xdr:rowOff>
    </xdr:from>
    <xdr:to>
      <xdr:col>36</xdr:col>
      <xdr:colOff>165100</xdr:colOff>
      <xdr:row>37</xdr:row>
      <xdr:rowOff>21217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37744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38416</xdr:rowOff>
    </xdr:from>
    <xdr:to>
      <xdr:col>55</xdr:col>
      <xdr:colOff>0</xdr:colOff>
      <xdr:row>56</xdr:row>
      <xdr:rowOff>106443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39616"/>
          <a:ext cx="8382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27041</xdr:rowOff>
    </xdr:from>
    <xdr:to>
      <xdr:col>50</xdr:col>
      <xdr:colOff>114300</xdr:colOff>
      <xdr:row>56</xdr:row>
      <xdr:rowOff>106443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28241"/>
          <a:ext cx="889000" cy="7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27041</xdr:rowOff>
    </xdr:from>
    <xdr:to>
      <xdr:col>45</xdr:col>
      <xdr:colOff>177800</xdr:colOff>
      <xdr:row>56</xdr:row>
      <xdr:rowOff>60247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28241"/>
          <a:ext cx="889000" cy="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60247</xdr:rowOff>
    </xdr:from>
    <xdr:to>
      <xdr:col>41</xdr:col>
      <xdr:colOff>50800</xdr:colOff>
      <xdr:row>56</xdr:row>
      <xdr:rowOff>126350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61447"/>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159066</xdr:rowOff>
    </xdr:from>
    <xdr:to>
      <xdr:col>55</xdr:col>
      <xdr:colOff>50800</xdr:colOff>
      <xdr:row>56</xdr:row>
      <xdr:rowOff>89216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10493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55643</xdr:rowOff>
    </xdr:from>
    <xdr:to>
      <xdr:col>50</xdr:col>
      <xdr:colOff>165100</xdr:colOff>
      <xdr:row>56</xdr:row>
      <xdr:rowOff>157243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147691</xdr:rowOff>
    </xdr:from>
    <xdr:to>
      <xdr:col>46</xdr:col>
      <xdr:colOff>38100</xdr:colOff>
      <xdr:row>56</xdr:row>
      <xdr:rowOff>77841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94368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9447</xdr:rowOff>
    </xdr:from>
    <xdr:to>
      <xdr:col>41</xdr:col>
      <xdr:colOff>101600</xdr:colOff>
      <xdr:row>56</xdr:row>
      <xdr:rowOff>111047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127574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75550</xdr:rowOff>
    </xdr:from>
    <xdr:to>
      <xdr:col>36</xdr:col>
      <xdr:colOff>165100</xdr:colOff>
      <xdr:row>57</xdr:row>
      <xdr:rowOff>5700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22227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119165</xdr:rowOff>
    </xdr:from>
    <xdr:to>
      <xdr:col>55</xdr:col>
      <xdr:colOff>0</xdr:colOff>
      <xdr:row>78</xdr:row>
      <xdr:rowOff>161767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92265"/>
          <a:ext cx="838200" cy="4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118745</xdr:rowOff>
    </xdr:from>
    <xdr:to>
      <xdr:col>50</xdr:col>
      <xdr:colOff>114300</xdr:colOff>
      <xdr:row>78</xdr:row>
      <xdr:rowOff>161767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20395"/>
          <a:ext cx="889000" cy="2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95261</xdr:rowOff>
    </xdr:from>
    <xdr:to>
      <xdr:col>45</xdr:col>
      <xdr:colOff>177800</xdr:colOff>
      <xdr:row>77</xdr:row>
      <xdr:rowOff>118745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125461"/>
          <a:ext cx="889000" cy="1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95261</xdr:rowOff>
    </xdr:from>
    <xdr:to>
      <xdr:col>41</xdr:col>
      <xdr:colOff>50800</xdr:colOff>
      <xdr:row>76</xdr:row>
      <xdr:rowOff>135173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125461"/>
          <a:ext cx="889000" cy="3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68365</xdr:rowOff>
    </xdr:from>
    <xdr:to>
      <xdr:col>55</xdr:col>
      <xdr:colOff>50800</xdr:colOff>
      <xdr:row>78</xdr:row>
      <xdr:rowOff>169965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154742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110967</xdr:rowOff>
    </xdr:from>
    <xdr:to>
      <xdr:col>50</xdr:col>
      <xdr:colOff>165100</xdr:colOff>
      <xdr:row>79</xdr:row>
      <xdr:rowOff>41117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32244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67945</xdr:rowOff>
    </xdr:from>
    <xdr:to>
      <xdr:col>46</xdr:col>
      <xdr:colOff>38100</xdr:colOff>
      <xdr:row>77</xdr:row>
      <xdr:rowOff>169545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14622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44461</xdr:rowOff>
    </xdr:from>
    <xdr:to>
      <xdr:col>41</xdr:col>
      <xdr:colOff>101600</xdr:colOff>
      <xdr:row>76</xdr:row>
      <xdr:rowOff>146061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162587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8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84373</xdr:rowOff>
    </xdr:from>
    <xdr:to>
      <xdr:col>36</xdr:col>
      <xdr:colOff>165100</xdr:colOff>
      <xdr:row>77</xdr:row>
      <xdr:rowOff>14523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31051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141340</xdr:rowOff>
    </xdr:from>
    <xdr:to>
      <xdr:col>55</xdr:col>
      <xdr:colOff>0</xdr:colOff>
      <xdr:row>96</xdr:row>
      <xdr:rowOff>85967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429090"/>
          <a:ext cx="838200" cy="1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85967</xdr:rowOff>
    </xdr:from>
    <xdr:to>
      <xdr:col>50</xdr:col>
      <xdr:colOff>114300</xdr:colOff>
      <xdr:row>96</xdr:row>
      <xdr:rowOff>167109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45167"/>
          <a:ext cx="889000" cy="8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167109</xdr:rowOff>
    </xdr:from>
    <xdr:to>
      <xdr:col>45</xdr:col>
      <xdr:colOff>177800</xdr:colOff>
      <xdr:row>97</xdr:row>
      <xdr:rowOff>76704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26309"/>
          <a:ext cx="889000" cy="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76704</xdr:rowOff>
    </xdr:from>
    <xdr:to>
      <xdr:col>41</xdr:col>
      <xdr:colOff>50800</xdr:colOff>
      <xdr:row>97</xdr:row>
      <xdr:rowOff>125955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07354"/>
          <a:ext cx="8890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90540</xdr:rowOff>
    </xdr:from>
    <xdr:to>
      <xdr:col>55</xdr:col>
      <xdr:colOff>50800</xdr:colOff>
      <xdr:row>96</xdr:row>
      <xdr:rowOff>20690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113417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35167</xdr:rowOff>
    </xdr:from>
    <xdr:to>
      <xdr:col>50</xdr:col>
      <xdr:colOff>165100</xdr:colOff>
      <xdr:row>96</xdr:row>
      <xdr:rowOff>136767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153294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116309</xdr:rowOff>
    </xdr:from>
    <xdr:to>
      <xdr:col>46</xdr:col>
      <xdr:colOff>38100</xdr:colOff>
      <xdr:row>97</xdr:row>
      <xdr:rowOff>46459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37586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6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25904</xdr:rowOff>
    </xdr:from>
    <xdr:to>
      <xdr:col>41</xdr:col>
      <xdr:colOff>101600</xdr:colOff>
      <xdr:row>97</xdr:row>
      <xdr:rowOff>127504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118631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75155</xdr:rowOff>
    </xdr:from>
    <xdr:to>
      <xdr:col>36</xdr:col>
      <xdr:colOff>165100</xdr:colOff>
      <xdr:row>98</xdr:row>
      <xdr:rowOff>5305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167882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8232</xdr:rowOff>
    </xdr:from>
    <xdr:to>
      <xdr:col>85</xdr:col>
      <xdr:colOff>127000</xdr:colOff>
      <xdr:row>38</xdr:row>
      <xdr:rowOff>21794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3332"/>
          <a:ext cx="8382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169435</xdr:rowOff>
    </xdr:from>
    <xdr:to>
      <xdr:col>81</xdr:col>
      <xdr:colOff>50800</xdr:colOff>
      <xdr:row>38</xdr:row>
      <xdr:rowOff>8232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13085"/>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169435</xdr:rowOff>
    </xdr:from>
    <xdr:to>
      <xdr:col>76</xdr:col>
      <xdr:colOff>114300</xdr:colOff>
      <xdr:row>38</xdr:row>
      <xdr:rowOff>23606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13085"/>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23194</xdr:rowOff>
    </xdr:from>
    <xdr:to>
      <xdr:col>71</xdr:col>
      <xdr:colOff>177800</xdr:colOff>
      <xdr:row>38</xdr:row>
      <xdr:rowOff>23606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3829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142444</xdr:rowOff>
    </xdr:from>
    <xdr:to>
      <xdr:col>85</xdr:col>
      <xdr:colOff>177800</xdr:colOff>
      <xdr:row>38</xdr:row>
      <xdr:rowOff>72594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128882</xdr:rowOff>
    </xdr:from>
    <xdr:to>
      <xdr:col>81</xdr:col>
      <xdr:colOff>101600</xdr:colOff>
      <xdr:row>38</xdr:row>
      <xdr:rowOff>59032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50159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118635</xdr:rowOff>
    </xdr:from>
    <xdr:to>
      <xdr:col>76</xdr:col>
      <xdr:colOff>165100</xdr:colOff>
      <xdr:row>38</xdr:row>
      <xdr:rowOff>48785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65312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144256</xdr:rowOff>
    </xdr:from>
    <xdr:to>
      <xdr:col>72</xdr:col>
      <xdr:colOff>38100</xdr:colOff>
      <xdr:row>38</xdr:row>
      <xdr:rowOff>74406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65533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143844</xdr:rowOff>
    </xdr:from>
    <xdr:to>
      <xdr:col>67</xdr:col>
      <xdr:colOff>101600</xdr:colOff>
      <xdr:row>38</xdr:row>
      <xdr:rowOff>73994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65121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8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130640</xdr:rowOff>
    </xdr:from>
    <xdr:to>
      <xdr:col>85</xdr:col>
      <xdr:colOff>127000</xdr:colOff>
      <xdr:row>77</xdr:row>
      <xdr:rowOff>141605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32290"/>
          <a:ext cx="8382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123309</xdr:rowOff>
    </xdr:from>
    <xdr:to>
      <xdr:col>81</xdr:col>
      <xdr:colOff>50800</xdr:colOff>
      <xdr:row>77</xdr:row>
      <xdr:rowOff>141605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24959"/>
          <a:ext cx="88900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123309</xdr:rowOff>
    </xdr:from>
    <xdr:to>
      <xdr:col>76</xdr:col>
      <xdr:colOff>114300</xdr:colOff>
      <xdr:row>77</xdr:row>
      <xdr:rowOff>131021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24959"/>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130159</xdr:rowOff>
    </xdr:from>
    <xdr:to>
      <xdr:col>71</xdr:col>
      <xdr:colOff>177800</xdr:colOff>
      <xdr:row>77</xdr:row>
      <xdr:rowOff>131021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31809"/>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79840</xdr:rowOff>
    </xdr:from>
    <xdr:to>
      <xdr:col>85</xdr:col>
      <xdr:colOff>177800</xdr:colOff>
      <xdr:row>78</xdr:row>
      <xdr:rowOff>9990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58267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90805</xdr:rowOff>
    </xdr:from>
    <xdr:to>
      <xdr:col>81</xdr:col>
      <xdr:colOff>101600</xdr:colOff>
      <xdr:row>78</xdr:row>
      <xdr:rowOff>20955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12082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72509</xdr:rowOff>
    </xdr:from>
    <xdr:to>
      <xdr:col>76</xdr:col>
      <xdr:colOff>165100</xdr:colOff>
      <xdr:row>78</xdr:row>
      <xdr:rowOff>2659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165236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6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80221</xdr:rowOff>
    </xdr:from>
    <xdr:to>
      <xdr:col>72</xdr:col>
      <xdr:colOff>38100</xdr:colOff>
      <xdr:row>78</xdr:row>
      <xdr:rowOff>10371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79359</xdr:rowOff>
    </xdr:from>
    <xdr:to>
      <xdr:col>67</xdr:col>
      <xdr:colOff>101600</xdr:colOff>
      <xdr:row>78</xdr:row>
      <xdr:rowOff>9509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7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156682</xdr:rowOff>
    </xdr:from>
    <xdr:to>
      <xdr:col>85</xdr:col>
      <xdr:colOff>127000</xdr:colOff>
      <xdr:row>93</xdr:row>
      <xdr:rowOff>71696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5758632"/>
          <a:ext cx="838200" cy="2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35034</xdr:rowOff>
    </xdr:from>
    <xdr:to>
      <xdr:col>81</xdr:col>
      <xdr:colOff>50800</xdr:colOff>
      <xdr:row>93</xdr:row>
      <xdr:rowOff>71696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5808434"/>
          <a:ext cx="889000" cy="20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35034</xdr:rowOff>
    </xdr:from>
    <xdr:to>
      <xdr:col>76</xdr:col>
      <xdr:colOff>114300</xdr:colOff>
      <xdr:row>95</xdr:row>
      <xdr:rowOff>88472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5808434"/>
          <a:ext cx="889000" cy="5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88472</xdr:rowOff>
    </xdr:from>
    <xdr:to>
      <xdr:col>71</xdr:col>
      <xdr:colOff>177800</xdr:colOff>
      <xdr:row>96</xdr:row>
      <xdr:rowOff>142520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76222"/>
          <a:ext cx="889000" cy="22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105882</xdr:rowOff>
    </xdr:from>
    <xdr:to>
      <xdr:col>85</xdr:col>
      <xdr:colOff>177800</xdr:colOff>
      <xdr:row>92</xdr:row>
      <xdr:rowOff>36032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7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128759</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55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20896</xdr:rowOff>
    </xdr:from>
    <xdr:to>
      <xdr:col>81</xdr:col>
      <xdr:colOff>101600</xdr:colOff>
      <xdr:row>93</xdr:row>
      <xdr:rowOff>122496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9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139023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155684</xdr:rowOff>
    </xdr:from>
    <xdr:to>
      <xdr:col>76</xdr:col>
      <xdr:colOff>165100</xdr:colOff>
      <xdr:row>92</xdr:row>
      <xdr:rowOff>85834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57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102361</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55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37672</xdr:rowOff>
    </xdr:from>
    <xdr:to>
      <xdr:col>72</xdr:col>
      <xdr:colOff>38100</xdr:colOff>
      <xdr:row>95</xdr:row>
      <xdr:rowOff>139272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155799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1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91720</xdr:rowOff>
    </xdr:from>
    <xdr:to>
      <xdr:col>67</xdr:col>
      <xdr:colOff>101600</xdr:colOff>
      <xdr:row>97</xdr:row>
      <xdr:rowOff>21870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38397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86576"/>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xdr:rowOff>
    </xdr:from>
    <xdr:to>
      <xdr:col>111</xdr:col>
      <xdr:colOff>177800</xdr:colOff>
      <xdr:row>39</xdr:row>
      <xdr:rowOff>42850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86576"/>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294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31572</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18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120676</xdr:rowOff>
    </xdr:from>
    <xdr:to>
      <xdr:col>112</xdr:col>
      <xdr:colOff>38100</xdr:colOff>
      <xdr:row>39</xdr:row>
      <xdr:rowOff>50826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41953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163500</xdr:rowOff>
    </xdr:from>
    <xdr:to>
      <xdr:col>107</xdr:col>
      <xdr:colOff>101600</xdr:colOff>
      <xdr:row>39</xdr:row>
      <xdr:rowOff>93650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84777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152222</xdr:rowOff>
    </xdr:from>
    <xdr:to>
      <xdr:col>98</xdr:col>
      <xdr:colOff>38100</xdr:colOff>
      <xdr:row>39</xdr:row>
      <xdr:rowOff>82372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73499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2330</xdr:rowOff>
    </xdr:from>
    <xdr:to>
      <xdr:col>116</xdr:col>
      <xdr:colOff>63500</xdr:colOff>
      <xdr:row>59</xdr:row>
      <xdr:rowOff>2387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1788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163037</xdr:rowOff>
    </xdr:from>
    <xdr:to>
      <xdr:col>111</xdr:col>
      <xdr:colOff>177800</xdr:colOff>
      <xdr:row>59</xdr:row>
      <xdr:rowOff>2330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0713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162198</xdr:rowOff>
    </xdr:from>
    <xdr:to>
      <xdr:col>107</xdr:col>
      <xdr:colOff>50800</xdr:colOff>
      <xdr:row>58</xdr:row>
      <xdr:rowOff>163037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0629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158274</xdr:rowOff>
    </xdr:from>
    <xdr:to>
      <xdr:col>102</xdr:col>
      <xdr:colOff>114300</xdr:colOff>
      <xdr:row>58</xdr:row>
      <xdr:rowOff>162198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0237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123037</xdr:rowOff>
    </xdr:from>
    <xdr:to>
      <xdr:col>116</xdr:col>
      <xdr:colOff>114300</xdr:colOff>
      <xdr:row>59</xdr:row>
      <xdr:rowOff>53187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122980</xdr:rowOff>
    </xdr:from>
    <xdr:to>
      <xdr:col>112</xdr:col>
      <xdr:colOff>38100</xdr:colOff>
      <xdr:row>59</xdr:row>
      <xdr:rowOff>53130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69657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112237</xdr:rowOff>
    </xdr:from>
    <xdr:to>
      <xdr:col>107</xdr:col>
      <xdr:colOff>101600</xdr:colOff>
      <xdr:row>59</xdr:row>
      <xdr:rowOff>42387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58914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111398</xdr:rowOff>
    </xdr:from>
    <xdr:to>
      <xdr:col>102</xdr:col>
      <xdr:colOff>165100</xdr:colOff>
      <xdr:row>59</xdr:row>
      <xdr:rowOff>41548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58075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8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107474</xdr:rowOff>
    </xdr:from>
    <xdr:to>
      <xdr:col>98</xdr:col>
      <xdr:colOff>38100</xdr:colOff>
      <xdr:row>59</xdr:row>
      <xdr:rowOff>37624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54151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8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11080</xdr:rowOff>
    </xdr:from>
    <xdr:to>
      <xdr:col>116</xdr:col>
      <xdr:colOff>63500</xdr:colOff>
      <xdr:row>77</xdr:row>
      <xdr:rowOff>31621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2730"/>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31621</xdr:rowOff>
    </xdr:from>
    <xdr:to>
      <xdr:col>111</xdr:col>
      <xdr:colOff>177800</xdr:colOff>
      <xdr:row>77</xdr:row>
      <xdr:rowOff>124923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33271"/>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116399</xdr:rowOff>
    </xdr:from>
    <xdr:to>
      <xdr:col>107</xdr:col>
      <xdr:colOff>50800</xdr:colOff>
      <xdr:row>77</xdr:row>
      <xdr:rowOff>124923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18049"/>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116399</xdr:rowOff>
    </xdr:from>
    <xdr:to>
      <xdr:col>102</xdr:col>
      <xdr:colOff>114300</xdr:colOff>
      <xdr:row>77</xdr:row>
      <xdr:rowOff>135830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1804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131730</xdr:rowOff>
    </xdr:from>
    <xdr:to>
      <xdr:col>116</xdr:col>
      <xdr:colOff>114300</xdr:colOff>
      <xdr:row>77</xdr:row>
      <xdr:rowOff>61880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110157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152271</xdr:rowOff>
    </xdr:from>
    <xdr:to>
      <xdr:col>112</xdr:col>
      <xdr:colOff>38100</xdr:colOff>
      <xdr:row>77</xdr:row>
      <xdr:rowOff>82421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73548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74123</xdr:rowOff>
    </xdr:from>
    <xdr:to>
      <xdr:col>107</xdr:col>
      <xdr:colOff>101600</xdr:colOff>
      <xdr:row>78</xdr:row>
      <xdr:rowOff>4273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166850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65599</xdr:rowOff>
    </xdr:from>
    <xdr:to>
      <xdr:col>102</xdr:col>
      <xdr:colOff>165100</xdr:colOff>
      <xdr:row>77</xdr:row>
      <xdr:rowOff>167199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158326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85030</xdr:rowOff>
    </xdr:from>
    <xdr:to>
      <xdr:col>98</xdr:col>
      <xdr:colOff>38100</xdr:colOff>
      <xdr:row>78</xdr:row>
      <xdr:rowOff>15180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増加幅が大きい費目、類似団体平均を大きく上回っている費目を抽出して記載する。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人件費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77,963</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10,186</a:t>
          </a:r>
          <a:r>
            <a:rPr lang="ja-JP" altLang="en-US" sz="1300">
              <a:effectLst/>
              <a:latin typeface="ＭＳ Ｐゴシック" panose="020B0600070205080204" pitchFamily="50" charset="-128"/>
              <a:ea typeface="ＭＳ Ｐゴシック" panose="020B0600070205080204" pitchFamily="50" charset="-128"/>
            </a:rPr>
            <a:t>円増加している。これは、一般職員</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名及び議員</a:t>
          </a:r>
          <a:r>
            <a:rPr lang="en-US" altLang="ja-JP" sz="1300">
              <a:effectLst/>
              <a:latin typeface="ＭＳ Ｐゴシック" panose="020B0600070205080204" pitchFamily="50" charset="-128"/>
              <a:ea typeface="ＭＳ Ｐゴシック" panose="020B0600070205080204" pitchFamily="50" charset="-128"/>
            </a:rPr>
            <a:t>1</a:t>
          </a:r>
          <a:r>
            <a:rPr lang="ja-JP" altLang="en-US" sz="1300">
              <a:effectLst/>
              <a:latin typeface="ＭＳ Ｐゴシック" panose="020B0600070205080204" pitchFamily="50" charset="-128"/>
              <a:ea typeface="ＭＳ Ｐゴシック" panose="020B0600070205080204" pitchFamily="50" charset="-128"/>
            </a:rPr>
            <a:t>名の増加や会計年度任用職員制度への移行による報酬、各種手当の増加によるものである。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扶助費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107,069</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414</a:t>
          </a:r>
          <a:r>
            <a:rPr lang="ja-JP" altLang="en-US" sz="1300">
              <a:effectLst/>
              <a:latin typeface="ＭＳ Ｐゴシック" panose="020B0600070205080204" pitchFamily="50" charset="-128"/>
              <a:ea typeface="ＭＳ Ｐゴシック" panose="020B0600070205080204" pitchFamily="50" charset="-128"/>
            </a:rPr>
            <a:t>円増加している。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子育て世帯臨時特別給付金や障害介護給付費・障害児給付費が増加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したが、保育園・認定こども園施設型給付費や乳幼児医療費助成、児童手当は減少しているため微増となっている。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226,115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105,026</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円増加している。これは、特別定額給付金や商工業者への新型コロナウイルス対策支援に伴う増加によるものである。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97,153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14,879</a:t>
          </a:r>
          <a:r>
            <a:rPr kumimoji="1" lang="ja-JP" altLang="en-US" sz="1300">
              <a:latin typeface="ＭＳ Ｐゴシック" panose="020B0600070205080204" pitchFamily="50" charset="-128"/>
              <a:ea typeface="ＭＳ Ｐゴシック" panose="020B0600070205080204" pitchFamily="50" charset="-128"/>
            </a:rPr>
            <a:t>円となっている。これは、富田小学校講堂建設事業やＧＩＧＡスクール通信ネットワーク整備事業により増加している。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17,208
17,058
61.53
13,915,688
13,583,878
235,109
4,090,369
5,866,114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xdr:rowOff>
    </xdr:from>
    <xdr:to>
      <xdr:col>24</xdr:col>
      <xdr:colOff>63500</xdr:colOff>
      <xdr:row>33</xdr:row>
      <xdr:rowOff>145905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8104"/>
          <a:ext cx="8382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145905</xdr:rowOff>
    </xdr:from>
    <xdr:to>
      <xdr:col>19</xdr:col>
      <xdr:colOff>177800</xdr:colOff>
      <xdr:row>34</xdr:row>
      <xdr:rowOff>132842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3755"/>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132842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797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101818</xdr:rowOff>
    </xdr:from>
    <xdr:to>
      <xdr:col>10</xdr:col>
      <xdr:colOff>114300</xdr:colOff>
      <xdr:row>34</xdr:row>
      <xdr:rowOff>108676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1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120904</xdr:rowOff>
    </xdr:from>
    <xdr:to>
      <xdr:col>24</xdr:col>
      <xdr:colOff>114300</xdr:colOff>
      <xdr:row>33</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143781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95105</xdr:rowOff>
    </xdr:from>
    <xdr:to>
      <xdr:col>20</xdr:col>
      <xdr:colOff>38100</xdr:colOff>
      <xdr:row>34</xdr:row>
      <xdr:rowOff>25255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41782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82042</xdr:rowOff>
    </xdr:from>
    <xdr:to>
      <xdr:col>15</xdr:col>
      <xdr:colOff>101600</xdr:colOff>
      <xdr:row>35</xdr:row>
      <xdr:rowOff>12192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57876</xdr:rowOff>
    </xdr:from>
    <xdr:to>
      <xdr:col>10</xdr:col>
      <xdr:colOff>165100</xdr:colOff>
      <xdr:row>34</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150603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51018</xdr:rowOff>
    </xdr:from>
    <xdr:to>
      <xdr:col>6</xdr:col>
      <xdr:colOff>38100</xdr:colOff>
      <xdr:row>34</xdr:row>
      <xdr:rowOff>152618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143745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26703</xdr:rowOff>
    </xdr:from>
    <xdr:to>
      <xdr:col>24</xdr:col>
      <xdr:colOff>63500</xdr:colOff>
      <xdr:row>57</xdr:row>
      <xdr:rowOff>83181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85003"/>
          <a:ext cx="838200" cy="5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61564</xdr:rowOff>
    </xdr:from>
    <xdr:to>
      <xdr:col>19</xdr:col>
      <xdr:colOff>177800</xdr:colOff>
      <xdr:row>57</xdr:row>
      <xdr:rowOff>83181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662764"/>
          <a:ext cx="889000" cy="1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61564</xdr:rowOff>
    </xdr:from>
    <xdr:to>
      <xdr:col>15</xdr:col>
      <xdr:colOff>50800</xdr:colOff>
      <xdr:row>58</xdr:row>
      <xdr:rowOff>64984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662764"/>
          <a:ext cx="889000" cy="3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64984</xdr:rowOff>
    </xdr:from>
    <xdr:to>
      <xdr:col>10</xdr:col>
      <xdr:colOff>114300</xdr:colOff>
      <xdr:row>59</xdr:row>
      <xdr:rowOff>21423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908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147353</xdr:rowOff>
    </xdr:from>
    <xdr:to>
      <xdr:col>24</xdr:col>
      <xdr:colOff>114300</xdr:colOff>
      <xdr:row>54</xdr:row>
      <xdr:rowOff>77503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170230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8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32381</xdr:rowOff>
    </xdr:from>
    <xdr:to>
      <xdr:col>20</xdr:col>
      <xdr:colOff>38100</xdr:colOff>
      <xdr:row>57</xdr:row>
      <xdr:rowOff>133981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150508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8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10764</xdr:rowOff>
    </xdr:from>
    <xdr:to>
      <xdr:col>15</xdr:col>
      <xdr:colOff>101600</xdr:colOff>
      <xdr:row>56</xdr:row>
      <xdr:rowOff>112364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128891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14184</xdr:rowOff>
    </xdr:from>
    <xdr:to>
      <xdr:col>10</xdr:col>
      <xdr:colOff>165100</xdr:colOff>
      <xdr:row>58</xdr:row>
      <xdr:rowOff>115784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132311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3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142073</xdr:rowOff>
    </xdr:from>
    <xdr:to>
      <xdr:col>6</xdr:col>
      <xdr:colOff>38100</xdr:colOff>
      <xdr:row>59</xdr:row>
      <xdr:rowOff>72223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88750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18421</xdr:rowOff>
    </xdr:from>
    <xdr:to>
      <xdr:col>24</xdr:col>
      <xdr:colOff>63500</xdr:colOff>
      <xdr:row>76</xdr:row>
      <xdr:rowOff>37043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8621"/>
          <a:ext cx="8382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37043</xdr:rowOff>
    </xdr:from>
    <xdr:to>
      <xdr:col>19</xdr:col>
      <xdr:colOff>177800</xdr:colOff>
      <xdr:row>76</xdr:row>
      <xdr:rowOff>97721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7243"/>
          <a:ext cx="8890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80553</xdr:rowOff>
    </xdr:from>
    <xdr:to>
      <xdr:col>15</xdr:col>
      <xdr:colOff>50800</xdr:colOff>
      <xdr:row>76</xdr:row>
      <xdr:rowOff>97721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10753"/>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80553</xdr:rowOff>
    </xdr:from>
    <xdr:to>
      <xdr:col>10</xdr:col>
      <xdr:colOff>114300</xdr:colOff>
      <xdr:row>76</xdr:row>
      <xdr:rowOff>119171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10753"/>
          <a:ext cx="889000" cy="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139070</xdr:rowOff>
    </xdr:from>
    <xdr:to>
      <xdr:col>24</xdr:col>
      <xdr:colOff>114300</xdr:colOff>
      <xdr:row>76</xdr:row>
      <xdr:rowOff>69221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78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161947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4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157693</xdr:rowOff>
    </xdr:from>
    <xdr:to>
      <xdr:col>20</xdr:col>
      <xdr:colOff>38100</xdr:colOff>
      <xdr:row>76</xdr:row>
      <xdr:rowOff>87843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104370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46921</xdr:rowOff>
    </xdr:from>
    <xdr:to>
      <xdr:col>15</xdr:col>
      <xdr:colOff>101600</xdr:colOff>
      <xdr:row>76</xdr:row>
      <xdr:rowOff>148521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29753</xdr:rowOff>
    </xdr:from>
    <xdr:to>
      <xdr:col>10</xdr:col>
      <xdr:colOff>165100</xdr:colOff>
      <xdr:row>76</xdr:row>
      <xdr:rowOff>131353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147880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68371</xdr:rowOff>
    </xdr:from>
    <xdr:to>
      <xdr:col>6</xdr:col>
      <xdr:colOff>38100</xdr:colOff>
      <xdr:row>76</xdr:row>
      <xdr:rowOff>169971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7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77239</xdr:rowOff>
    </xdr:from>
    <xdr:to>
      <xdr:col>24</xdr:col>
      <xdr:colOff>63500</xdr:colOff>
      <xdr:row>97</xdr:row>
      <xdr:rowOff>89874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7889"/>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82459</xdr:rowOff>
    </xdr:from>
    <xdr:to>
      <xdr:col>19</xdr:col>
      <xdr:colOff>177800</xdr:colOff>
      <xdr:row>97</xdr:row>
      <xdr:rowOff>89874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13109"/>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82459</xdr:rowOff>
    </xdr:from>
    <xdr:to>
      <xdr:col>15</xdr:col>
      <xdr:colOff>50800</xdr:colOff>
      <xdr:row>97</xdr:row>
      <xdr:rowOff>93042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3109"/>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93042</xdr:rowOff>
    </xdr:from>
    <xdr:to>
      <xdr:col>10</xdr:col>
      <xdr:colOff>114300</xdr:colOff>
      <xdr:row>97</xdr:row>
      <xdr:rowOff>103893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23692"/>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26439</xdr:rowOff>
    </xdr:from>
    <xdr:to>
      <xdr:col>24</xdr:col>
      <xdr:colOff>114300</xdr:colOff>
      <xdr:row>97</xdr:row>
      <xdr:rowOff>128039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39074</xdr:rowOff>
    </xdr:from>
    <xdr:to>
      <xdr:col>20</xdr:col>
      <xdr:colOff>38100</xdr:colOff>
      <xdr:row>97</xdr:row>
      <xdr:rowOff>140674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131801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31659</xdr:rowOff>
    </xdr:from>
    <xdr:to>
      <xdr:col>15</xdr:col>
      <xdr:colOff>101600</xdr:colOff>
      <xdr:row>97</xdr:row>
      <xdr:rowOff>133259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124386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42242</xdr:rowOff>
    </xdr:from>
    <xdr:to>
      <xdr:col>10</xdr:col>
      <xdr:colOff>165100</xdr:colOff>
      <xdr:row>97</xdr:row>
      <xdr:rowOff>143842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134969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53093</xdr:rowOff>
    </xdr:from>
    <xdr:to>
      <xdr:col>6</xdr:col>
      <xdr:colOff>38100</xdr:colOff>
      <xdr:row>97</xdr:row>
      <xdr:rowOff>154693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145820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7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138805</xdr:rowOff>
    </xdr:from>
    <xdr:to>
      <xdr:col>55</xdr:col>
      <xdr:colOff>0</xdr:colOff>
      <xdr:row>55</xdr:row>
      <xdr:rowOff>101886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225655"/>
          <a:ext cx="838200" cy="3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138805</xdr:rowOff>
    </xdr:from>
    <xdr:to>
      <xdr:col>50</xdr:col>
      <xdr:colOff>114300</xdr:colOff>
      <xdr:row>55</xdr:row>
      <xdr:rowOff>28581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225655"/>
          <a:ext cx="889000" cy="2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28581</xdr:rowOff>
    </xdr:from>
    <xdr:to>
      <xdr:col>45</xdr:col>
      <xdr:colOff>177800</xdr:colOff>
      <xdr:row>55</xdr:row>
      <xdr:rowOff>97447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58331"/>
          <a:ext cx="8890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97447</xdr:rowOff>
    </xdr:from>
    <xdr:to>
      <xdr:col>41</xdr:col>
      <xdr:colOff>50800</xdr:colOff>
      <xdr:row>56</xdr:row>
      <xdr:rowOff>17875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27197"/>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51086</xdr:rowOff>
    </xdr:from>
    <xdr:to>
      <xdr:col>55</xdr:col>
      <xdr:colOff>50800</xdr:colOff>
      <xdr:row>55</xdr:row>
      <xdr:rowOff>152686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73963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88005</xdr:rowOff>
    </xdr:from>
    <xdr:to>
      <xdr:col>50</xdr:col>
      <xdr:colOff>165100</xdr:colOff>
      <xdr:row>54</xdr:row>
      <xdr:rowOff>18155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34682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9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149231</xdr:rowOff>
    </xdr:from>
    <xdr:to>
      <xdr:col>46</xdr:col>
      <xdr:colOff>38100</xdr:colOff>
      <xdr:row>55</xdr:row>
      <xdr:rowOff>79381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95908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46647</xdr:rowOff>
    </xdr:from>
    <xdr:to>
      <xdr:col>41</xdr:col>
      <xdr:colOff>101600</xdr:colOff>
      <xdr:row>55</xdr:row>
      <xdr:rowOff>148247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164774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113803</xdr:rowOff>
    </xdr:from>
    <xdr:to>
      <xdr:col>55</xdr:col>
      <xdr:colOff>0</xdr:colOff>
      <xdr:row>73</xdr:row>
      <xdr:rowOff>114717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458203"/>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102275</xdr:rowOff>
    </xdr:from>
    <xdr:to>
      <xdr:col>50</xdr:col>
      <xdr:colOff>114300</xdr:colOff>
      <xdr:row>73</xdr:row>
      <xdr:rowOff>114717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275225"/>
          <a:ext cx="889000" cy="35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102275</xdr:rowOff>
    </xdr:from>
    <xdr:to>
      <xdr:col>45</xdr:col>
      <xdr:colOff>177800</xdr:colOff>
      <xdr:row>75</xdr:row>
      <xdr:rowOff>104790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275225"/>
          <a:ext cx="889000" cy="6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104790</xdr:rowOff>
    </xdr:from>
    <xdr:to>
      <xdr:col>41</xdr:col>
      <xdr:colOff>50800</xdr:colOff>
      <xdr:row>77</xdr:row>
      <xdr:rowOff>87252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63540"/>
          <a:ext cx="889000" cy="3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63003</xdr:rowOff>
    </xdr:from>
    <xdr:to>
      <xdr:col>55</xdr:col>
      <xdr:colOff>50800</xdr:colOff>
      <xdr:row>72</xdr:row>
      <xdr:rowOff>164603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4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85880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2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63917</xdr:rowOff>
    </xdr:from>
    <xdr:to>
      <xdr:col>50</xdr:col>
      <xdr:colOff>165100</xdr:colOff>
      <xdr:row>73</xdr:row>
      <xdr:rowOff>165517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10594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51475</xdr:rowOff>
    </xdr:from>
    <xdr:to>
      <xdr:col>46</xdr:col>
      <xdr:colOff>38100</xdr:colOff>
      <xdr:row>71</xdr:row>
      <xdr:rowOff>153075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2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169602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9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53990</xdr:rowOff>
    </xdr:from>
    <xdr:to>
      <xdr:col>41</xdr:col>
      <xdr:colOff>101600</xdr:colOff>
      <xdr:row>75</xdr:row>
      <xdr:rowOff>155591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12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36452</xdr:rowOff>
    </xdr:from>
    <xdr:to>
      <xdr:col>36</xdr:col>
      <xdr:colOff>165100</xdr:colOff>
      <xdr:row>77</xdr:row>
      <xdr:rowOff>138052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154579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88897</xdr:rowOff>
    </xdr:from>
    <xdr:to>
      <xdr:col>55</xdr:col>
      <xdr:colOff>0</xdr:colOff>
      <xdr:row>97</xdr:row>
      <xdr:rowOff>130831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19547"/>
          <a:ext cx="8382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88897</xdr:rowOff>
    </xdr:from>
    <xdr:to>
      <xdr:col>50</xdr:col>
      <xdr:colOff>114300</xdr:colOff>
      <xdr:row>97</xdr:row>
      <xdr:rowOff>156136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9547"/>
          <a:ext cx="889000" cy="6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71334</xdr:rowOff>
    </xdr:from>
    <xdr:to>
      <xdr:col>45</xdr:col>
      <xdr:colOff>177800</xdr:colOff>
      <xdr:row>97</xdr:row>
      <xdr:rowOff>156136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01984"/>
          <a:ext cx="889000" cy="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62852</xdr:rowOff>
    </xdr:from>
    <xdr:to>
      <xdr:col>41</xdr:col>
      <xdr:colOff>50800</xdr:colOff>
      <xdr:row>97</xdr:row>
      <xdr:rowOff>71334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93502"/>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80031</xdr:rowOff>
    </xdr:from>
    <xdr:to>
      <xdr:col>55</xdr:col>
      <xdr:colOff>50800</xdr:colOff>
      <xdr:row>98</xdr:row>
      <xdr:rowOff>10181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166408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38097</xdr:rowOff>
    </xdr:from>
    <xdr:to>
      <xdr:col>50</xdr:col>
      <xdr:colOff>165100</xdr:colOff>
      <xdr:row>97</xdr:row>
      <xdr:rowOff>139697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105336</xdr:rowOff>
    </xdr:from>
    <xdr:to>
      <xdr:col>46</xdr:col>
      <xdr:colOff>38100</xdr:colOff>
      <xdr:row>98</xdr:row>
      <xdr:rowOff>35486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20534</xdr:rowOff>
    </xdr:from>
    <xdr:to>
      <xdr:col>41</xdr:col>
      <xdr:colOff>101600</xdr:colOff>
      <xdr:row>97</xdr:row>
      <xdr:rowOff>122134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4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12052</xdr:rowOff>
    </xdr:from>
    <xdr:to>
      <xdr:col>36</xdr:col>
      <xdr:colOff>165100</xdr:colOff>
      <xdr:row>97</xdr:row>
      <xdr:rowOff>113652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104779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36046</xdr:rowOff>
    </xdr:from>
    <xdr:to>
      <xdr:col>85</xdr:col>
      <xdr:colOff>127000</xdr:colOff>
      <xdr:row>37</xdr:row>
      <xdr:rowOff>109100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79696"/>
          <a:ext cx="838200" cy="7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26184</xdr:rowOff>
    </xdr:from>
    <xdr:to>
      <xdr:col>81</xdr:col>
      <xdr:colOff>50800</xdr:colOff>
      <xdr:row>37</xdr:row>
      <xdr:rowOff>109100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026934"/>
          <a:ext cx="889000" cy="4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26184</xdr:rowOff>
    </xdr:from>
    <xdr:to>
      <xdr:col>76</xdr:col>
      <xdr:colOff>114300</xdr:colOff>
      <xdr:row>38</xdr:row>
      <xdr:rowOff>6818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26934"/>
          <a:ext cx="889000" cy="4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10574</xdr:rowOff>
    </xdr:from>
    <xdr:to>
      <xdr:col>71</xdr:col>
      <xdr:colOff>177800</xdr:colOff>
      <xdr:row>38</xdr:row>
      <xdr:rowOff>6818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54224"/>
          <a:ext cx="889000" cy="16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156696</xdr:rowOff>
    </xdr:from>
    <xdr:to>
      <xdr:col>85</xdr:col>
      <xdr:colOff>177800</xdr:colOff>
      <xdr:row>37</xdr:row>
      <xdr:rowOff>86846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135123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58300</xdr:rowOff>
    </xdr:from>
    <xdr:to>
      <xdr:col>81</xdr:col>
      <xdr:colOff>101600</xdr:colOff>
      <xdr:row>37</xdr:row>
      <xdr:rowOff>159900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151027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146834</xdr:rowOff>
    </xdr:from>
    <xdr:to>
      <xdr:col>76</xdr:col>
      <xdr:colOff>165100</xdr:colOff>
      <xdr:row>35</xdr:row>
      <xdr:rowOff>76984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93511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127468</xdr:rowOff>
    </xdr:from>
    <xdr:to>
      <xdr:col>72</xdr:col>
      <xdr:colOff>38100</xdr:colOff>
      <xdr:row>38</xdr:row>
      <xdr:rowOff>57618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48745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131224</xdr:rowOff>
    </xdr:from>
    <xdr:to>
      <xdr:col>67</xdr:col>
      <xdr:colOff>101600</xdr:colOff>
      <xdr:row>37</xdr:row>
      <xdr:rowOff>61374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77901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134854</xdr:rowOff>
    </xdr:from>
    <xdr:to>
      <xdr:col>85</xdr:col>
      <xdr:colOff>127000</xdr:colOff>
      <xdr:row>56</xdr:row>
      <xdr:rowOff>95001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93154"/>
          <a:ext cx="838200" cy="3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95001</xdr:rowOff>
    </xdr:from>
    <xdr:to>
      <xdr:col>81</xdr:col>
      <xdr:colOff>50800</xdr:colOff>
      <xdr:row>56</xdr:row>
      <xdr:rowOff>103139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9620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164724</xdr:rowOff>
    </xdr:from>
    <xdr:to>
      <xdr:col>76</xdr:col>
      <xdr:colOff>114300</xdr:colOff>
      <xdr:row>56</xdr:row>
      <xdr:rowOff>103139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4474"/>
          <a:ext cx="8890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164724</xdr:rowOff>
    </xdr:from>
    <xdr:to>
      <xdr:col>71</xdr:col>
      <xdr:colOff>177800</xdr:colOff>
      <xdr:row>56</xdr:row>
      <xdr:rowOff>103070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94474"/>
          <a:ext cx="889000" cy="1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84054</xdr:rowOff>
    </xdr:from>
    <xdr:to>
      <xdr:col>85</xdr:col>
      <xdr:colOff>177800</xdr:colOff>
      <xdr:row>55</xdr:row>
      <xdr:rowOff>14204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106931</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44201</xdr:rowOff>
    </xdr:from>
    <xdr:to>
      <xdr:col>81</xdr:col>
      <xdr:colOff>101600</xdr:colOff>
      <xdr:row>56</xdr:row>
      <xdr:rowOff>145801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136928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52339</xdr:rowOff>
    </xdr:from>
    <xdr:to>
      <xdr:col>76</xdr:col>
      <xdr:colOff>165100</xdr:colOff>
      <xdr:row>56</xdr:row>
      <xdr:rowOff>153939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145066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113924</xdr:rowOff>
    </xdr:from>
    <xdr:to>
      <xdr:col>72</xdr:col>
      <xdr:colOff>38100</xdr:colOff>
      <xdr:row>56</xdr:row>
      <xdr:rowOff>44074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60601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52270</xdr:rowOff>
    </xdr:from>
    <xdr:to>
      <xdr:col>67</xdr:col>
      <xdr:colOff>101600</xdr:colOff>
      <xdr:row>56</xdr:row>
      <xdr:rowOff>153870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170397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8232</xdr:rowOff>
    </xdr:from>
    <xdr:to>
      <xdr:col>85</xdr:col>
      <xdr:colOff>127000</xdr:colOff>
      <xdr:row>78</xdr:row>
      <xdr:rowOff>21794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81332"/>
          <a:ext cx="8382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169435</xdr:rowOff>
    </xdr:from>
    <xdr:to>
      <xdr:col>81</xdr:col>
      <xdr:colOff>50800</xdr:colOff>
      <xdr:row>78</xdr:row>
      <xdr:rowOff>8232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371085"/>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169435</xdr:rowOff>
    </xdr:from>
    <xdr:to>
      <xdr:col>76</xdr:col>
      <xdr:colOff>114300</xdr:colOff>
      <xdr:row>78</xdr:row>
      <xdr:rowOff>23605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71085"/>
          <a:ext cx="889000" cy="2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23194</xdr:rowOff>
    </xdr:from>
    <xdr:to>
      <xdr:col>71</xdr:col>
      <xdr:colOff>177800</xdr:colOff>
      <xdr:row>78</xdr:row>
      <xdr:rowOff>23605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9629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142444</xdr:rowOff>
    </xdr:from>
    <xdr:to>
      <xdr:col>85</xdr:col>
      <xdr:colOff>177800</xdr:colOff>
      <xdr:row>78</xdr:row>
      <xdr:rowOff>72594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128882</xdr:rowOff>
    </xdr:from>
    <xdr:to>
      <xdr:col>81</xdr:col>
      <xdr:colOff>101600</xdr:colOff>
      <xdr:row>78</xdr:row>
      <xdr:rowOff>59032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50159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2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118635</xdr:rowOff>
    </xdr:from>
    <xdr:to>
      <xdr:col>76</xdr:col>
      <xdr:colOff>165100</xdr:colOff>
      <xdr:row>78</xdr:row>
      <xdr:rowOff>48785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65312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0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144255</xdr:rowOff>
    </xdr:from>
    <xdr:to>
      <xdr:col>72</xdr:col>
      <xdr:colOff>38100</xdr:colOff>
      <xdr:row>78</xdr:row>
      <xdr:rowOff>74405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65532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43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143844</xdr:rowOff>
    </xdr:from>
    <xdr:to>
      <xdr:col>67</xdr:col>
      <xdr:colOff>101600</xdr:colOff>
      <xdr:row>78</xdr:row>
      <xdr:rowOff>73994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65121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43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130640</xdr:rowOff>
    </xdr:from>
    <xdr:to>
      <xdr:col>85</xdr:col>
      <xdr:colOff>127000</xdr:colOff>
      <xdr:row>97</xdr:row>
      <xdr:rowOff>141605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61290"/>
          <a:ext cx="8382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123309</xdr:rowOff>
    </xdr:from>
    <xdr:to>
      <xdr:col>81</xdr:col>
      <xdr:colOff>50800</xdr:colOff>
      <xdr:row>97</xdr:row>
      <xdr:rowOff>141605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53959"/>
          <a:ext cx="88900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123309</xdr:rowOff>
    </xdr:from>
    <xdr:to>
      <xdr:col>76</xdr:col>
      <xdr:colOff>114300</xdr:colOff>
      <xdr:row>97</xdr:row>
      <xdr:rowOff>131021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53959"/>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130159</xdr:rowOff>
    </xdr:from>
    <xdr:to>
      <xdr:col>71</xdr:col>
      <xdr:colOff>177800</xdr:colOff>
      <xdr:row>97</xdr:row>
      <xdr:rowOff>131021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60809"/>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79840</xdr:rowOff>
    </xdr:from>
    <xdr:to>
      <xdr:col>85</xdr:col>
      <xdr:colOff>177800</xdr:colOff>
      <xdr:row>98</xdr:row>
      <xdr:rowOff>9990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58267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90805</xdr:rowOff>
    </xdr:from>
    <xdr:to>
      <xdr:col>81</xdr:col>
      <xdr:colOff>101600</xdr:colOff>
      <xdr:row>98</xdr:row>
      <xdr:rowOff>20955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12082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72509</xdr:rowOff>
    </xdr:from>
    <xdr:to>
      <xdr:col>76</xdr:col>
      <xdr:colOff>165100</xdr:colOff>
      <xdr:row>98</xdr:row>
      <xdr:rowOff>2659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165236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80221</xdr:rowOff>
    </xdr:from>
    <xdr:to>
      <xdr:col>72</xdr:col>
      <xdr:colOff>38100</xdr:colOff>
      <xdr:row>98</xdr:row>
      <xdr:rowOff>10371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79359</xdr:rowOff>
    </xdr:from>
    <xdr:to>
      <xdr:col>67</xdr:col>
      <xdr:colOff>101600</xdr:colOff>
      <xdr:row>98</xdr:row>
      <xdr:rowOff>9509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増加幅が大きい費目、類似団体平均を大きく上回っている費目を抽出して記載する。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274,715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124,853</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やふるさと納税が増えたことによるそれを財源とする基金積立金の増加、公営企業（水道事業）からの資金運用に伴う公営企業等資金運用基金積立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72,586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円増加している。これは、商工業研修センターの空調機等改修事業や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商工業者への新型コロナウイルス対策支援に伴う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22,424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2,237</a:t>
          </a:r>
          <a:r>
            <a:rPr kumimoji="1" lang="ja-JP" altLang="en-US" sz="1300">
              <a:latin typeface="ＭＳ Ｐゴシック" panose="020B0600070205080204" pitchFamily="50" charset="-128"/>
              <a:ea typeface="ＭＳ Ｐゴシック" panose="020B0600070205080204" pitchFamily="50" charset="-128"/>
            </a:rPr>
            <a:t>円増加している。これは、消防団の機械倉庫建築や避難施設の空調機整備事業が要因で増加している。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100,636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39,770</a:t>
          </a:r>
          <a:r>
            <a:rPr kumimoji="1" lang="ja-JP" altLang="en-US" sz="1300">
              <a:latin typeface="ＭＳ Ｐゴシック" panose="020B0600070205080204" pitchFamily="50" charset="-128"/>
              <a:ea typeface="ＭＳ Ｐゴシック" panose="020B0600070205080204" pitchFamily="50" charset="-128"/>
            </a:rPr>
            <a:t>円増加している。これは、富田小講堂建設事業やＧＩＧＡスクール整備事業、学校給食費の無償化、屋外運動場用地購入等が要因で増加している。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今後も厳しい財政状況が見込まれるため、事務事業の見直しや統廃合により歳出抑制を推進し、健全な財政運営に努めていく。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一般会計及び公営企業会計等について、すべての会計が赤字を計上しておらず、連結実質赤字は生じていない。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包括支援センターの直営化により新富町介護保険特別会計（介護サービス事業勘定）が今年度から創設された。今後は医療費の増加等により繰出金が一般会計の財政負担を圧迫する要因が考えられるため、中長期的視野を持った経営を行う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6" customWidth="1"/>
    <col min="12" max="12" width="2.21875" style="186" customWidth="1"/>
    <col min="13" max="17" width="2.33203125" style="186" customWidth="1"/>
    <col min="18" max="119" width="2.109375" style="186" customWidth="1"/>
    <col min="120" max="16384" width="0" style="186" hidden="1"/>
  </cols>
  <sheetData>
    <row r="1" spans="1:119" ht="33" customHeight="1" x14ac:dyDescent="0.2">
      <c r="A1" s="184"/>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4"/>
      <c r="DK3" s="184"/>
      <c r="DL3" s="184"/>
      <c r="DM3" s="184"/>
      <c r="DN3" s="184"/>
      <c r="DO3" s="184"/>
    </row>
    <row r="4" spans="1:119" ht="18.75" customHeight="1" x14ac:dyDescent="0.2">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13915688</v>
      </c>
      <c r="BO4" s="431"/>
      <c r="BP4" s="431"/>
      <c r="BQ4" s="431"/>
      <c r="BR4" s="431"/>
      <c r="BS4" s="431"/>
      <c r="BT4" s="431"/>
      <c r="BU4" s="432"/>
      <c r="BV4" s="430">
        <v>11291571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6.6</v>
      </c>
      <c r="DC4" s="437"/>
      <c r="DD4" s="437"/>
      <c r="DE4" s="437"/>
      <c r="DF4" s="437"/>
      <c r="DG4" s="437"/>
      <c r="DH4" s="437"/>
      <c r="DI4" s="438"/>
      <c r="DJ4" s="184"/>
      <c r="DK4" s="184"/>
      <c r="DL4" s="184"/>
      <c r="DM4" s="184"/>
      <c r="DN4" s="184"/>
      <c r="DO4" s="184"/>
    </row>
    <row r="5" spans="1:119" ht="18.75" customHeight="1" x14ac:dyDescent="0.2">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13583878</v>
      </c>
      <c r="BO5" s="468"/>
      <c r="BP5" s="468"/>
      <c r="BQ5" s="468"/>
      <c r="BR5" s="468"/>
      <c r="BS5" s="468"/>
      <c r="BT5" s="468"/>
      <c r="BU5" s="469"/>
      <c r="BV5" s="467">
        <v>10962034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94.4</v>
      </c>
      <c r="CU5" s="465"/>
      <c r="CV5" s="465"/>
      <c r="CW5" s="465"/>
      <c r="CX5" s="465"/>
      <c r="CY5" s="465"/>
      <c r="CZ5" s="465"/>
      <c r="DA5" s="466"/>
      <c r="DB5" s="464">
        <v>95.8</v>
      </c>
      <c r="DC5" s="465"/>
      <c r="DD5" s="465"/>
      <c r="DE5" s="465"/>
      <c r="DF5" s="465"/>
      <c r="DG5" s="465"/>
      <c r="DH5" s="465"/>
      <c r="DI5" s="466"/>
      <c r="DJ5" s="184"/>
      <c r="DK5" s="184"/>
      <c r="DL5" s="184"/>
      <c r="DM5" s="184"/>
      <c r="DN5" s="184"/>
      <c r="DO5" s="184"/>
    </row>
    <row r="6" spans="1:119" ht="18.75" customHeight="1" x14ac:dyDescent="0.2">
      <c r="A6" s="185"/>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331810</v>
      </c>
      <c r="BO6" s="468"/>
      <c r="BP6" s="468"/>
      <c r="BQ6" s="468"/>
      <c r="BR6" s="468"/>
      <c r="BS6" s="468"/>
      <c r="BT6" s="468"/>
      <c r="BU6" s="469"/>
      <c r="BV6" s="467">
        <v>329537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99.6</v>
      </c>
      <c r="DC6" s="505"/>
      <c r="DD6" s="505"/>
      <c r="DE6" s="505"/>
      <c r="DF6" s="505"/>
      <c r="DG6" s="505"/>
      <c r="DH6" s="505"/>
      <c r="DI6" s="506"/>
      <c r="DJ6" s="184"/>
      <c r="DK6" s="184"/>
      <c r="DL6" s="184"/>
      <c r="DM6" s="184"/>
      <c r="DN6" s="184"/>
      <c r="DO6" s="184"/>
    </row>
    <row r="7" spans="1:119" ht="18.75" customHeight="1" x14ac:dyDescent="0.2">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96701</v>
      </c>
      <c r="BO7" s="468"/>
      <c r="BP7" s="468"/>
      <c r="BQ7" s="468"/>
      <c r="BR7" s="468"/>
      <c r="BS7" s="468"/>
      <c r="BT7" s="468"/>
      <c r="BU7" s="469"/>
      <c r="BV7" s="467">
        <v>70688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4090369</v>
      </c>
      <c r="CU7" s="468"/>
      <c r="CV7" s="468"/>
      <c r="CW7" s="468"/>
      <c r="CX7" s="468"/>
      <c r="CY7" s="468"/>
      <c r="CZ7" s="468"/>
      <c r="DA7" s="469"/>
      <c r="DB7" s="467">
        <v>3946100</v>
      </c>
      <c r="DC7" s="468"/>
      <c r="DD7" s="468"/>
      <c r="DE7" s="468"/>
      <c r="DF7" s="468"/>
      <c r="DG7" s="468"/>
      <c r="DH7" s="468"/>
      <c r="DI7" s="469"/>
      <c r="DJ7" s="184"/>
      <c r="DK7" s="184"/>
      <c r="DL7" s="184"/>
      <c r="DM7" s="184"/>
      <c r="DN7" s="184"/>
      <c r="DO7" s="184"/>
    </row>
    <row r="8" spans="1:119" ht="18.75" customHeight="1" thickBot="1" x14ac:dyDescent="0.25">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235109</v>
      </c>
      <c r="BO8" s="468"/>
      <c r="BP8" s="468"/>
      <c r="BQ8" s="468"/>
      <c r="BR8" s="468"/>
      <c r="BS8" s="468"/>
      <c r="BT8" s="468"/>
      <c r="BU8" s="469"/>
      <c r="BV8" s="467">
        <v>258849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0.47</v>
      </c>
      <c r="CU8" s="508"/>
      <c r="CV8" s="508"/>
      <c r="CW8" s="508"/>
      <c r="CX8" s="508"/>
      <c r="CY8" s="508"/>
      <c r="CZ8" s="508"/>
      <c r="DA8" s="509"/>
      <c r="DB8" s="507">
        <v>0.46</v>
      </c>
      <c r="DC8" s="508"/>
      <c r="DD8" s="508"/>
      <c r="DE8" s="508"/>
      <c r="DF8" s="508"/>
      <c r="DG8" s="508"/>
      <c r="DH8" s="508"/>
      <c r="DI8" s="509"/>
      <c r="DJ8" s="184"/>
      <c r="DK8" s="184"/>
      <c r="DL8" s="184"/>
      <c r="DM8" s="184"/>
      <c r="DN8" s="184"/>
      <c r="DO8" s="184"/>
    </row>
    <row r="9" spans="1:119" ht="18.75" customHeight="1" thickBot="1" x14ac:dyDescent="0.25">
      <c r="A9" s="185"/>
      <c r="B9" s="461" t="s">
        <v>111</v>
      </c>
      <c r="C9" s="462"/>
      <c r="D9" s="462"/>
      <c r="E9" s="462"/>
      <c r="F9" s="462"/>
      <c r="G9" s="462"/>
      <c r="H9" s="462"/>
      <c r="I9" s="462"/>
      <c r="J9" s="462"/>
      <c r="K9" s="510"/>
      <c r="L9" s="511" t="s">
        <v>112</v>
      </c>
      <c r="M9" s="512"/>
      <c r="N9" s="512"/>
      <c r="O9" s="512"/>
      <c r="P9" s="512"/>
      <c r="Q9" s="513"/>
      <c r="R9" s="514">
        <v>16564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-23740</v>
      </c>
      <c r="BO9" s="468"/>
      <c r="BP9" s="468"/>
      <c r="BQ9" s="468"/>
      <c r="BR9" s="468"/>
      <c r="BS9" s="468"/>
      <c r="BT9" s="468"/>
      <c r="BU9" s="469"/>
      <c r="BV9" s="467">
        <v>-54256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7.7</v>
      </c>
      <c r="CU9" s="465"/>
      <c r="CV9" s="465"/>
      <c r="CW9" s="465"/>
      <c r="CX9" s="465"/>
      <c r="CY9" s="465"/>
      <c r="CZ9" s="465"/>
      <c r="DA9" s="466"/>
      <c r="DB9" s="464">
        <v>7.7</v>
      </c>
      <c r="DC9" s="465"/>
      <c r="DD9" s="465"/>
      <c r="DE9" s="465"/>
      <c r="DF9" s="465"/>
      <c r="DG9" s="465"/>
      <c r="DH9" s="465"/>
      <c r="DI9" s="466"/>
      <c r="DJ9" s="184"/>
      <c r="DK9" s="184"/>
      <c r="DL9" s="184"/>
      <c r="DM9" s="184"/>
      <c r="DN9" s="184"/>
      <c r="DO9" s="184"/>
    </row>
    <row r="10" spans="1:119" ht="18.75" customHeight="1" thickBot="1" x14ac:dyDescent="0.25">
      <c r="A10" s="185"/>
      <c r="B10" s="461"/>
      <c r="C10" s="462"/>
      <c r="D10" s="462"/>
      <c r="E10" s="462"/>
      <c r="F10" s="462"/>
      <c r="G10" s="462"/>
      <c r="H10" s="462"/>
      <c r="I10" s="462"/>
      <c r="J10" s="462"/>
      <c r="K10" s="510"/>
      <c r="L10" s="517" t="s">
        <v>117</v>
      </c>
      <c r="M10" s="497"/>
      <c r="N10" s="497"/>
      <c r="O10" s="497"/>
      <c r="P10" s="497"/>
      <c r="Q10" s="498"/>
      <c r="R10" s="518">
        <v>17373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2582</v>
      </c>
      <c r="BO10" s="468"/>
      <c r="BP10" s="468"/>
      <c r="BQ10" s="468"/>
      <c r="BR10" s="468"/>
      <c r="BS10" s="468"/>
      <c r="BT10" s="468"/>
      <c r="BU10" s="469"/>
      <c r="BV10" s="467">
        <v>6235</v>
      </c>
      <c r="BW10" s="468"/>
      <c r="BX10" s="468"/>
      <c r="BY10" s="468"/>
      <c r="BZ10" s="468"/>
      <c r="CA10" s="468"/>
      <c r="CB10" s="468"/>
      <c r="CC10" s="469"/>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4"/>
      <c r="DK11" s="184"/>
      <c r="DL11" s="184"/>
      <c r="DM11" s="184"/>
      <c r="DN11" s="184"/>
      <c r="DO11" s="184"/>
    </row>
    <row r="12" spans="1:119" ht="18.75" customHeight="1" x14ac:dyDescent="0.2">
      <c r="A12" s="185"/>
      <c r="B12" s="527" t="s">
        <v>128</v>
      </c>
      <c r="C12" s="528"/>
      <c r="D12" s="528"/>
      <c r="E12" s="528"/>
      <c r="F12" s="528"/>
      <c r="G12" s="528"/>
      <c r="H12" s="528"/>
      <c r="I12" s="528"/>
      <c r="J12" s="528"/>
      <c r="K12" s="529"/>
      <c r="L12" s="536" t="s">
        <v>129</v>
      </c>
      <c r="M12" s="537"/>
      <c r="N12" s="537"/>
      <c r="O12" s="537"/>
      <c r="P12" s="537"/>
      <c r="Q12" s="538"/>
      <c r="R12" s="539">
        <v>17208</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297995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4"/>
      <c r="DK12" s="184"/>
      <c r="DL12" s="184"/>
      <c r="DM12" s="184"/>
      <c r="DN12" s="184"/>
      <c r="DO12" s="184"/>
    </row>
    <row r="13" spans="1:119" ht="18.75" customHeight="1" x14ac:dyDescent="0.2">
      <c r="A13" s="185"/>
      <c r="B13" s="530"/>
      <c r="C13" s="531"/>
      <c r="D13" s="531"/>
      <c r="E13" s="531"/>
      <c r="F13" s="531"/>
      <c r="G13" s="531"/>
      <c r="H13" s="531"/>
      <c r="I13" s="531"/>
      <c r="J13" s="531"/>
      <c r="K13" s="532"/>
      <c r="L13" s="195"/>
      <c r="M13" s="558" t="s">
        <v>138</v>
      </c>
      <c r="N13" s="559"/>
      <c r="O13" s="559"/>
      <c r="P13" s="559"/>
      <c r="Q13" s="560"/>
      <c r="R13" s="551">
        <v>17058</v>
      </c>
      <c r="S13" s="552"/>
      <c r="T13" s="552"/>
      <c r="U13" s="552"/>
      <c r="V13" s="553"/>
      <c r="W13" s="483" t="s">
        <v>139</v>
      </c>
      <c r="X13" s="484"/>
      <c r="Y13" s="484"/>
      <c r="Z13" s="484"/>
      <c r="AA13" s="484"/>
      <c r="AB13" s="474"/>
      <c r="AC13" s="518">
        <v>1739</v>
      </c>
      <c r="AD13" s="519"/>
      <c r="AE13" s="519"/>
      <c r="AF13" s="519"/>
      <c r="AG13" s="561"/>
      <c r="AH13" s="518">
        <v>1759</v>
      </c>
      <c r="AI13" s="519"/>
      <c r="AJ13" s="519"/>
      <c r="AK13" s="519"/>
      <c r="AL13" s="520"/>
      <c r="AM13" s="496" t="s">
        <v>140</v>
      </c>
      <c r="AN13" s="497"/>
      <c r="AO13" s="497"/>
      <c r="AP13" s="497"/>
      <c r="AQ13" s="497"/>
      <c r="AR13" s="497"/>
      <c r="AS13" s="497"/>
      <c r="AT13" s="498"/>
      <c r="AU13" s="499" t="s">
        <v>133</v>
      </c>
      <c r="AV13" s="500"/>
      <c r="AW13" s="500"/>
      <c r="AX13" s="500"/>
      <c r="AY13" s="501" t="s">
        <v>141</v>
      </c>
      <c r="AZ13" s="502"/>
      <c r="BA13" s="502"/>
      <c r="BB13" s="502"/>
      <c r="BC13" s="502"/>
      <c r="BD13" s="502"/>
      <c r="BE13" s="502"/>
      <c r="BF13" s="502"/>
      <c r="BG13" s="502"/>
      <c r="BH13" s="502"/>
      <c r="BI13" s="502"/>
      <c r="BJ13" s="502"/>
      <c r="BK13" s="502"/>
      <c r="BL13" s="502"/>
      <c r="BM13" s="503"/>
      <c r="BN13" s="467">
        <v>-21158</v>
      </c>
      <c r="BO13" s="468"/>
      <c r="BP13" s="468"/>
      <c r="BQ13" s="468"/>
      <c r="BR13" s="468"/>
      <c r="BS13" s="468"/>
      <c r="BT13" s="468"/>
      <c r="BU13" s="469"/>
      <c r="BV13" s="467">
        <v>-346016</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8.9</v>
      </c>
      <c r="DC13" s="465"/>
      <c r="DD13" s="465"/>
      <c r="DE13" s="465"/>
      <c r="DF13" s="465"/>
      <c r="DG13" s="465"/>
      <c r="DH13" s="465"/>
      <c r="DI13" s="466"/>
      <c r="DJ13" s="184"/>
      <c r="DK13" s="184"/>
      <c r="DL13" s="184"/>
      <c r="DM13" s="184"/>
      <c r="DN13" s="184"/>
      <c r="DO13" s="184"/>
    </row>
    <row r="14" spans="1:119" ht="18.75" customHeight="1" thickBot="1" x14ac:dyDescent="0.25">
      <c r="A14" s="185"/>
      <c r="B14" s="530"/>
      <c r="C14" s="531"/>
      <c r="D14" s="531"/>
      <c r="E14" s="531"/>
      <c r="F14" s="531"/>
      <c r="G14" s="531"/>
      <c r="H14" s="531"/>
      <c r="I14" s="531"/>
      <c r="J14" s="531"/>
      <c r="K14" s="532"/>
      <c r="L14" s="548" t="s">
        <v>143</v>
      </c>
      <c r="M14" s="549"/>
      <c r="N14" s="549"/>
      <c r="O14" s="549"/>
      <c r="P14" s="549"/>
      <c r="Q14" s="550"/>
      <c r="R14" s="551">
        <v>17402</v>
      </c>
      <c r="S14" s="552"/>
      <c r="T14" s="552"/>
      <c r="U14" s="552"/>
      <c r="V14" s="553"/>
      <c r="W14" s="457"/>
      <c r="X14" s="458"/>
      <c r="Y14" s="458"/>
      <c r="Z14" s="458"/>
      <c r="AA14" s="458"/>
      <c r="AB14" s="447"/>
      <c r="AC14" s="554">
        <v>19.100000000000001</v>
      </c>
      <c r="AD14" s="555"/>
      <c r="AE14" s="555"/>
      <c r="AF14" s="555"/>
      <c r="AG14" s="556"/>
      <c r="AH14" s="554">
        <v>19.3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6.9</v>
      </c>
      <c r="CU14" s="566"/>
      <c r="CV14" s="566"/>
      <c r="CW14" s="566"/>
      <c r="CX14" s="566"/>
      <c r="CY14" s="566"/>
      <c r="CZ14" s="566"/>
      <c r="DA14" s="567"/>
      <c r="DB14" s="565">
        <v>18.100000000000001</v>
      </c>
      <c r="DC14" s="566"/>
      <c r="DD14" s="566"/>
      <c r="DE14" s="566"/>
      <c r="DF14" s="566"/>
      <c r="DG14" s="566"/>
      <c r="DH14" s="566"/>
      <c r="DI14" s="567"/>
      <c r="DJ14" s="184"/>
      <c r="DK14" s="184"/>
      <c r="DL14" s="184"/>
      <c r="DM14" s="184"/>
      <c r="DN14" s="184"/>
      <c r="DO14" s="184"/>
    </row>
    <row r="15" spans="1:119" ht="18.75" customHeight="1" x14ac:dyDescent="0.2">
      <c r="A15" s="185"/>
      <c r="B15" s="530"/>
      <c r="C15" s="531"/>
      <c r="D15" s="531"/>
      <c r="E15" s="531"/>
      <c r="F15" s="531"/>
      <c r="G15" s="531"/>
      <c r="H15" s="531"/>
      <c r="I15" s="531"/>
      <c r="J15" s="531"/>
      <c r="K15" s="532"/>
      <c r="L15" s="195"/>
      <c r="M15" s="558" t="s">
        <v>138</v>
      </c>
      <c r="N15" s="559"/>
      <c r="O15" s="559"/>
      <c r="P15" s="559"/>
      <c r="Q15" s="560"/>
      <c r="R15" s="551">
        <v>17263</v>
      </c>
      <c r="S15" s="552"/>
      <c r="T15" s="552"/>
      <c r="U15" s="552"/>
      <c r="V15" s="553"/>
      <c r="W15" s="483" t="s">
        <v>145</v>
      </c>
      <c r="X15" s="484"/>
      <c r="Y15" s="484"/>
      <c r="Z15" s="484"/>
      <c r="AA15" s="484"/>
      <c r="AB15" s="474"/>
      <c r="AC15" s="518">
        <v>1816</v>
      </c>
      <c r="AD15" s="519"/>
      <c r="AE15" s="519"/>
      <c r="AF15" s="519"/>
      <c r="AG15" s="561"/>
      <c r="AH15" s="518">
        <v>1941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1664878</v>
      </c>
      <c r="BO15" s="431"/>
      <c r="BP15" s="431"/>
      <c r="BQ15" s="431"/>
      <c r="BR15" s="431"/>
      <c r="BS15" s="431"/>
      <c r="BT15" s="431"/>
      <c r="BU15" s="432"/>
      <c r="BV15" s="430">
        <v>1599268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20</v>
      </c>
      <c r="AD16" s="555"/>
      <c r="AE16" s="555"/>
      <c r="AF16" s="555"/>
      <c r="AG16" s="556"/>
      <c r="AH16" s="554">
        <v>21.3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3531313</v>
      </c>
      <c r="BO16" s="468"/>
      <c r="BP16" s="468"/>
      <c r="BQ16" s="468"/>
      <c r="BR16" s="468"/>
      <c r="BS16" s="468"/>
      <c r="BT16" s="468"/>
      <c r="BU16" s="469"/>
      <c r="BV16" s="467">
        <v>3382553</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5">
      <c r="A17" s="185"/>
      <c r="B17" s="533"/>
      <c r="C17" s="534"/>
      <c r="D17" s="534"/>
      <c r="E17" s="534"/>
      <c r="F17" s="534"/>
      <c r="G17" s="534"/>
      <c r="H17" s="534"/>
      <c r="I17" s="534"/>
      <c r="J17" s="534"/>
      <c r="K17" s="535"/>
      <c r="L17" s="200"/>
      <c r="M17" s="574" t="s">
        <v>151</v>
      </c>
      <c r="N17" s="575"/>
      <c r="O17" s="575"/>
      <c r="P17" s="575"/>
      <c r="Q17" s="576"/>
      <c r="R17" s="571" t="s">
        <v>152</v>
      </c>
      <c r="S17" s="572"/>
      <c r="T17" s="572"/>
      <c r="U17" s="572"/>
      <c r="V17" s="573"/>
      <c r="W17" s="483" t="s">
        <v>153</v>
      </c>
      <c r="X17" s="484"/>
      <c r="Y17" s="484"/>
      <c r="Z17" s="484"/>
      <c r="AA17" s="484"/>
      <c r="AB17" s="474"/>
      <c r="AC17" s="518">
        <v>5530</v>
      </c>
      <c r="AD17" s="519"/>
      <c r="AE17" s="519"/>
      <c r="AF17" s="519"/>
      <c r="AG17" s="561"/>
      <c r="AH17" s="518">
        <v>5434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2059342</v>
      </c>
      <c r="BO17" s="468"/>
      <c r="BP17" s="468"/>
      <c r="BQ17" s="468"/>
      <c r="BR17" s="468"/>
      <c r="BS17" s="468"/>
      <c r="BT17" s="468"/>
      <c r="BU17" s="469"/>
      <c r="BV17" s="467">
        <v>2005470</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5">
      <c r="A18" s="185"/>
      <c r="B18" s="581" t="s">
        <v>155</v>
      </c>
      <c r="C18" s="510"/>
      <c r="D18" s="510"/>
      <c r="E18" s="582"/>
      <c r="F18" s="582"/>
      <c r="G18" s="582"/>
      <c r="H18" s="582"/>
      <c r="I18" s="582"/>
      <c r="J18" s="582"/>
      <c r="K18" s="582"/>
      <c r="L18" s="583">
        <v>61.53</v>
      </c>
      <c r="M18" s="583"/>
      <c r="N18" s="583"/>
      <c r="O18" s="583"/>
      <c r="P18" s="583"/>
      <c r="Q18" s="583"/>
      <c r="R18" s="584"/>
      <c r="S18" s="584"/>
      <c r="T18" s="584"/>
      <c r="U18" s="584"/>
      <c r="V18" s="585"/>
      <c r="W18" s="485"/>
      <c r="X18" s="486"/>
      <c r="Y18" s="486"/>
      <c r="Z18" s="486"/>
      <c r="AA18" s="486"/>
      <c r="AB18" s="477"/>
      <c r="AC18" s="586">
        <v>60.9</v>
      </c>
      <c r="AD18" s="587"/>
      <c r="AE18" s="587"/>
      <c r="AF18" s="587"/>
      <c r="AG18" s="588"/>
      <c r="AH18" s="586">
        <v>59.5</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3979564</v>
      </c>
      <c r="BO18" s="468"/>
      <c r="BP18" s="468"/>
      <c r="BQ18" s="468"/>
      <c r="BR18" s="468"/>
      <c r="BS18" s="468"/>
      <c r="BT18" s="468"/>
      <c r="BU18" s="469"/>
      <c r="BV18" s="467">
        <v>3899515</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5">
      <c r="A19" s="185"/>
      <c r="B19" s="581" t="s">
        <v>157</v>
      </c>
      <c r="C19" s="510"/>
      <c r="D19" s="510"/>
      <c r="E19" s="582"/>
      <c r="F19" s="582"/>
      <c r="G19" s="582"/>
      <c r="H19" s="582"/>
      <c r="I19" s="582"/>
      <c r="J19" s="582"/>
      <c r="K19" s="582"/>
      <c r="L19" s="590">
        <v>269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7303852</v>
      </c>
      <c r="BO19" s="468"/>
      <c r="BP19" s="468"/>
      <c r="BQ19" s="468"/>
      <c r="BR19" s="468"/>
      <c r="BS19" s="468"/>
      <c r="BT19" s="468"/>
      <c r="BU19" s="469"/>
      <c r="BV19" s="467">
        <v>7157687</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5">
      <c r="A20" s="185"/>
      <c r="B20" s="581" t="s">
        <v>159</v>
      </c>
      <c r="C20" s="510"/>
      <c r="D20" s="510"/>
      <c r="E20" s="582"/>
      <c r="F20" s="582"/>
      <c r="G20" s="582"/>
      <c r="H20" s="582"/>
      <c r="I20" s="582"/>
      <c r="J20" s="582"/>
      <c r="K20" s="582"/>
      <c r="L20" s="590">
        <v>6430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2">
      <c r="A21" s="185"/>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5">
      <c r="A22" s="185"/>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2">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5866114</v>
      </c>
      <c r="BO23" s="468"/>
      <c r="BP23" s="468"/>
      <c r="BQ23" s="468"/>
      <c r="BR23" s="468"/>
      <c r="BS23" s="468"/>
      <c r="BT23" s="468"/>
      <c r="BU23" s="469"/>
      <c r="BV23" s="467">
        <v>5870740</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5">
      <c r="A24" s="185"/>
      <c r="B24" s="607"/>
      <c r="C24" s="608"/>
      <c r="D24" s="609"/>
      <c r="E24" s="517" t="s">
        <v>168</v>
      </c>
      <c r="F24" s="497"/>
      <c r="G24" s="497"/>
      <c r="H24" s="497"/>
      <c r="I24" s="497"/>
      <c r="J24" s="497"/>
      <c r="K24" s="498"/>
      <c r="L24" s="518">
        <v>1</v>
      </c>
      <c r="M24" s="519"/>
      <c r="N24" s="519"/>
      <c r="O24" s="519"/>
      <c r="P24" s="561"/>
      <c r="Q24" s="518">
        <v>7030</v>
      </c>
      <c r="R24" s="519"/>
      <c r="S24" s="519"/>
      <c r="T24" s="519"/>
      <c r="U24" s="519"/>
      <c r="V24" s="561"/>
      <c r="W24" s="620"/>
      <c r="X24" s="608"/>
      <c r="Y24" s="609"/>
      <c r="Z24" s="517" t="s">
        <v>169</v>
      </c>
      <c r="AA24" s="497"/>
      <c r="AB24" s="497"/>
      <c r="AC24" s="497"/>
      <c r="AD24" s="497"/>
      <c r="AE24" s="497"/>
      <c r="AF24" s="497"/>
      <c r="AG24" s="498"/>
      <c r="AH24" s="518">
        <v>143</v>
      </c>
      <c r="AI24" s="519"/>
      <c r="AJ24" s="519"/>
      <c r="AK24" s="519"/>
      <c r="AL24" s="561"/>
      <c r="AM24" s="518">
        <v>423566</v>
      </c>
      <c r="AN24" s="519"/>
      <c r="AO24" s="519"/>
      <c r="AP24" s="519"/>
      <c r="AQ24" s="519"/>
      <c r="AR24" s="561"/>
      <c r="AS24" s="518">
        <v>2962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4508185</v>
      </c>
      <c r="BO24" s="468"/>
      <c r="BP24" s="468"/>
      <c r="BQ24" s="468"/>
      <c r="BR24" s="468"/>
      <c r="BS24" s="468"/>
      <c r="BT24" s="468"/>
      <c r="BU24" s="469"/>
      <c r="BV24" s="467">
        <v>4539839</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2">
      <c r="A25" s="185"/>
      <c r="B25" s="607"/>
      <c r="C25" s="608"/>
      <c r="D25" s="609"/>
      <c r="E25" s="517" t="s">
        <v>171</v>
      </c>
      <c r="F25" s="497"/>
      <c r="G25" s="497"/>
      <c r="H25" s="497"/>
      <c r="I25" s="497"/>
      <c r="J25" s="497"/>
      <c r="K25" s="498"/>
      <c r="L25" s="518">
        <v>1</v>
      </c>
      <c r="M25" s="519"/>
      <c r="N25" s="519"/>
      <c r="O25" s="519"/>
      <c r="P25" s="561"/>
      <c r="Q25" s="518">
        <v>5650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137</v>
      </c>
      <c r="AN25" s="519"/>
      <c r="AO25" s="519"/>
      <c r="AP25" s="519"/>
      <c r="AQ25" s="519"/>
      <c r="AR25" s="561"/>
      <c r="AS25" s="518" t="s">
        <v>127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690735</v>
      </c>
      <c r="BO25" s="431"/>
      <c r="BP25" s="431"/>
      <c r="BQ25" s="431"/>
      <c r="BR25" s="431"/>
      <c r="BS25" s="431"/>
      <c r="BT25" s="431"/>
      <c r="BU25" s="432"/>
      <c r="BV25" s="430">
        <v>561880</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2">
      <c r="A26" s="185"/>
      <c r="B26" s="607"/>
      <c r="C26" s="608"/>
      <c r="D26" s="609"/>
      <c r="E26" s="517" t="s">
        <v>174</v>
      </c>
      <c r="F26" s="497"/>
      <c r="G26" s="497"/>
      <c r="H26" s="497"/>
      <c r="I26" s="497"/>
      <c r="J26" s="497"/>
      <c r="K26" s="498"/>
      <c r="L26" s="518">
        <v>1</v>
      </c>
      <c r="M26" s="519"/>
      <c r="N26" s="519"/>
      <c r="O26" s="519"/>
      <c r="P26" s="561"/>
      <c r="Q26" s="518">
        <v>5350</v>
      </c>
      <c r="R26" s="519"/>
      <c r="S26" s="519"/>
      <c r="T26" s="519"/>
      <c r="U26" s="519"/>
      <c r="V26" s="561"/>
      <c r="W26" s="620"/>
      <c r="X26" s="608"/>
      <c r="Y26" s="609"/>
      <c r="Z26" s="517" t="s">
        <v>175</v>
      </c>
      <c r="AA26" s="630"/>
      <c r="AB26" s="630"/>
      <c r="AC26" s="630"/>
      <c r="AD26" s="630"/>
      <c r="AE26" s="630"/>
      <c r="AF26" s="630"/>
      <c r="AG26" s="631"/>
      <c r="AH26" s="518" t="s">
        <v>137</v>
      </c>
      <c r="AI26" s="519"/>
      <c r="AJ26" s="519"/>
      <c r="AK26" s="519"/>
      <c r="AL26" s="561"/>
      <c r="AM26" s="518" t="s">
        <v>137</v>
      </c>
      <c r="AN26" s="519"/>
      <c r="AO26" s="519"/>
      <c r="AP26" s="519"/>
      <c r="AQ26" s="519"/>
      <c r="AR26" s="561"/>
      <c r="AS26" s="518" t="s">
        <v>137</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127</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5"/>
      <c r="B27" s="607"/>
      <c r="C27" s="608"/>
      <c r="D27" s="609"/>
      <c r="E27" s="517" t="s">
        <v>177</v>
      </c>
      <c r="F27" s="497"/>
      <c r="G27" s="497"/>
      <c r="H27" s="497"/>
      <c r="I27" s="497"/>
      <c r="J27" s="497"/>
      <c r="K27" s="498"/>
      <c r="L27" s="518">
        <v>1</v>
      </c>
      <c r="M27" s="519"/>
      <c r="N27" s="519"/>
      <c r="O27" s="519"/>
      <c r="P27" s="561"/>
      <c r="Q27" s="518">
        <v>3560</v>
      </c>
      <c r="R27" s="519"/>
      <c r="S27" s="519"/>
      <c r="T27" s="519"/>
      <c r="U27" s="519"/>
      <c r="V27" s="561"/>
      <c r="W27" s="620"/>
      <c r="X27" s="608"/>
      <c r="Y27" s="609"/>
      <c r="Z27" s="517" t="s">
        <v>178</v>
      </c>
      <c r="AA27" s="497"/>
      <c r="AB27" s="497"/>
      <c r="AC27" s="497"/>
      <c r="AD27" s="497"/>
      <c r="AE27" s="497"/>
      <c r="AF27" s="497"/>
      <c r="AG27" s="498"/>
      <c r="AH27" s="518">
        <v>3</v>
      </c>
      <c r="AI27" s="519"/>
      <c r="AJ27" s="519"/>
      <c r="AK27" s="519"/>
      <c r="AL27" s="561"/>
      <c r="AM27" s="518">
        <v>10917</v>
      </c>
      <c r="AN27" s="519"/>
      <c r="AO27" s="519"/>
      <c r="AP27" s="519"/>
      <c r="AQ27" s="519"/>
      <c r="AR27" s="561"/>
      <c r="AS27" s="518">
        <v>3639</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194223</v>
      </c>
      <c r="BO27" s="644"/>
      <c r="BP27" s="644"/>
      <c r="BQ27" s="644"/>
      <c r="BR27" s="644"/>
      <c r="BS27" s="644"/>
      <c r="BT27" s="644"/>
      <c r="BU27" s="645"/>
      <c r="BV27" s="643">
        <v>193861</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2">
      <c r="A28" s="185"/>
      <c r="B28" s="607"/>
      <c r="C28" s="608"/>
      <c r="D28" s="609"/>
      <c r="E28" s="517" t="s">
        <v>180</v>
      </c>
      <c r="F28" s="497"/>
      <c r="G28" s="497"/>
      <c r="H28" s="497"/>
      <c r="I28" s="497"/>
      <c r="J28" s="497"/>
      <c r="K28" s="498"/>
      <c r="L28" s="518">
        <v>1</v>
      </c>
      <c r="M28" s="519"/>
      <c r="N28" s="519"/>
      <c r="O28" s="519"/>
      <c r="P28" s="561"/>
      <c r="Q28" s="518">
        <v>2990</v>
      </c>
      <c r="R28" s="519"/>
      <c r="S28" s="519"/>
      <c r="T28" s="519"/>
      <c r="U28" s="519"/>
      <c r="V28" s="561"/>
      <c r="W28" s="620"/>
      <c r="X28" s="608"/>
      <c r="Y28" s="609"/>
      <c r="Z28" s="517" t="s">
        <v>181</v>
      </c>
      <c r="AA28" s="497"/>
      <c r="AB28" s="497"/>
      <c r="AC28" s="497"/>
      <c r="AD28" s="497"/>
      <c r="AE28" s="497"/>
      <c r="AF28" s="497"/>
      <c r="AG28" s="498"/>
      <c r="AH28" s="518" t="s">
        <v>137</v>
      </c>
      <c r="AI28" s="519"/>
      <c r="AJ28" s="519"/>
      <c r="AK28" s="519"/>
      <c r="AL28" s="561"/>
      <c r="AM28" s="518" t="s">
        <v>127</v>
      </c>
      <c r="AN28" s="519"/>
      <c r="AO28" s="519"/>
      <c r="AP28" s="519"/>
      <c r="AQ28" s="519"/>
      <c r="AR28" s="561"/>
      <c r="AS28" s="518" t="s">
        <v>137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631230</v>
      </c>
      <c r="BO28" s="431"/>
      <c r="BP28" s="431"/>
      <c r="BQ28" s="431"/>
      <c r="BR28" s="431"/>
      <c r="BS28" s="431"/>
      <c r="BT28" s="431"/>
      <c r="BU28" s="432"/>
      <c r="BV28" s="430">
        <v>628648</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2">
      <c r="A29" s="185"/>
      <c r="B29" s="607"/>
      <c r="C29" s="608"/>
      <c r="D29" s="609"/>
      <c r="E29" s="517" t="s">
        <v>183</v>
      </c>
      <c r="F29" s="497"/>
      <c r="G29" s="497"/>
      <c r="H29" s="497"/>
      <c r="I29" s="497"/>
      <c r="J29" s="497"/>
      <c r="K29" s="498"/>
      <c r="L29" s="518">
        <v>10</v>
      </c>
      <c r="M29" s="519"/>
      <c r="N29" s="519"/>
      <c r="O29" s="519"/>
      <c r="P29" s="561"/>
      <c r="Q29" s="518">
        <v>2830</v>
      </c>
      <c r="R29" s="519"/>
      <c r="S29" s="519"/>
      <c r="T29" s="519"/>
      <c r="U29" s="519"/>
      <c r="V29" s="561"/>
      <c r="W29" s="621"/>
      <c r="X29" s="622"/>
      <c r="Y29" s="623"/>
      <c r="Z29" s="517" t="s">
        <v>184</v>
      </c>
      <c r="AA29" s="497"/>
      <c r="AB29" s="497"/>
      <c r="AC29" s="497"/>
      <c r="AD29" s="497"/>
      <c r="AE29" s="497"/>
      <c r="AF29" s="497"/>
      <c r="AG29" s="498"/>
      <c r="AH29" s="518">
        <v>146</v>
      </c>
      <c r="AI29" s="519"/>
      <c r="AJ29" s="519"/>
      <c r="AK29" s="519"/>
      <c r="AL29" s="561"/>
      <c r="AM29" s="518">
        <v>434483</v>
      </c>
      <c r="AN29" s="519"/>
      <c r="AO29" s="519"/>
      <c r="AP29" s="519"/>
      <c r="AQ29" s="519"/>
      <c r="AR29" s="561"/>
      <c r="AS29" s="518">
        <v>2976</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77832</v>
      </c>
      <c r="BO29" s="468"/>
      <c r="BP29" s="468"/>
      <c r="BQ29" s="468"/>
      <c r="BR29" s="468"/>
      <c r="BS29" s="468"/>
      <c r="BT29" s="468"/>
      <c r="BU29" s="469"/>
      <c r="BV29" s="467">
        <v>77514</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5">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2488586</v>
      </c>
      <c r="BO30" s="644"/>
      <c r="BP30" s="644"/>
      <c r="BQ30" s="644"/>
      <c r="BR30" s="644"/>
      <c r="BS30" s="644"/>
      <c r="BT30" s="644"/>
      <c r="BU30" s="645"/>
      <c r="BV30" s="643">
        <v>1724711</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91" t="s">
        <v>193</v>
      </c>
      <c r="D33" s="491"/>
      <c r="E33" s="456" t="s">
        <v>194</v>
      </c>
      <c r="F33" s="456"/>
      <c r="G33" s="456"/>
      <c r="H33" s="456"/>
      <c r="I33" s="456"/>
      <c r="J33" s="456"/>
      <c r="K33" s="456"/>
      <c r="L33" s="456"/>
      <c r="M33" s="456"/>
      <c r="N33" s="456"/>
      <c r="O33" s="456"/>
      <c r="P33" s="456"/>
      <c r="Q33" s="456"/>
      <c r="R33" s="456"/>
      <c r="S33" s="456"/>
      <c r="T33" s="214"/>
      <c r="U33" s="491" t="s">
        <v>195</v>
      </c>
      <c r="V33" s="491"/>
      <c r="W33" s="456" t="s">
        <v>194</v>
      </c>
      <c r="X33" s="456"/>
      <c r="Y33" s="456"/>
      <c r="Z33" s="456"/>
      <c r="AA33" s="456"/>
      <c r="AB33" s="456"/>
      <c r="AC33" s="456"/>
      <c r="AD33" s="456"/>
      <c r="AE33" s="456"/>
      <c r="AF33" s="456"/>
      <c r="AG33" s="456"/>
      <c r="AH33" s="456"/>
      <c r="AI33" s="456"/>
      <c r="AJ33" s="456"/>
      <c r="AK33" s="456"/>
      <c r="AL33" s="214"/>
      <c r="AM33" s="491" t="s">
        <v>193</v>
      </c>
      <c r="AN33" s="491"/>
      <c r="AO33" s="456" t="s">
        <v>194</v>
      </c>
      <c r="AP33" s="456"/>
      <c r="AQ33" s="456"/>
      <c r="AR33" s="456"/>
      <c r="AS33" s="456"/>
      <c r="AT33" s="456"/>
      <c r="AU33" s="456"/>
      <c r="AV33" s="456"/>
      <c r="AW33" s="456"/>
      <c r="AX33" s="456"/>
      <c r="AY33" s="456"/>
      <c r="AZ33" s="456"/>
      <c r="BA33" s="456"/>
      <c r="BB33" s="456"/>
      <c r="BC33" s="456"/>
      <c r="BD33" s="215"/>
      <c r="BE33" s="456" t="s">
        <v>196</v>
      </c>
      <c r="BF33" s="456"/>
      <c r="BG33" s="456" t="s">
        <v>197</v>
      </c>
      <c r="BH33" s="456"/>
      <c r="BI33" s="456"/>
      <c r="BJ33" s="456"/>
      <c r="BK33" s="456"/>
      <c r="BL33" s="456"/>
      <c r="BM33" s="456"/>
      <c r="BN33" s="456"/>
      <c r="BO33" s="456"/>
      <c r="BP33" s="456"/>
      <c r="BQ33" s="456"/>
      <c r="BR33" s="456"/>
      <c r="BS33" s="456"/>
      <c r="BT33" s="456"/>
      <c r="BU33" s="456"/>
      <c r="BV33" s="215"/>
      <c r="BW33" s="491" t="s">
        <v>196</v>
      </c>
      <c r="BX33" s="491"/>
      <c r="BY33" s="456" t="s">
        <v>198</v>
      </c>
      <c r="BZ33" s="456"/>
      <c r="CA33" s="456"/>
      <c r="CB33" s="456"/>
      <c r="CC33" s="456"/>
      <c r="CD33" s="456"/>
      <c r="CE33" s="456"/>
      <c r="CF33" s="456"/>
      <c r="CG33" s="456"/>
      <c r="CH33" s="456"/>
      <c r="CI33" s="456"/>
      <c r="CJ33" s="456"/>
      <c r="CK33" s="456"/>
      <c r="CL33" s="456"/>
      <c r="CM33" s="456"/>
      <c r="CN33" s="214"/>
      <c r="CO33" s="491" t="s">
        <v>199</v>
      </c>
      <c r="CP33" s="491"/>
      <c r="CQ33" s="456" t="s">
        <v>200</v>
      </c>
      <c r="CR33" s="456"/>
      <c r="CS33" s="456"/>
      <c r="CT33" s="456"/>
      <c r="CU33" s="456"/>
      <c r="CV33" s="456"/>
      <c r="CW33" s="456"/>
      <c r="CX33" s="456"/>
      <c r="CY33" s="456"/>
      <c r="CZ33" s="456"/>
      <c r="DA33" s="456"/>
      <c r="DB33" s="456"/>
      <c r="DC33" s="456"/>
      <c r="DD33" s="456"/>
      <c r="DE33" s="456"/>
      <c r="DF33" s="214"/>
      <c r="DG33" s="655" t="s">
        <v>201</v>
      </c>
      <c r="DH33" s="655"/>
      <c r="DI33" s="216"/>
      <c r="DJ33" s="184"/>
      <c r="DK33" s="184"/>
      <c r="DL33" s="184"/>
      <c r="DM33" s="184"/>
      <c r="DN33" s="184"/>
      <c r="DO33" s="184"/>
    </row>
    <row r="34" spans="1:119" ht="32.25" customHeight="1" x14ac:dyDescent="0.2">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4</v>
      </c>
      <c r="V34" s="656"/>
      <c r="W34" s="657" t="str">
        <f>IF('各会計、関係団体の財政状況及び健全化判断比率'!B28="","",'各会計、関係団体の財政状況及び健全化判断比率'!B28)</f>
        <v>新富町国民健康保険特別会計</v>
      </c>
      <c r="X34" s="657"/>
      <c r="Y34" s="657"/>
      <c r="Z34" s="657"/>
      <c r="AA34" s="657"/>
      <c r="AB34" s="657"/>
      <c r="AC34" s="657"/>
      <c r="AD34" s="657"/>
      <c r="AE34" s="657"/>
      <c r="AF34" s="657"/>
      <c r="AG34" s="657"/>
      <c r="AH34" s="657"/>
      <c r="AI34" s="657"/>
      <c r="AJ34" s="657"/>
      <c r="AK34" s="657"/>
      <c r="AL34" s="212"/>
      <c r="AM34" s="656">
        <f>IF(AO34="","",MAX(C34:D43,U34:V43)+1)</f>
        <v>8</v>
      </c>
      <c r="AN34" s="656"/>
      <c r="AO34" s="657" t="str">
        <f>IF('各会計、関係団体の財政状況及び健全化判断比率'!B32="","",'各会計、関係団体の財政状況及び健全化判断比率'!B32)</f>
        <v>新富町水道事業</v>
      </c>
      <c r="AP34" s="657"/>
      <c r="AQ34" s="657"/>
      <c r="AR34" s="657"/>
      <c r="AS34" s="657"/>
      <c r="AT34" s="657"/>
      <c r="AU34" s="657"/>
      <c r="AV34" s="657"/>
      <c r="AW34" s="657"/>
      <c r="AX34" s="657"/>
      <c r="AY34" s="657"/>
      <c r="AZ34" s="657"/>
      <c r="BA34" s="657"/>
      <c r="BB34" s="657"/>
      <c r="BC34" s="657"/>
      <c r="BD34" s="212"/>
      <c r="BE34" s="656" t="str">
        <f>IF(BG34="","",MAX(C34:D43,U34:V43,AM34:AN43)+1)</f>
        <v/>
      </c>
      <c r="BF34" s="656"/>
      <c r="BG34" s="657"/>
      <c r="BH34" s="657"/>
      <c r="BI34" s="657"/>
      <c r="BJ34" s="657"/>
      <c r="BK34" s="657"/>
      <c r="BL34" s="657"/>
      <c r="BM34" s="657"/>
      <c r="BN34" s="657"/>
      <c r="BO34" s="657"/>
      <c r="BP34" s="657"/>
      <c r="BQ34" s="657"/>
      <c r="BR34" s="657"/>
      <c r="BS34" s="657"/>
      <c r="BT34" s="657"/>
      <c r="BU34" s="657"/>
      <c r="BV34" s="212"/>
      <c r="BW34" s="656">
        <f>IF(BY34="","",MAX(C34:D43,U34:V43,AM34:AN43,BE34:BF43)+1)</f>
        <v>9</v>
      </c>
      <c r="BX34" s="656"/>
      <c r="BY34" s="657" t="str">
        <f>IF('各会計、関係団体の財政状況及び健全化判断比率'!B68="","",'各会計、関係団体の財政状況及び健全化判断比率'!B68)</f>
        <v>宮崎県東児湯消防組合</v>
      </c>
      <c r="BZ34" s="657"/>
      <c r="CA34" s="657"/>
      <c r="CB34" s="657"/>
      <c r="CC34" s="657"/>
      <c r="CD34" s="657"/>
      <c r="CE34" s="657"/>
      <c r="CF34" s="657"/>
      <c r="CG34" s="657"/>
      <c r="CH34" s="657"/>
      <c r="CI34" s="657"/>
      <c r="CJ34" s="657"/>
      <c r="CK34" s="657"/>
      <c r="CL34" s="657"/>
      <c r="CM34" s="657"/>
      <c r="CN34" s="212"/>
      <c r="CO34" s="656">
        <f>IF(CQ34="","",MAX(C34:D43,U34:V43,AM34:AN43,BE34:BF43,BW34:BX43)+1)</f>
        <v>17</v>
      </c>
      <c r="CP34" s="656"/>
      <c r="CQ34" s="657" t="str">
        <f>IF('各会計、関係団体の財政状況及び健全化判断比率'!BS7="","",'各会計、関係団体の財政状況及び健全化判断比率'!BS7)</f>
        <v>こゆ地域づくり推進機構</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2">
      <c r="A35" s="185"/>
      <c r="B35" s="211"/>
      <c r="C35" s="656">
        <f>IF(E35="","",C34+1)</f>
        <v>2</v>
      </c>
      <c r="D35" s="656"/>
      <c r="E35" s="657" t="str">
        <f>IF('各会計、関係団体の財政状況及び健全化判断比率'!B8="","",'各会計、関係団体の財政状況及び健全化判断比率'!B8)</f>
        <v>西都児湯情報公開・個人情報保護審査会会計</v>
      </c>
      <c r="F35" s="657"/>
      <c r="G35" s="657"/>
      <c r="H35" s="657"/>
      <c r="I35" s="657"/>
      <c r="J35" s="657"/>
      <c r="K35" s="657"/>
      <c r="L35" s="657"/>
      <c r="M35" s="657"/>
      <c r="N35" s="657"/>
      <c r="O35" s="657"/>
      <c r="P35" s="657"/>
      <c r="Q35" s="657"/>
      <c r="R35" s="657"/>
      <c r="S35" s="657"/>
      <c r="T35" s="212"/>
      <c r="U35" s="656">
        <f>IF(W35="","",U34+1)</f>
        <v>5</v>
      </c>
      <c r="V35" s="656"/>
      <c r="W35" s="657" t="str">
        <f>IF('各会計、関係団体の財政状況及び健全化判断比率'!B29="","",'各会計、関係団体の財政状況及び健全化判断比率'!B29)</f>
        <v>新富町介護保険特別会計（保険事業勘定）</v>
      </c>
      <c r="X35" s="657"/>
      <c r="Y35" s="657"/>
      <c r="Z35" s="657"/>
      <c r="AA35" s="657"/>
      <c r="AB35" s="657"/>
      <c r="AC35" s="657"/>
      <c r="AD35" s="657"/>
      <c r="AE35" s="657"/>
      <c r="AF35" s="657"/>
      <c r="AG35" s="657"/>
      <c r="AH35" s="657"/>
      <c r="AI35" s="657"/>
      <c r="AJ35" s="657"/>
      <c r="AK35" s="657"/>
      <c r="AL35" s="212"/>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2"/>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2"/>
      <c r="BW35" s="656">
        <f t="shared" ref="BW35:BW43" si="2">IF(BY35="","",BW34+1)</f>
        <v>10</v>
      </c>
      <c r="BX35" s="656"/>
      <c r="BY35" s="657" t="str">
        <f>IF('各会計、関係団体の財政状況及び健全化判断比率'!B69="","",'各会計、関係団体の財政状況及び健全化判断比率'!B69)</f>
        <v>西都児湯環境整備事務組合</v>
      </c>
      <c r="BZ35" s="657"/>
      <c r="CA35" s="657"/>
      <c r="CB35" s="657"/>
      <c r="CC35" s="657"/>
      <c r="CD35" s="657"/>
      <c r="CE35" s="657"/>
      <c r="CF35" s="657"/>
      <c r="CG35" s="657"/>
      <c r="CH35" s="657"/>
      <c r="CI35" s="657"/>
      <c r="CJ35" s="657"/>
      <c r="CK35" s="657"/>
      <c r="CL35" s="657"/>
      <c r="CM35" s="657"/>
      <c r="CN35" s="212"/>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2">
      <c r="A36" s="185"/>
      <c r="B36" s="211"/>
      <c r="C36" s="656">
        <f>IF(E36="","",C35+1)</f>
        <v>3</v>
      </c>
      <c r="D36" s="656"/>
      <c r="E36" s="657" t="str">
        <f>IF('各会計、関係団体の財政状況及び健全化判断比率'!B9="","",'各会計、関係団体の財政状況及び健全化判断比率'!B9)</f>
        <v>土地取得特別会計</v>
      </c>
      <c r="F36" s="657"/>
      <c r="G36" s="657"/>
      <c r="H36" s="657"/>
      <c r="I36" s="657"/>
      <c r="J36" s="657"/>
      <c r="K36" s="657"/>
      <c r="L36" s="657"/>
      <c r="M36" s="657"/>
      <c r="N36" s="657"/>
      <c r="O36" s="657"/>
      <c r="P36" s="657"/>
      <c r="Q36" s="657"/>
      <c r="R36" s="657"/>
      <c r="S36" s="657"/>
      <c r="T36" s="212"/>
      <c r="U36" s="656">
        <f t="shared" ref="U36:U43" si="4">IF(W36="","",U35+1)</f>
        <v>6</v>
      </c>
      <c r="V36" s="656"/>
      <c r="W36" s="657" t="str">
        <f>IF('各会計、関係団体の財政状況及び健全化判断比率'!B30="","",'各会計、関係団体の財政状況及び健全化判断比率'!B30)</f>
        <v>新富町後期高齢者医療特別会計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11</v>
      </c>
      <c r="BX36" s="656"/>
      <c r="BY36" s="657" t="str">
        <f>IF('各会計、関係団体の財政状況及び健全化判断比率'!B70="","",'各会計、関係団体の財政状況及び健全化判断比率'!B70)</f>
        <v>宮崎県後期高齢者医療広域連合（一般会計）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2">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f t="shared" si="4"/>
        <v>7</v>
      </c>
      <c r="V37" s="656"/>
      <c r="W37" s="657" t="str">
        <f>IF('各会計、関係団体の財政状況及び健全化判断比率'!B31="","",'各会計、関係団体の財政状況及び健全化判断比率'!B31)</f>
        <v>新富町介護保険特別会計（介護サービス事業勘定）</v>
      </c>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12</v>
      </c>
      <c r="BX37" s="656"/>
      <c r="BY37" s="657" t="str">
        <f>IF('各会計、関係団体の財政状況及び健全化判断比率'!B71="","",'各会計、関係団体の財政状況及び健全化判断比率'!B71)</f>
        <v>宮崎県後期高齢者医療広域連合（後期高齢者医療特別会計）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2">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13</v>
      </c>
      <c r="BX38" s="656"/>
      <c r="BY38" s="657" t="str">
        <f>IF('各会計、関係団体の財政状況及び健全化判断比率'!B72="","",'各会計、関係団体の財政状況及び健全化判断比率'!B72)</f>
        <v>宮崎県市町村総合事務組合（一般会計）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2">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14</v>
      </c>
      <c r="BX39" s="656"/>
      <c r="BY39" s="657" t="str">
        <f>IF('各会計、関係団体の財政状況及び健全化判断比率'!B73="","",'各会計、関係団体の財政状況及び健全化判断比率'!B73)</f>
        <v>宮崎県市町村総合事務組合（市町村交通災害共済事業特別会計）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2">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15</v>
      </c>
      <c r="BX40" s="656"/>
      <c r="BY40" s="657" t="str">
        <f>IF('各会計、関係団体の財政状況及び健全化判断比率'!B74="","",'各会計、関係団体の財政状況及び健全化判断比率'!B74)</f>
        <v>宮崎県市町村総合事務組合（自治会館管理運営特別会計）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2">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16</v>
      </c>
      <c r="BX41" s="656"/>
      <c r="BY41" s="657" t="str">
        <f>IF('各会計、関係団体の財政状況及び健全化判断比率'!B75="","",'各会計、関係団体の財政状況及び健全化判断比率'!B75)</f>
        <v>一ッ瀬川営農飲雑用水広域水道企業団</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2">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2">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206</v>
      </c>
    </row>
    <row r="50" spans="5:5" x14ac:dyDescent="0.2">
      <c r="E50" s="186" t="s">
        <v>207</v>
      </c>
    </row>
    <row r="51" spans="5:5" x14ac:dyDescent="0.2">
      <c r="E51" s="186" t="s">
        <v>208</v>
      </c>
    </row>
    <row r="52" spans="5:5" x14ac:dyDescent="0.2">
      <c r="E52" s="186" t="s">
        <v>209</v>
      </c>
    </row>
    <row r="53" spans="5:5" x14ac:dyDescent="0.2"/>
    <row r="54" spans="5:5" x14ac:dyDescent="0.2"/>
    <row r="55" spans="5:5" x14ac:dyDescent="0.2"/>
    <row r="56" spans="5:5" x14ac:dyDescent="0.2"/>
  </sheetData>
  <sheetProtection algorithmName="SHA-512" hashValue="a1eMYkwNFR11HWcrJfNTBJRo4+lApmQGxrwU2gDtuEp0Vaar53hc/sqWP92DCnW5+pHI5Z5Atp6smXUp1I4twQ==" saltValue="pJB9zEtmyfvmKEd+gXlT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7"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8" t="s">
        <v>569</v>
      </c>
      <c r="D34" s="1248"/>
      <c r="E34" s="1249"/>
      <c r="F34" s="32">
        <v>14.18</v>
      </c>
      <c r="G34" s="33">
        <v>15.56</v>
      </c>
      <c r="H34" s="33">
        <v>17.09</v>
      </c>
      <c r="I34" s="33">
        <v>17.649999999999999</v>
      </c>
      <c r="J34" s="34">
        <v>17.28</v>
      </c>
      <c r="K34" s="22"/>
      <c r="L34" s="22"/>
      <c r="M34" s="22"/>
      <c r="N34" s="22"/>
      <c r="O34" s="22"/>
      <c r="P34" s="22"/>
    </row>
    <row r="35" spans="1:16" ht="39" customHeight="1" x14ac:dyDescent="0.2">
      <c r="A35" s="22"/>
      <c r="B35" s="35"/>
      <c r="C35" s="1242" t="s">
        <v>570</v>
      </c>
      <c r="D35" s="1243"/>
      <c r="E35" s="1244"/>
      <c r="F35" s="36">
        <v>7.86</v>
      </c>
      <c r="G35" s="37">
        <v>7.54</v>
      </c>
      <c r="H35" s="37">
        <v>7.86</v>
      </c>
      <c r="I35" s="37">
        <v>5.8</v>
      </c>
      <c r="J35" s="38">
        <v>5.72</v>
      </c>
      <c r="K35" s="22"/>
      <c r="L35" s="22"/>
      <c r="M35" s="22"/>
      <c r="N35" s="22"/>
      <c r="O35" s="22"/>
      <c r="P35" s="22"/>
    </row>
    <row r="36" spans="1:16" ht="39" customHeight="1" x14ac:dyDescent="0.2">
      <c r="A36" s="22"/>
      <c r="B36" s="35"/>
      <c r="C36" s="1242" t="s">
        <v>571</v>
      </c>
      <c r="D36" s="1243"/>
      <c r="E36" s="1244"/>
      <c r="F36" s="36">
        <v>3.4</v>
      </c>
      <c r="G36" s="37">
        <v>3.36</v>
      </c>
      <c r="H36" s="37">
        <v>4.1399999999999997</v>
      </c>
      <c r="I36" s="37">
        <v>5.17</v>
      </c>
      <c r="J36" s="38">
        <v>1.61</v>
      </c>
      <c r="K36" s="22"/>
      <c r="L36" s="22"/>
      <c r="M36" s="22"/>
      <c r="N36" s="22"/>
      <c r="O36" s="22"/>
      <c r="P36" s="22"/>
    </row>
    <row r="37" spans="1:16" ht="39" customHeight="1" x14ac:dyDescent="0.2">
      <c r="A37" s="22"/>
      <c r="B37" s="35"/>
      <c r="C37" s="1242" t="s">
        <v>572</v>
      </c>
      <c r="D37" s="1243"/>
      <c r="E37" s="1244"/>
      <c r="F37" s="36">
        <v>4.8899999999999997</v>
      </c>
      <c r="G37" s="37">
        <v>5.56</v>
      </c>
      <c r="H37" s="37">
        <v>1.17</v>
      </c>
      <c r="I37" s="37">
        <v>0.91</v>
      </c>
      <c r="J37" s="38">
        <v>1.32</v>
      </c>
      <c r="K37" s="22"/>
      <c r="L37" s="22"/>
      <c r="M37" s="22"/>
      <c r="N37" s="22"/>
      <c r="O37" s="22"/>
      <c r="P37" s="22"/>
    </row>
    <row r="38" spans="1:16" ht="39" customHeight="1" x14ac:dyDescent="0.2">
      <c r="A38" s="22"/>
      <c r="B38" s="35"/>
      <c r="C38" s="1242" t="s">
        <v>573</v>
      </c>
      <c r="D38" s="1243"/>
      <c r="E38" s="1244"/>
      <c r="F38" s="36" t="s">
        <v>517</v>
      </c>
      <c r="G38" s="37" t="s">
        <v>517</v>
      </c>
      <c r="H38" s="37" t="s">
        <v>517</v>
      </c>
      <c r="I38" s="37" t="s">
        <v>517</v>
      </c>
      <c r="J38" s="38">
        <v>0.03</v>
      </c>
      <c r="K38" s="22"/>
      <c r="L38" s="22"/>
      <c r="M38" s="22"/>
      <c r="N38" s="22"/>
      <c r="O38" s="22"/>
      <c r="P38" s="22"/>
    </row>
    <row r="39" spans="1:16" ht="39" customHeight="1" x14ac:dyDescent="0.2">
      <c r="A39" s="22"/>
      <c r="B39" s="35"/>
      <c r="C39" s="1242" t="s">
        <v>574</v>
      </c>
      <c r="D39" s="1243"/>
      <c r="E39" s="1244"/>
      <c r="F39" s="36">
        <v>0.02</v>
      </c>
      <c r="G39" s="37">
        <v>0.03</v>
      </c>
      <c r="H39" s="37">
        <v>0.02</v>
      </c>
      <c r="I39" s="37">
        <v>0.02</v>
      </c>
      <c r="J39" s="38">
        <v>0.02</v>
      </c>
      <c r="K39" s="22"/>
      <c r="L39" s="22"/>
      <c r="M39" s="22"/>
      <c r="N39" s="22"/>
      <c r="O39" s="22"/>
      <c r="P39" s="22"/>
    </row>
    <row r="40" spans="1:16" ht="39" customHeight="1" x14ac:dyDescent="0.2">
      <c r="A40" s="22"/>
      <c r="B40" s="35"/>
      <c r="C40" s="1242" t="s">
        <v>575</v>
      </c>
      <c r="D40" s="1243"/>
      <c r="E40" s="1244"/>
      <c r="F40" s="36" t="s">
        <v>517</v>
      </c>
      <c r="G40" s="37" t="s">
        <v>517</v>
      </c>
      <c r="H40" s="37">
        <v>0.03</v>
      </c>
      <c r="I40" s="37">
        <v>0.74</v>
      </c>
      <c r="J40" s="38">
        <v>0.02</v>
      </c>
      <c r="K40" s="22"/>
      <c r="L40" s="22"/>
      <c r="M40" s="22"/>
      <c r="N40" s="22"/>
      <c r="O40" s="22"/>
      <c r="P40" s="22"/>
    </row>
    <row r="41" spans="1:16" ht="39" customHeight="1" x14ac:dyDescent="0.2">
      <c r="A41" s="22"/>
      <c r="B41" s="35"/>
      <c r="C41" s="1242" t="s">
        <v>576</v>
      </c>
      <c r="D41" s="1243"/>
      <c r="E41" s="1244"/>
      <c r="F41" s="36">
        <v>0</v>
      </c>
      <c r="G41" s="37">
        <v>0</v>
      </c>
      <c r="H41" s="37">
        <v>0</v>
      </c>
      <c r="I41" s="37">
        <v>0</v>
      </c>
      <c r="J41" s="38">
        <v>0</v>
      </c>
      <c r="K41" s="22"/>
      <c r="L41" s="22"/>
      <c r="M41" s="22"/>
      <c r="N41" s="22"/>
      <c r="O41" s="22"/>
      <c r="P41" s="22"/>
    </row>
    <row r="42" spans="1:16" ht="39" customHeight="1" x14ac:dyDescent="0.2">
      <c r="A42" s="22"/>
      <c r="B42" s="39"/>
      <c r="C42" s="1242" t="s">
        <v>577</v>
      </c>
      <c r="D42" s="1243"/>
      <c r="E42" s="1244"/>
      <c r="F42" s="36" t="s">
        <v>517</v>
      </c>
      <c r="G42" s="37" t="s">
        <v>517</v>
      </c>
      <c r="H42" s="37" t="s">
        <v>517</v>
      </c>
      <c r="I42" s="37" t="s">
        <v>517</v>
      </c>
      <c r="J42" s="38" t="s">
        <v>517</v>
      </c>
      <c r="K42" s="22"/>
      <c r="L42" s="22"/>
      <c r="M42" s="22"/>
      <c r="N42" s="22"/>
      <c r="O42" s="22"/>
      <c r="P42" s="22"/>
    </row>
    <row r="43" spans="1:16" ht="39" customHeight="1" thickBot="1" x14ac:dyDescent="0.25">
      <c r="A43" s="22"/>
      <c r="B43" s="40"/>
      <c r="C43" s="1245" t="s">
        <v>578</v>
      </c>
      <c r="D43" s="1246"/>
      <c r="E43" s="1247"/>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NxMGXGtal4o5TG4kOzVN/pPeeiJAublPOiZYTuzlnWDEV0bUXo/UGIoMGc8fDTPnVtiKqxca7UjZ74PCE7LOQ==" saltValue="UWpJSgE3yFTXVgSkkUxD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600</v>
      </c>
      <c r="L45" s="60">
        <v>592</v>
      </c>
      <c r="M45" s="60">
        <v>606</v>
      </c>
      <c r="N45" s="60">
        <v>561</v>
      </c>
      <c r="O45" s="61">
        <v>580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2">
      <c r="A48" s="48"/>
      <c r="B48" s="1252"/>
      <c r="C48" s="1253"/>
      <c r="D48" s="62"/>
      <c r="E48" s="1258" t="s">
        <v>15</v>
      </c>
      <c r="F48" s="1258"/>
      <c r="G48" s="1258"/>
      <c r="H48" s="1258"/>
      <c r="I48" s="1258"/>
      <c r="J48" s="1259"/>
      <c r="K48" s="63">
        <v>4</v>
      </c>
      <c r="L48" s="64">
        <v>1</v>
      </c>
      <c r="M48" s="64">
        <v>1</v>
      </c>
      <c r="N48" s="64">
        <v>2</v>
      </c>
      <c r="O48" s="65">
        <v>2</v>
      </c>
      <c r="P48" s="48"/>
      <c r="Q48" s="48"/>
      <c r="R48" s="48"/>
      <c r="S48" s="48"/>
      <c r="T48" s="48"/>
      <c r="U48" s="48"/>
    </row>
    <row r="49" spans="1:21" ht="30.75" customHeight="1" x14ac:dyDescent="0.2">
      <c r="A49" s="48"/>
      <c r="B49" s="1252"/>
      <c r="C49" s="1253"/>
      <c r="D49" s="62"/>
      <c r="E49" s="1258" t="s">
        <v>16</v>
      </c>
      <c r="F49" s="1258"/>
      <c r="G49" s="1258"/>
      <c r="H49" s="1258"/>
      <c r="I49" s="1258"/>
      <c r="J49" s="1259"/>
      <c r="K49" s="63">
        <v>136</v>
      </c>
      <c r="L49" s="64">
        <v>134</v>
      </c>
      <c r="M49" s="64">
        <v>149</v>
      </c>
      <c r="N49" s="64">
        <v>118</v>
      </c>
      <c r="O49" s="65">
        <v>50</v>
      </c>
      <c r="P49" s="48"/>
      <c r="Q49" s="48"/>
      <c r="R49" s="48"/>
      <c r="S49" s="48"/>
      <c r="T49" s="48"/>
      <c r="U49" s="48"/>
    </row>
    <row r="50" spans="1:21" ht="30.75" customHeight="1" x14ac:dyDescent="0.2">
      <c r="A50" s="48"/>
      <c r="B50" s="1252"/>
      <c r="C50" s="1253"/>
      <c r="D50" s="62"/>
      <c r="E50" s="1258" t="s">
        <v>17</v>
      </c>
      <c r="F50" s="1258"/>
      <c r="G50" s="1258"/>
      <c r="H50" s="1258"/>
      <c r="I50" s="1258"/>
      <c r="J50" s="1259"/>
      <c r="K50" s="63">
        <v>38</v>
      </c>
      <c r="L50" s="64">
        <v>3</v>
      </c>
      <c r="M50" s="64">
        <v>3</v>
      </c>
      <c r="N50" s="64">
        <v>2</v>
      </c>
      <c r="O50" s="65">
        <v>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414</v>
      </c>
      <c r="L52" s="64">
        <v>415</v>
      </c>
      <c r="M52" s="64">
        <v>416</v>
      </c>
      <c r="N52" s="64">
        <v>379</v>
      </c>
      <c r="O52" s="65">
        <v>361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364</v>
      </c>
      <c r="L53" s="69">
        <v>315</v>
      </c>
      <c r="M53" s="69">
        <v>343</v>
      </c>
      <c r="N53" s="69">
        <v>304</v>
      </c>
      <c r="O53" s="70">
        <v>271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2EmfQXiHLcE6L4B5IMnLjIQJtBPI9nuvf2dkwaLwR6Qxm/kuO7AixWzLJaj632SOpC79NZQvPjx8ePvtU5mKA==" saltValue="7pOZLf+C67lkdKFgIyXn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8"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76" t="s">
        <v>30</v>
      </c>
      <c r="C41" s="1277"/>
      <c r="D41" s="102"/>
      <c r="E41" s="1282" t="s">
        <v>31</v>
      </c>
      <c r="F41" s="1282"/>
      <c r="G41" s="1282"/>
      <c r="H41" s="1283"/>
      <c r="I41" s="103">
        <v>6397</v>
      </c>
      <c r="J41" s="104">
        <v>6258</v>
      </c>
      <c r="K41" s="104">
        <v>6120</v>
      </c>
      <c r="L41" s="104">
        <v>5871</v>
      </c>
      <c r="M41" s="105">
        <v>5866</v>
      </c>
    </row>
    <row r="42" spans="2:13" ht="27.75" customHeight="1" x14ac:dyDescent="0.2">
      <c r="B42" s="1278"/>
      <c r="C42" s="1279"/>
      <c r="D42" s="106"/>
      <c r="E42" s="1284" t="s">
        <v>32</v>
      </c>
      <c r="F42" s="1284"/>
      <c r="G42" s="1284"/>
      <c r="H42" s="1285"/>
      <c r="I42" s="107">
        <v>8</v>
      </c>
      <c r="J42" s="108">
        <v>5</v>
      </c>
      <c r="K42" s="108">
        <v>2</v>
      </c>
      <c r="L42" s="108">
        <v>2</v>
      </c>
      <c r="M42" s="109" t="s">
        <v>517</v>
      </c>
    </row>
    <row r="43" spans="2:13" ht="27.75" customHeight="1" x14ac:dyDescent="0.2">
      <c r="B43" s="1278"/>
      <c r="C43" s="1279"/>
      <c r="D43" s="106"/>
      <c r="E43" s="1284" t="s">
        <v>33</v>
      </c>
      <c r="F43" s="1284"/>
      <c r="G43" s="1284"/>
      <c r="H43" s="1285"/>
      <c r="I43" s="107">
        <v>36</v>
      </c>
      <c r="J43" s="108">
        <v>30</v>
      </c>
      <c r="K43" s="108">
        <v>23</v>
      </c>
      <c r="L43" s="108" t="s">
        <v>517</v>
      </c>
      <c r="M43" s="109">
        <v>13</v>
      </c>
    </row>
    <row r="44" spans="2:13" ht="27.75" customHeight="1" x14ac:dyDescent="0.2">
      <c r="B44" s="1278"/>
      <c r="C44" s="1279"/>
      <c r="D44" s="106"/>
      <c r="E44" s="1284" t="s">
        <v>34</v>
      </c>
      <c r="F44" s="1284"/>
      <c r="G44" s="1284"/>
      <c r="H44" s="1285"/>
      <c r="I44" s="107">
        <v>712</v>
      </c>
      <c r="J44" s="108">
        <v>594</v>
      </c>
      <c r="K44" s="108">
        <v>443</v>
      </c>
      <c r="L44" s="108">
        <v>369</v>
      </c>
      <c r="M44" s="109">
        <v>318</v>
      </c>
    </row>
    <row r="45" spans="2:13" ht="27.75" customHeight="1" x14ac:dyDescent="0.2">
      <c r="B45" s="1278"/>
      <c r="C45" s="1279"/>
      <c r="D45" s="106"/>
      <c r="E45" s="1284" t="s">
        <v>35</v>
      </c>
      <c r="F45" s="1284"/>
      <c r="G45" s="1284"/>
      <c r="H45" s="1285"/>
      <c r="I45" s="107">
        <v>1243</v>
      </c>
      <c r="J45" s="108">
        <v>1227</v>
      </c>
      <c r="K45" s="108">
        <v>1237</v>
      </c>
      <c r="L45" s="108">
        <v>1241</v>
      </c>
      <c r="M45" s="109">
        <v>1233</v>
      </c>
    </row>
    <row r="46" spans="2:13" ht="27.75" customHeight="1" x14ac:dyDescent="0.2">
      <c r="B46" s="1278"/>
      <c r="C46" s="1279"/>
      <c r="D46" s="110"/>
      <c r="E46" s="1284" t="s">
        <v>36</v>
      </c>
      <c r="F46" s="1284"/>
      <c r="G46" s="1284"/>
      <c r="H46" s="1285"/>
      <c r="I46" s="107">
        <v>7</v>
      </c>
      <c r="J46" s="108">
        <v>7</v>
      </c>
      <c r="K46" s="108">
        <v>7</v>
      </c>
      <c r="L46" s="108">
        <v>9</v>
      </c>
      <c r="M46" s="109" t="s">
        <v>517</v>
      </c>
    </row>
    <row r="47" spans="2:13" ht="27.75" customHeight="1" x14ac:dyDescent="0.2">
      <c r="B47" s="1278"/>
      <c r="C47" s="1279"/>
      <c r="D47" s="111"/>
      <c r="E47" s="1286" t="s">
        <v>37</v>
      </c>
      <c r="F47" s="1287"/>
      <c r="G47" s="1287"/>
      <c r="H47" s="1288"/>
      <c r="I47" s="107" t="s">
        <v>517</v>
      </c>
      <c r="J47" s="108" t="s">
        <v>517</v>
      </c>
      <c r="K47" s="108" t="s">
        <v>517</v>
      </c>
      <c r="L47" s="108" t="s">
        <v>517</v>
      </c>
      <c r="M47" s="109" t="s">
        <v>517</v>
      </c>
    </row>
    <row r="48" spans="2:13" ht="27.75" customHeight="1" x14ac:dyDescent="0.2">
      <c r="B48" s="1278"/>
      <c r="C48" s="1279"/>
      <c r="D48" s="106"/>
      <c r="E48" s="1284" t="s">
        <v>38</v>
      </c>
      <c r="F48" s="1284"/>
      <c r="G48" s="1284"/>
      <c r="H48" s="1285"/>
      <c r="I48" s="107" t="s">
        <v>517</v>
      </c>
      <c r="J48" s="108" t="s">
        <v>517</v>
      </c>
      <c r="K48" s="108" t="s">
        <v>517</v>
      </c>
      <c r="L48" s="108" t="s">
        <v>517</v>
      </c>
      <c r="M48" s="109" t="s">
        <v>517</v>
      </c>
    </row>
    <row r="49" spans="2:13" ht="27.75" customHeight="1" x14ac:dyDescent="0.2">
      <c r="B49" s="1280"/>
      <c r="C49" s="1281"/>
      <c r="D49" s="106"/>
      <c r="E49" s="1284" t="s">
        <v>39</v>
      </c>
      <c r="F49" s="1284"/>
      <c r="G49" s="1284"/>
      <c r="H49" s="1285"/>
      <c r="I49" s="107" t="s">
        <v>517</v>
      </c>
      <c r="J49" s="108" t="s">
        <v>517</v>
      </c>
      <c r="K49" s="108" t="s">
        <v>517</v>
      </c>
      <c r="L49" s="108" t="s">
        <v>517</v>
      </c>
      <c r="M49" s="109" t="s">
        <v>517</v>
      </c>
    </row>
    <row r="50" spans="2:13" ht="27.75" customHeight="1" x14ac:dyDescent="0.2">
      <c r="B50" s="1289" t="s">
        <v>40</v>
      </c>
      <c r="C50" s="1290"/>
      <c r="D50" s="112"/>
      <c r="E50" s="1284" t="s">
        <v>41</v>
      </c>
      <c r="F50" s="1284"/>
      <c r="G50" s="1284"/>
      <c r="H50" s="1285"/>
      <c r="I50" s="107">
        <v>2613</v>
      </c>
      <c r="J50" s="108">
        <v>2917</v>
      </c>
      <c r="K50" s="108">
        <v>2827</v>
      </c>
      <c r="L50" s="108">
        <v>2941</v>
      </c>
      <c r="M50" s="109">
        <v>3054</v>
      </c>
    </row>
    <row r="51" spans="2:13" ht="27.75" customHeight="1" x14ac:dyDescent="0.2">
      <c r="B51" s="1278"/>
      <c r="C51" s="1279"/>
      <c r="D51" s="106"/>
      <c r="E51" s="1284" t="s">
        <v>42</v>
      </c>
      <c r="F51" s="1284"/>
      <c r="G51" s="1284"/>
      <c r="H51" s="1285"/>
      <c r="I51" s="107">
        <v>185</v>
      </c>
      <c r="J51" s="108">
        <v>181</v>
      </c>
      <c r="K51" s="108">
        <v>213</v>
      </c>
      <c r="L51" s="108">
        <v>227</v>
      </c>
      <c r="M51" s="109">
        <v>228</v>
      </c>
    </row>
    <row r="52" spans="2:13" ht="27.75" customHeight="1" x14ac:dyDescent="0.2">
      <c r="B52" s="1280"/>
      <c r="C52" s="1281"/>
      <c r="D52" s="106"/>
      <c r="E52" s="1284" t="s">
        <v>43</v>
      </c>
      <c r="F52" s="1284"/>
      <c r="G52" s="1284"/>
      <c r="H52" s="1285"/>
      <c r="I52" s="107">
        <v>4074</v>
      </c>
      <c r="J52" s="108">
        <v>3926</v>
      </c>
      <c r="K52" s="108">
        <v>3834</v>
      </c>
      <c r="L52" s="108">
        <v>3673</v>
      </c>
      <c r="M52" s="109">
        <v>3889</v>
      </c>
    </row>
    <row r="53" spans="2:13" ht="27.75" customHeight="1" thickBot="1" x14ac:dyDescent="0.25">
      <c r="B53" s="1291" t="s">
        <v>44</v>
      </c>
      <c r="C53" s="1292"/>
      <c r="D53" s="113"/>
      <c r="E53" s="1293" t="s">
        <v>45</v>
      </c>
      <c r="F53" s="1293"/>
      <c r="G53" s="1293"/>
      <c r="H53" s="1294"/>
      <c r="I53" s="114">
        <v>1530</v>
      </c>
      <c r="J53" s="115">
        <v>1097</v>
      </c>
      <c r="K53" s="115">
        <v>957</v>
      </c>
      <c r="L53" s="115">
        <v>652</v>
      </c>
      <c r="M53" s="116">
        <v>259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AvfESnOtj+XPFsuyNcQ4CRKTp2HHdeR0elKwPoycRHL3dHI1RxsRE7alGpQ05SX172L7PTAT6FJOeOLQiq9/Q==" saltValue="nWIRKTwDwGvGnTb92A51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0" zoomScale="70" zoomScaleNormal="70" zoomScaleSheetLayoutView="100" workbookViewId="0">
      <selection activeCell="M55" sqref="M5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561</v>
      </c>
      <c r="G54" s="125" t="s">
        <v>562</v>
      </c>
      <c r="H54" s="126" t="s">
        <v>563</v>
      </c>
    </row>
    <row r="55" spans="2:8" ht="52.5" customHeight="1" x14ac:dyDescent="0.2">
      <c r="B55" s="127"/>
      <c r="C55" s="1300" t="s">
        <v>48</v>
      </c>
      <c r="D55" s="1300"/>
      <c r="E55" s="1301"/>
      <c r="F55" s="128">
        <v>920</v>
      </c>
      <c r="G55" s="128">
        <v>629</v>
      </c>
      <c r="H55" s="129">
        <v>631</v>
      </c>
    </row>
    <row r="56" spans="2:8" ht="52.5" customHeight="1" x14ac:dyDescent="0.2">
      <c r="B56" s="130"/>
      <c r="C56" s="1302" t="s">
        <v>49</v>
      </c>
      <c r="D56" s="1302"/>
      <c r="E56" s="1303"/>
      <c r="F56" s="131">
        <v>77</v>
      </c>
      <c r="G56" s="131">
        <v>78</v>
      </c>
      <c r="H56" s="132">
        <v>78</v>
      </c>
    </row>
    <row r="57" spans="2:8" ht="53.25" customHeight="1" x14ac:dyDescent="0.2">
      <c r="B57" s="130"/>
      <c r="C57" s="1304" t="s">
        <v>50</v>
      </c>
      <c r="D57" s="1304"/>
      <c r="E57" s="1305"/>
      <c r="F57" s="133">
        <v>1398</v>
      </c>
      <c r="G57" s="133">
        <v>1725</v>
      </c>
      <c r="H57" s="134">
        <v>2489</v>
      </c>
    </row>
    <row r="58" spans="2:8" ht="45.75" customHeight="1" x14ac:dyDescent="0.2">
      <c r="B58" s="135"/>
      <c r="C58" s="1295" t="s">
        <v>593</v>
      </c>
      <c r="D58" s="1296"/>
      <c r="E58" s="1297"/>
      <c r="F58" s="136">
        <v>588</v>
      </c>
      <c r="G58" s="136">
        <v>766</v>
      </c>
      <c r="H58" s="137">
        <v>1211</v>
      </c>
    </row>
    <row r="59" spans="2:8" ht="45.75" customHeight="1" x14ac:dyDescent="0.2">
      <c r="B59" s="135"/>
      <c r="C59" s="1295" t="s">
        <v>594</v>
      </c>
      <c r="D59" s="1296"/>
      <c r="E59" s="1297"/>
      <c r="F59" s="136">
        <v>0</v>
      </c>
      <c r="G59" s="136">
        <v>0</v>
      </c>
      <c r="H59" s="137">
        <v>400</v>
      </c>
    </row>
    <row r="60" spans="2:8" ht="45.75" customHeight="1" x14ac:dyDescent="0.2">
      <c r="B60" s="135"/>
      <c r="C60" s="1295" t="s">
        <v>596</v>
      </c>
      <c r="D60" s="1296"/>
      <c r="E60" s="1297"/>
      <c r="F60" s="136">
        <v>243</v>
      </c>
      <c r="G60" s="136">
        <v>285</v>
      </c>
      <c r="H60" s="137">
        <v>292</v>
      </c>
    </row>
    <row r="61" spans="2:8" ht="45.75" customHeight="1" x14ac:dyDescent="0.2">
      <c r="B61" s="135"/>
      <c r="C61" s="1295" t="s">
        <v>599</v>
      </c>
      <c r="D61" s="1296"/>
      <c r="E61" s="1297"/>
      <c r="F61" s="136">
        <v>160</v>
      </c>
      <c r="G61" s="136">
        <v>257</v>
      </c>
      <c r="H61" s="137">
        <v>165</v>
      </c>
    </row>
    <row r="62" spans="2:8" ht="45.75" customHeight="1" thickBot="1" x14ac:dyDescent="0.25">
      <c r="B62" s="138"/>
      <c r="C62" s="1295" t="s">
        <v>595</v>
      </c>
      <c r="D62" s="1296"/>
      <c r="E62" s="1297"/>
      <c r="F62" s="136">
        <v>0</v>
      </c>
      <c r="G62" s="136">
        <v>32</v>
      </c>
      <c r="H62" s="137">
        <v>89</v>
      </c>
    </row>
    <row r="63" spans="2:8" ht="52.5" customHeight="1" thickBot="1" x14ac:dyDescent="0.25">
      <c r="B63" s="139"/>
      <c r="C63" s="1298" t="s">
        <v>51</v>
      </c>
      <c r="D63" s="1298"/>
      <c r="E63" s="1299"/>
      <c r="F63" s="140">
        <v>2395</v>
      </c>
      <c r="G63" s="140">
        <v>2431</v>
      </c>
      <c r="H63" s="141">
        <v>3198</v>
      </c>
    </row>
    <row r="64" spans="2:8" ht="15" customHeight="1" x14ac:dyDescent="0.2"/>
  </sheetData>
  <sheetProtection algorithmName="SHA-512" hashValue="dbimDFaQKh334gLgNMeEQQuKOJllsqquKr2rE3e5b9pMkVMoPt7Kdr8fEDyXsmfgr3bsch+VSLoDTC2cYtmAHA==" saltValue="Vx6TyT1YWVVPiOYml+kB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31" zoomScale="80" zoomScaleNormal="80" zoomScaleSheetLayoutView="55" workbookViewId="0">
      <selection activeCell="CR59" sqref="CR5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4" t="s">
        <v>614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605</v>
      </c>
    </row>
    <row r="50" spans="1:109" ht="13.2" x14ac:dyDescent="0.2">
      <c r="B50" s="395"/>
      <c r="G50" s="1306"/>
      <c r="H50" s="1306"/>
      <c r="I50" s="1306"/>
      <c r="J50" s="1306"/>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559</v>
      </c>
      <c r="BQ50" s="1312"/>
      <c r="BR50" s="1312"/>
      <c r="BS50" s="1312"/>
      <c r="BT50" s="1312"/>
      <c r="BU50" s="1312"/>
      <c r="BV50" s="1312"/>
      <c r="BW50" s="1312"/>
      <c r="BX50" s="1312" t="s">
        <v>560</v>
      </c>
      <c r="BY50" s="1312"/>
      <c r="BZ50" s="1312"/>
      <c r="CA50" s="1312"/>
      <c r="CB50" s="1312"/>
      <c r="CC50" s="1312"/>
      <c r="CD50" s="1312"/>
      <c r="CE50" s="1312"/>
      <c r="CF50" s="1312" t="s">
        <v>561</v>
      </c>
      <c r="CG50" s="1312"/>
      <c r="CH50" s="1312"/>
      <c r="CI50" s="1312"/>
      <c r="CJ50" s="1312"/>
      <c r="CK50" s="1312"/>
      <c r="CL50" s="1312"/>
      <c r="CM50" s="1312"/>
      <c r="CN50" s="1312" t="s">
        <v>562</v>
      </c>
      <c r="CO50" s="1312"/>
      <c r="CP50" s="1312"/>
      <c r="CQ50" s="1312"/>
      <c r="CR50" s="1312"/>
      <c r="CS50" s="1312"/>
      <c r="CT50" s="1312"/>
      <c r="CU50" s="1312"/>
      <c r="CV50" s="1312" t="s">
        <v>563</v>
      </c>
      <c r="CW50" s="1312"/>
      <c r="CX50" s="1312"/>
      <c r="CY50" s="1312"/>
      <c r="CZ50" s="1312"/>
      <c r="DA50" s="1312"/>
      <c r="DB50" s="1312"/>
      <c r="DC50" s="1312"/>
    </row>
    <row r="51" spans="1:109" ht="13.5" customHeight="1" x14ac:dyDescent="0.2">
      <c r="B51" s="395"/>
      <c r="G51" s="1323"/>
      <c r="H51" s="1323"/>
      <c r="I51" s="1327"/>
      <c r="J51" s="1327"/>
      <c r="K51" s="1313"/>
      <c r="L51" s="1313"/>
      <c r="M51" s="1313"/>
      <c r="N51" s="1313"/>
      <c r="AM51" s="404"/>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08">
        <v>42.4</v>
      </c>
      <c r="BQ51" s="1308"/>
      <c r="BR51" s="1308"/>
      <c r="BS51" s="1308"/>
      <c r="BT51" s="1308"/>
      <c r="BU51" s="1308"/>
      <c r="BV51" s="1308"/>
      <c r="BW51" s="1308"/>
      <c r="BX51" s="1308">
        <v>30.5</v>
      </c>
      <c r="BY51" s="1308"/>
      <c r="BZ51" s="1308"/>
      <c r="CA51" s="1308"/>
      <c r="CB51" s="1308"/>
      <c r="CC51" s="1308"/>
      <c r="CD51" s="1308"/>
      <c r="CE51" s="1308"/>
      <c r="CF51" s="1308">
        <v>26.8</v>
      </c>
      <c r="CG51" s="1308"/>
      <c r="CH51" s="1308"/>
      <c r="CI51" s="1308"/>
      <c r="CJ51" s="1308"/>
      <c r="CK51" s="1308"/>
      <c r="CL51" s="1308"/>
      <c r="CM51" s="1308"/>
      <c r="CN51" s="1308">
        <v>18.100000000000001</v>
      </c>
      <c r="CO51" s="1308"/>
      <c r="CP51" s="1308"/>
      <c r="CQ51" s="1308"/>
      <c r="CR51" s="1308"/>
      <c r="CS51" s="1308"/>
      <c r="CT51" s="1308"/>
      <c r="CU51" s="1308"/>
      <c r="CV51" s="1308">
        <v>6.9</v>
      </c>
      <c r="CW51" s="1308"/>
      <c r="CX51" s="1308"/>
      <c r="CY51" s="1308"/>
      <c r="CZ51" s="1308"/>
      <c r="DA51" s="1308"/>
      <c r="DB51" s="1308"/>
      <c r="DC51" s="1308"/>
    </row>
    <row r="52" spans="1:109" ht="13.2" x14ac:dyDescent="0.2">
      <c r="B52" s="395"/>
      <c r="G52" s="1323"/>
      <c r="H52" s="1323"/>
      <c r="I52" s="1327"/>
      <c r="J52" s="1327"/>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3"/>
      <c r="B53" s="395"/>
      <c r="G53" s="1323"/>
      <c r="H53" s="1323"/>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08">
        <v>53</v>
      </c>
      <c r="BQ53" s="1308"/>
      <c r="BR53" s="1308"/>
      <c r="BS53" s="1308"/>
      <c r="BT53" s="1308"/>
      <c r="BU53" s="1308"/>
      <c r="BV53" s="1308"/>
      <c r="BW53" s="1308"/>
      <c r="BX53" s="1308">
        <v>49.6</v>
      </c>
      <c r="BY53" s="1308"/>
      <c r="BZ53" s="1308"/>
      <c r="CA53" s="1308"/>
      <c r="CB53" s="1308"/>
      <c r="CC53" s="1308"/>
      <c r="CD53" s="1308"/>
      <c r="CE53" s="1308"/>
      <c r="CF53" s="1308">
        <v>50.6</v>
      </c>
      <c r="CG53" s="1308"/>
      <c r="CH53" s="1308"/>
      <c r="CI53" s="1308"/>
      <c r="CJ53" s="1308"/>
      <c r="CK53" s="1308"/>
      <c r="CL53" s="1308"/>
      <c r="CM53" s="1308"/>
      <c r="CN53" s="1308">
        <v>51.9</v>
      </c>
      <c r="CO53" s="1308"/>
      <c r="CP53" s="1308"/>
      <c r="CQ53" s="1308"/>
      <c r="CR53" s="1308"/>
      <c r="CS53" s="1308"/>
      <c r="CT53" s="1308"/>
      <c r="CU53" s="1308"/>
      <c r="CV53" s="1308">
        <v>52.3</v>
      </c>
      <c r="CW53" s="1308"/>
      <c r="CX53" s="1308"/>
      <c r="CY53" s="1308"/>
      <c r="CZ53" s="1308"/>
      <c r="DA53" s="1308"/>
      <c r="DB53" s="1308"/>
      <c r="DC53" s="1308"/>
    </row>
    <row r="54" spans="1:109" ht="13.2" x14ac:dyDescent="0.2">
      <c r="A54" s="403"/>
      <c r="B54" s="395"/>
      <c r="G54" s="1323"/>
      <c r="H54" s="1323"/>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3"/>
      <c r="B55" s="395"/>
      <c r="G55" s="1306"/>
      <c r="H55" s="1306"/>
      <c r="I55" s="1306"/>
      <c r="J55" s="1306"/>
      <c r="K55" s="1313"/>
      <c r="L55" s="1313"/>
      <c r="M55" s="1313"/>
      <c r="N55" s="1313"/>
      <c r="AN55" s="1312" t="s">
        <v>610</v>
      </c>
      <c r="AO55" s="1312"/>
      <c r="AP55" s="1312"/>
      <c r="AQ55" s="1312"/>
      <c r="AR55" s="1312"/>
      <c r="AS55" s="1312"/>
      <c r="AT55" s="1312"/>
      <c r="AU55" s="1312"/>
      <c r="AV55" s="1312"/>
      <c r="AW55" s="1312"/>
      <c r="AX55" s="1312"/>
      <c r="AY55" s="1312"/>
      <c r="AZ55" s="1312"/>
      <c r="BA55" s="1312"/>
      <c r="BB55" s="1311" t="s">
        <v>607</v>
      </c>
      <c r="BC55" s="1311"/>
      <c r="BD55" s="1311"/>
      <c r="BE55" s="1311"/>
      <c r="BF55" s="1311"/>
      <c r="BG55" s="1311"/>
      <c r="BH55" s="1311"/>
      <c r="BI55" s="1311"/>
      <c r="BJ55" s="1311"/>
      <c r="BK55" s="1311"/>
      <c r="BL55" s="1311"/>
      <c r="BM55" s="1311"/>
      <c r="BN55" s="1311"/>
      <c r="BO55" s="1311"/>
      <c r="BP55" s="1308">
        <v>32.9</v>
      </c>
      <c r="BQ55" s="1308"/>
      <c r="BR55" s="1308"/>
      <c r="BS55" s="1308"/>
      <c r="BT55" s="1308"/>
      <c r="BU55" s="1308"/>
      <c r="BV55" s="1308"/>
      <c r="BW55" s="1308"/>
      <c r="BX55" s="1308">
        <v>28.5</v>
      </c>
      <c r="BY55" s="1308"/>
      <c r="BZ55" s="1308"/>
      <c r="CA55" s="1308"/>
      <c r="CB55" s="1308"/>
      <c r="CC55" s="1308"/>
      <c r="CD55" s="1308"/>
      <c r="CE55" s="1308"/>
      <c r="CF55" s="1308">
        <v>20.5</v>
      </c>
      <c r="CG55" s="1308"/>
      <c r="CH55" s="1308"/>
      <c r="CI55" s="1308"/>
      <c r="CJ55" s="1308"/>
      <c r="CK55" s="1308"/>
      <c r="CL55" s="1308"/>
      <c r="CM55" s="1308"/>
      <c r="CN55" s="1308">
        <v>21.4</v>
      </c>
      <c r="CO55" s="1308"/>
      <c r="CP55" s="1308"/>
      <c r="CQ55" s="1308"/>
      <c r="CR55" s="1308"/>
      <c r="CS55" s="1308"/>
      <c r="CT55" s="1308"/>
      <c r="CU55" s="1308"/>
      <c r="CV55" s="1308">
        <v>12.8</v>
      </c>
      <c r="CW55" s="1308"/>
      <c r="CX55" s="1308"/>
      <c r="CY55" s="1308"/>
      <c r="CZ55" s="1308"/>
      <c r="DA55" s="1308"/>
      <c r="DB55" s="1308"/>
      <c r="DC55" s="1308"/>
    </row>
    <row r="56" spans="1:109" ht="13.2" x14ac:dyDescent="0.2">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ht="13.2" x14ac:dyDescent="0.2">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608</v>
      </c>
      <c r="BC57" s="1311"/>
      <c r="BD57" s="1311"/>
      <c r="BE57" s="1311"/>
      <c r="BF57" s="1311"/>
      <c r="BG57" s="1311"/>
      <c r="BH57" s="1311"/>
      <c r="BI57" s="1311"/>
      <c r="BJ57" s="1311"/>
      <c r="BK57" s="1311"/>
      <c r="BL57" s="1311"/>
      <c r="BM57" s="1311"/>
      <c r="BN57" s="1311"/>
      <c r="BO57" s="1311"/>
      <c r="BP57" s="1308">
        <v>57</v>
      </c>
      <c r="BQ57" s="1308"/>
      <c r="BR57" s="1308"/>
      <c r="BS57" s="1308"/>
      <c r="BT57" s="1308"/>
      <c r="BU57" s="1308"/>
      <c r="BV57" s="1308"/>
      <c r="BW57" s="1308"/>
      <c r="BX57" s="1308">
        <v>59.7</v>
      </c>
      <c r="BY57" s="1308"/>
      <c r="BZ57" s="1308"/>
      <c r="CA57" s="1308"/>
      <c r="CB57" s="1308"/>
      <c r="CC57" s="1308"/>
      <c r="CD57" s="1308"/>
      <c r="CE57" s="1308"/>
      <c r="CF57" s="1308">
        <v>60</v>
      </c>
      <c r="CG57" s="1308"/>
      <c r="CH57" s="1308"/>
      <c r="CI57" s="1308"/>
      <c r="CJ57" s="1308"/>
      <c r="CK57" s="1308"/>
      <c r="CL57" s="1308"/>
      <c r="CM57" s="1308"/>
      <c r="CN57" s="1308">
        <v>60.3</v>
      </c>
      <c r="CO57" s="1308"/>
      <c r="CP57" s="1308"/>
      <c r="CQ57" s="1308"/>
      <c r="CR57" s="1308"/>
      <c r="CS57" s="1308"/>
      <c r="CT57" s="1308"/>
      <c r="CU57" s="1308"/>
      <c r="CV57" s="1308">
        <v>61</v>
      </c>
      <c r="CW57" s="1308"/>
      <c r="CX57" s="1308"/>
      <c r="CY57" s="1308"/>
      <c r="CZ57" s="1308"/>
      <c r="DA57" s="1308"/>
      <c r="DB57" s="1308"/>
      <c r="DC57" s="1308"/>
      <c r="DD57" s="408"/>
      <c r="DE57" s="407"/>
    </row>
    <row r="58" spans="1:109" s="403" customFormat="1" ht="13.2" x14ac:dyDescent="0.2">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611</v>
      </c>
    </row>
    <row r="64" spans="1:109" ht="13.2" x14ac:dyDescent="0.2">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4" t="s">
        <v>615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605</v>
      </c>
    </row>
    <row r="72" spans="2:107" ht="13.2" x14ac:dyDescent="0.2">
      <c r="B72" s="395"/>
      <c r="G72" s="1306"/>
      <c r="H72" s="1306"/>
      <c r="I72" s="1306"/>
      <c r="J72" s="1306"/>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559</v>
      </c>
      <c r="BQ72" s="1312"/>
      <c r="BR72" s="1312"/>
      <c r="BS72" s="1312"/>
      <c r="BT72" s="1312"/>
      <c r="BU72" s="1312"/>
      <c r="BV72" s="1312"/>
      <c r="BW72" s="1312"/>
      <c r="BX72" s="1312" t="s">
        <v>560</v>
      </c>
      <c r="BY72" s="1312"/>
      <c r="BZ72" s="1312"/>
      <c r="CA72" s="1312"/>
      <c r="CB72" s="1312"/>
      <c r="CC72" s="1312"/>
      <c r="CD72" s="1312"/>
      <c r="CE72" s="1312"/>
      <c r="CF72" s="1312" t="s">
        <v>561</v>
      </c>
      <c r="CG72" s="1312"/>
      <c r="CH72" s="1312"/>
      <c r="CI72" s="1312"/>
      <c r="CJ72" s="1312"/>
      <c r="CK72" s="1312"/>
      <c r="CL72" s="1312"/>
      <c r="CM72" s="1312"/>
      <c r="CN72" s="1312" t="s">
        <v>562</v>
      </c>
      <c r="CO72" s="1312"/>
      <c r="CP72" s="1312"/>
      <c r="CQ72" s="1312"/>
      <c r="CR72" s="1312"/>
      <c r="CS72" s="1312"/>
      <c r="CT72" s="1312"/>
      <c r="CU72" s="1312"/>
      <c r="CV72" s="1312" t="s">
        <v>563</v>
      </c>
      <c r="CW72" s="1312"/>
      <c r="CX72" s="1312"/>
      <c r="CY72" s="1312"/>
      <c r="CZ72" s="1312"/>
      <c r="DA72" s="1312"/>
      <c r="DB72" s="1312"/>
      <c r="DC72" s="1312"/>
    </row>
    <row r="73" spans="2:107" ht="13.2" x14ac:dyDescent="0.2">
      <c r="B73" s="395"/>
      <c r="G73" s="1323"/>
      <c r="H73" s="1323"/>
      <c r="I73" s="1323"/>
      <c r="J73" s="1323"/>
      <c r="K73" s="1307"/>
      <c r="L73" s="1307"/>
      <c r="M73" s="1307"/>
      <c r="N73" s="1307"/>
      <c r="AM73" s="404"/>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08">
        <v>42.4</v>
      </c>
      <c r="BQ73" s="1308"/>
      <c r="BR73" s="1308"/>
      <c r="BS73" s="1308"/>
      <c r="BT73" s="1308"/>
      <c r="BU73" s="1308"/>
      <c r="BV73" s="1308"/>
      <c r="BW73" s="1308"/>
      <c r="BX73" s="1308">
        <v>30.5</v>
      </c>
      <c r="BY73" s="1308"/>
      <c r="BZ73" s="1308"/>
      <c r="CA73" s="1308"/>
      <c r="CB73" s="1308"/>
      <c r="CC73" s="1308"/>
      <c r="CD73" s="1308"/>
      <c r="CE73" s="1308"/>
      <c r="CF73" s="1308">
        <v>26.8</v>
      </c>
      <c r="CG73" s="1308"/>
      <c r="CH73" s="1308"/>
      <c r="CI73" s="1308"/>
      <c r="CJ73" s="1308"/>
      <c r="CK73" s="1308"/>
      <c r="CL73" s="1308"/>
      <c r="CM73" s="1308"/>
      <c r="CN73" s="1308">
        <v>18.100000000000001</v>
      </c>
      <c r="CO73" s="1308"/>
      <c r="CP73" s="1308"/>
      <c r="CQ73" s="1308"/>
      <c r="CR73" s="1308"/>
      <c r="CS73" s="1308"/>
      <c r="CT73" s="1308"/>
      <c r="CU73" s="1308"/>
      <c r="CV73" s="1308">
        <v>6.9</v>
      </c>
      <c r="CW73" s="1308"/>
      <c r="CX73" s="1308"/>
      <c r="CY73" s="1308"/>
      <c r="CZ73" s="1308"/>
      <c r="DA73" s="1308"/>
      <c r="DB73" s="1308"/>
      <c r="DC73" s="1308"/>
    </row>
    <row r="74" spans="2:107" ht="13.2" x14ac:dyDescent="0.2">
      <c r="B74" s="395"/>
      <c r="G74" s="1323"/>
      <c r="H74" s="1323"/>
      <c r="I74" s="1323"/>
      <c r="J74" s="1323"/>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5"/>
      <c r="G75" s="1323"/>
      <c r="H75" s="1323"/>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8.5</v>
      </c>
      <c r="BQ75" s="1308"/>
      <c r="BR75" s="1308"/>
      <c r="BS75" s="1308"/>
      <c r="BT75" s="1308"/>
      <c r="BU75" s="1308"/>
      <c r="BV75" s="1308"/>
      <c r="BW75" s="1308"/>
      <c r="BX75" s="1308">
        <v>9.1</v>
      </c>
      <c r="BY75" s="1308"/>
      <c r="BZ75" s="1308"/>
      <c r="CA75" s="1308"/>
      <c r="CB75" s="1308"/>
      <c r="CC75" s="1308"/>
      <c r="CD75" s="1308"/>
      <c r="CE75" s="1308"/>
      <c r="CF75" s="1308">
        <v>9.4</v>
      </c>
      <c r="CG75" s="1308"/>
      <c r="CH75" s="1308"/>
      <c r="CI75" s="1308"/>
      <c r="CJ75" s="1308"/>
      <c r="CK75" s="1308"/>
      <c r="CL75" s="1308"/>
      <c r="CM75" s="1308"/>
      <c r="CN75" s="1308">
        <v>8.9</v>
      </c>
      <c r="CO75" s="1308"/>
      <c r="CP75" s="1308"/>
      <c r="CQ75" s="1308"/>
      <c r="CR75" s="1308"/>
      <c r="CS75" s="1308"/>
      <c r="CT75" s="1308"/>
      <c r="CU75" s="1308"/>
      <c r="CV75" s="1308">
        <v>8.4</v>
      </c>
      <c r="CW75" s="1308"/>
      <c r="CX75" s="1308"/>
      <c r="CY75" s="1308"/>
      <c r="CZ75" s="1308"/>
      <c r="DA75" s="1308"/>
      <c r="DB75" s="1308"/>
      <c r="DC75" s="1308"/>
    </row>
    <row r="76" spans="2:107" ht="13.2" x14ac:dyDescent="0.2">
      <c r="B76" s="395"/>
      <c r="G76" s="1323"/>
      <c r="H76" s="1323"/>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5"/>
      <c r="G77" s="1306"/>
      <c r="H77" s="1306"/>
      <c r="I77" s="1306"/>
      <c r="J77" s="1306"/>
      <c r="K77" s="1307"/>
      <c r="L77" s="1307"/>
      <c r="M77" s="1307"/>
      <c r="N77" s="1307"/>
      <c r="AN77" s="1312" t="s">
        <v>609</v>
      </c>
      <c r="AO77" s="1312"/>
      <c r="AP77" s="1312"/>
      <c r="AQ77" s="1312"/>
      <c r="AR77" s="1312"/>
      <c r="AS77" s="1312"/>
      <c r="AT77" s="1312"/>
      <c r="AU77" s="1312"/>
      <c r="AV77" s="1312"/>
      <c r="AW77" s="1312"/>
      <c r="AX77" s="1312"/>
      <c r="AY77" s="1312"/>
      <c r="AZ77" s="1312"/>
      <c r="BA77" s="1312"/>
      <c r="BB77" s="1311" t="s">
        <v>607</v>
      </c>
      <c r="BC77" s="1311"/>
      <c r="BD77" s="1311"/>
      <c r="BE77" s="1311"/>
      <c r="BF77" s="1311"/>
      <c r="BG77" s="1311"/>
      <c r="BH77" s="1311"/>
      <c r="BI77" s="1311"/>
      <c r="BJ77" s="1311"/>
      <c r="BK77" s="1311"/>
      <c r="BL77" s="1311"/>
      <c r="BM77" s="1311"/>
      <c r="BN77" s="1311"/>
      <c r="BO77" s="1311"/>
      <c r="BP77" s="1308">
        <v>32.9</v>
      </c>
      <c r="BQ77" s="1308"/>
      <c r="BR77" s="1308"/>
      <c r="BS77" s="1308"/>
      <c r="BT77" s="1308"/>
      <c r="BU77" s="1308"/>
      <c r="BV77" s="1308"/>
      <c r="BW77" s="1308"/>
      <c r="BX77" s="1308">
        <v>28.5</v>
      </c>
      <c r="BY77" s="1308"/>
      <c r="BZ77" s="1308"/>
      <c r="CA77" s="1308"/>
      <c r="CB77" s="1308"/>
      <c r="CC77" s="1308"/>
      <c r="CD77" s="1308"/>
      <c r="CE77" s="1308"/>
      <c r="CF77" s="1308">
        <v>20.5</v>
      </c>
      <c r="CG77" s="1308"/>
      <c r="CH77" s="1308"/>
      <c r="CI77" s="1308"/>
      <c r="CJ77" s="1308"/>
      <c r="CK77" s="1308"/>
      <c r="CL77" s="1308"/>
      <c r="CM77" s="1308"/>
      <c r="CN77" s="1308">
        <v>21.4</v>
      </c>
      <c r="CO77" s="1308"/>
      <c r="CP77" s="1308"/>
      <c r="CQ77" s="1308"/>
      <c r="CR77" s="1308"/>
      <c r="CS77" s="1308"/>
      <c r="CT77" s="1308"/>
      <c r="CU77" s="1308"/>
      <c r="CV77" s="1308">
        <v>12.8</v>
      </c>
      <c r="CW77" s="1308"/>
      <c r="CX77" s="1308"/>
      <c r="CY77" s="1308"/>
      <c r="CZ77" s="1308"/>
      <c r="DA77" s="1308"/>
      <c r="DB77" s="1308"/>
      <c r="DC77" s="1308"/>
    </row>
    <row r="78" spans="2:107" ht="13.2" x14ac:dyDescent="0.2">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612</v>
      </c>
      <c r="BC79" s="1311"/>
      <c r="BD79" s="1311"/>
      <c r="BE79" s="1311"/>
      <c r="BF79" s="1311"/>
      <c r="BG79" s="1311"/>
      <c r="BH79" s="1311"/>
      <c r="BI79" s="1311"/>
      <c r="BJ79" s="1311"/>
      <c r="BK79" s="1311"/>
      <c r="BL79" s="1311"/>
      <c r="BM79" s="1311"/>
      <c r="BN79" s="1311"/>
      <c r="BO79" s="1311"/>
      <c r="BP79" s="1308">
        <v>8.1999999999999993</v>
      </c>
      <c r="BQ79" s="1308"/>
      <c r="BR79" s="1308"/>
      <c r="BS79" s="1308"/>
      <c r="BT79" s="1308"/>
      <c r="BU79" s="1308"/>
      <c r="BV79" s="1308"/>
      <c r="BW79" s="1308"/>
      <c r="BX79" s="1308">
        <v>8</v>
      </c>
      <c r="BY79" s="1308"/>
      <c r="BZ79" s="1308"/>
      <c r="CA79" s="1308"/>
      <c r="CB79" s="1308"/>
      <c r="CC79" s="1308"/>
      <c r="CD79" s="1308"/>
      <c r="CE79" s="1308"/>
      <c r="CF79" s="1308">
        <v>7.9</v>
      </c>
      <c r="CG79" s="1308"/>
      <c r="CH79" s="1308"/>
      <c r="CI79" s="1308"/>
      <c r="CJ79" s="1308"/>
      <c r="CK79" s="1308"/>
      <c r="CL79" s="1308"/>
      <c r="CM79" s="1308"/>
      <c r="CN79" s="1308">
        <v>7.7</v>
      </c>
      <c r="CO79" s="1308"/>
      <c r="CP79" s="1308"/>
      <c r="CQ79" s="1308"/>
      <c r="CR79" s="1308"/>
      <c r="CS79" s="1308"/>
      <c r="CT79" s="1308"/>
      <c r="CU79" s="1308"/>
      <c r="CV79" s="1308">
        <v>7.3</v>
      </c>
      <c r="CW79" s="1308"/>
      <c r="CX79" s="1308"/>
      <c r="CY79" s="1308"/>
      <c r="CZ79" s="1308"/>
      <c r="DA79" s="1308"/>
      <c r="DB79" s="1308"/>
      <c r="DC79" s="1308"/>
    </row>
    <row r="80" spans="2:107" ht="13.2" x14ac:dyDescent="0.2">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49MekR9LKnZ23TkAIxlHSvnCJ1RU7C97B8E4/5GcWj8qd+D6OQwNQPhhX76vyEtsdJ43eS29gYnpLZUqUM+P1A==" saltValue="E55zUUJx+Umkli4vLCFYt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76" zoomScaleNormal="10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613</v>
      </c>
    </row>
  </sheetData>
  <sheetProtection algorithmName="SHA-512" hashValue="lDsi/nM+6McwbbRzZ+xLyUmuPsZZ2LrAF/6ICkjYWCXc4VUk1GzJndTfRQmIl2t3TC3W5M8Uj8ugbZTeQWp7Hg==" saltValue="GmGyuI4VACoV+d64jFft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557</v>
      </c>
    </row>
  </sheetData>
  <sheetProtection algorithmName="SHA-512" hashValue="+6ZzHltLdfFfcTXgd2srCPbgEmeO0ANzOcEH2ozHLPcfEk1qnp70uRFcZ1jxohNXn6bD2g4kEfZV+kv6AAyc9w==" saltValue="EJ2JE4b6WJLDGXsx2Coy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556</v>
      </c>
      <c r="G2" s="155"/>
      <c r="H2" s="156"/>
    </row>
    <row r="3" spans="1:8" x14ac:dyDescent="0.2">
      <c r="A3" s="152" t="s">
        <v>549</v>
      </c>
      <c r="B3" s="157"/>
      <c r="C3" s="158"/>
      <c r="D3" s="159">
        <v>77920</v>
      </c>
      <c r="E3" s="160"/>
      <c r="F3" s="161">
        <v>67293</v>
      </c>
      <c r="G3" s="162"/>
      <c r="H3" s="163"/>
    </row>
    <row r="4" spans="1:8" x14ac:dyDescent="0.2">
      <c r="A4" s="164"/>
      <c r="B4" s="165"/>
      <c r="C4" s="166"/>
      <c r="D4" s="167">
        <v>31660</v>
      </c>
      <c r="E4" s="168"/>
      <c r="F4" s="169">
        <v>35076</v>
      </c>
      <c r="G4" s="170"/>
      <c r="H4" s="171"/>
    </row>
    <row r="5" spans="1:8" x14ac:dyDescent="0.2">
      <c r="A5" s="152" t="s">
        <v>551</v>
      </c>
      <c r="B5" s="157"/>
      <c r="C5" s="158"/>
      <c r="D5" s="159">
        <v>92378</v>
      </c>
      <c r="E5" s="160"/>
      <c r="F5" s="161">
        <v>67343</v>
      </c>
      <c r="G5" s="162"/>
      <c r="H5" s="163"/>
    </row>
    <row r="6" spans="1:8" x14ac:dyDescent="0.2">
      <c r="A6" s="164"/>
      <c r="B6" s="165"/>
      <c r="C6" s="166"/>
      <c r="D6" s="167">
        <v>43358</v>
      </c>
      <c r="E6" s="168"/>
      <c r="F6" s="169">
        <v>32865</v>
      </c>
      <c r="G6" s="170"/>
      <c r="H6" s="171"/>
    </row>
    <row r="7" spans="1:8" x14ac:dyDescent="0.2">
      <c r="A7" s="152" t="s">
        <v>552</v>
      </c>
      <c r="B7" s="157"/>
      <c r="C7" s="158"/>
      <c r="D7" s="159">
        <v>99641</v>
      </c>
      <c r="E7" s="160"/>
      <c r="F7" s="161">
        <v>73475</v>
      </c>
      <c r="G7" s="162"/>
      <c r="H7" s="163"/>
    </row>
    <row r="8" spans="1:8" x14ac:dyDescent="0.2">
      <c r="A8" s="164"/>
      <c r="B8" s="165"/>
      <c r="C8" s="166"/>
      <c r="D8" s="167">
        <v>67131</v>
      </c>
      <c r="E8" s="168"/>
      <c r="F8" s="169">
        <v>43072</v>
      </c>
      <c r="G8" s="170"/>
      <c r="H8" s="171"/>
    </row>
    <row r="9" spans="1:8" x14ac:dyDescent="0.2">
      <c r="A9" s="152" t="s">
        <v>553</v>
      </c>
      <c r="B9" s="157"/>
      <c r="C9" s="158"/>
      <c r="D9" s="159">
        <v>82274</v>
      </c>
      <c r="E9" s="160"/>
      <c r="F9" s="161">
        <v>87464</v>
      </c>
      <c r="G9" s="162"/>
      <c r="H9" s="163"/>
    </row>
    <row r="10" spans="1:8" x14ac:dyDescent="0.2">
      <c r="A10" s="164"/>
      <c r="B10" s="165"/>
      <c r="C10" s="166"/>
      <c r="D10" s="167">
        <v>39867</v>
      </c>
      <c r="E10" s="168"/>
      <c r="F10" s="169">
        <v>47479</v>
      </c>
      <c r="G10" s="170"/>
      <c r="H10" s="171"/>
    </row>
    <row r="11" spans="1:8" x14ac:dyDescent="0.2">
      <c r="A11" s="152" t="s">
        <v>554</v>
      </c>
      <c r="B11" s="157"/>
      <c r="C11" s="158"/>
      <c r="D11" s="159">
        <v>97153</v>
      </c>
      <c r="E11" s="160"/>
      <c r="F11" s="161">
        <v>96248</v>
      </c>
      <c r="G11" s="162"/>
      <c r="H11" s="163"/>
    </row>
    <row r="12" spans="1:8" x14ac:dyDescent="0.2">
      <c r="A12" s="164"/>
      <c r="B12" s="165"/>
      <c r="C12" s="172"/>
      <c r="D12" s="167">
        <v>45178</v>
      </c>
      <c r="E12" s="168"/>
      <c r="F12" s="169">
        <v>55768</v>
      </c>
      <c r="G12" s="170"/>
      <c r="H12" s="171"/>
    </row>
    <row r="13" spans="1:8" x14ac:dyDescent="0.2">
      <c r="A13" s="152"/>
      <c r="B13" s="157"/>
      <c r="C13" s="173"/>
      <c r="D13" s="174">
        <v>89873</v>
      </c>
      <c r="E13" s="175"/>
      <c r="F13" s="176">
        <v>78365</v>
      </c>
      <c r="G13" s="177"/>
      <c r="H13" s="163"/>
    </row>
    <row r="14" spans="1:8" x14ac:dyDescent="0.2">
      <c r="A14" s="164"/>
      <c r="B14" s="165"/>
      <c r="C14" s="166"/>
      <c r="D14" s="167">
        <v>45439</v>
      </c>
      <c r="E14" s="168"/>
      <c r="F14" s="169">
        <v>42852</v>
      </c>
      <c r="G14" s="170"/>
      <c r="H14" s="171"/>
    </row>
    <row r="17" spans="1:11" x14ac:dyDescent="0.2">
      <c r="A17" s="148" t="s">
        <v>53</v>
      </c>
    </row>
    <row r="18" spans="1:11" x14ac:dyDescent="0.2">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2">
      <c r="A19" s="178" t="s">
        <v>54</v>
      </c>
      <c r="B19" s="178">
        <f>ROUND(VALUE(SUBSTITUTE(実質収支比率等に係る経年分析!F$48,"▲","-")),2)</f>
        <v>7.87</v>
      </c>
      <c r="C19" s="178">
        <f>ROUND(VALUE(SUBSTITUTE(実質収支比率等に係る経年分析!G$48,"▲","-")),2)</f>
        <v>7.55</v>
      </c>
      <c r="D19" s="178">
        <f>ROUND(VALUE(SUBSTITUTE(実質収支比率等に係る経年分析!H$48,"▲","-")),2)</f>
        <v>7.9</v>
      </c>
      <c r="E19" s="178">
        <f>ROUND(VALUE(SUBSTITUTE(実質収支比率等に係る経年分析!I$48,"▲","-")),2)</f>
        <v>6.56</v>
      </c>
      <c r="F19" s="178">
        <f>ROUND(VALUE(SUBSTITUTE(実質収支比率等に係る経年分析!J$48,"▲","-")),2)</f>
        <v>5.75</v>
      </c>
    </row>
    <row r="20" spans="1:11" x14ac:dyDescent="0.2">
      <c r="A20" s="178" t="s">
        <v>55</v>
      </c>
      <c r="B20" s="178">
        <f>ROUND(VALUE(SUBSTITUTE(実質収支比率等に係る経年分析!F$47,"▲","-")),2)</f>
        <v>25.11</v>
      </c>
      <c r="C20" s="178">
        <f>ROUND(VALUE(SUBSTITUTE(実質収支比率等に係る経年分析!G$47,"▲","-")),2)</f>
        <v>25.26</v>
      </c>
      <c r="D20" s="178">
        <f>ROUND(VALUE(SUBSTITUTE(実質収支比率等に係る経年分析!H$47,"▲","-")),2)</f>
        <v>23.23</v>
      </c>
      <c r="E20" s="178">
        <f>ROUND(VALUE(SUBSTITUTE(実質収支比率等に係る経年分析!I$47,"▲","-")),2)</f>
        <v>15.93</v>
      </c>
      <c r="F20" s="178">
        <f>ROUND(VALUE(SUBSTITUTE(実質収支比率等に係る経年分析!J$47,"▲","-")),2)</f>
        <v>15.43</v>
      </c>
    </row>
    <row r="21" spans="1:11" x14ac:dyDescent="0.2">
      <c r="A21" s="178" t="s">
        <v>56</v>
      </c>
      <c r="B21" s="178">
        <f>IF(ISNUMBER(VALUE(SUBSTITUTE(実質収支比率等に係る経年分析!F$49,"▲","-"))),ROUND(VALUE(SUBSTITUTE(実質収支比率等に係る経年分析!F$49,"▲","-")),2),NA())</f>
        <v>-2.06</v>
      </c>
      <c r="C21" s="178">
        <f>IF(ISNUMBER(VALUE(SUBSTITUTE(実質収支比率等に係る経年分析!G$49,"▲","-"))),ROUND(VALUE(SUBSTITUTE(実質収支比率等に係る経年分析!G$49,"▲","-")),2),NA())</f>
        <v>-0.36</v>
      </c>
      <c r="D21" s="178">
        <f>IF(ISNUMBER(VALUE(SUBSTITUTE(実質収支比率等に係る経年分析!H$49,"▲","-"))),ROUND(VALUE(SUBSTITUTE(実質収支比率等に係る経年分析!H$49,"▲","-")),2),NA())</f>
        <v>-1.88</v>
      </c>
      <c r="E21" s="178">
        <f>IF(ISNUMBER(VALUE(SUBSTITUTE(実質収支比率等に係る経年分析!I$49,"▲","-"))),ROUND(VALUE(SUBSTITUTE(実質収支比率等に係る経年分析!I$49,"▲","-")),2),NA())</f>
        <v>-8.77</v>
      </c>
      <c r="F21" s="178">
        <f>IF(ISNUMBER(VALUE(SUBSTITUTE(実質収支比率等に係る経年分析!J$49,"▲","-"))),ROUND(VALUE(SUBSTITUTE(実質収支比率等に係る経年分析!J$49,"▲","-")),2),NA())</f>
        <v>-0.52</v>
      </c>
    </row>
    <row r="24" spans="1:11" x14ac:dyDescent="0.2">
      <c r="A24" s="148" t="s">
        <v>57</v>
      </c>
    </row>
    <row r="25" spans="1:11" x14ac:dyDescent="0.2">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str">
        <f>IF(連結実質赤字比率に係る赤字・黒字の構成分析!C$41="",NA(),連結実質赤字比率に係る赤字・黒字の構成分析!C$41)</f>
        <v>西都児湯情報公開・個人情報保護審査会会計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2">
      <c r="A30" s="179" t="str">
        <f>IF(連結実質赤字比率に係る赤字・黒字の構成分析!C$40="",NA(),連結実質赤字比率に係る赤字・黒字の構成分析!C$40)</f>
        <v>土地取得特別会計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0.03</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0.74</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2">
      <c r="A31" s="179" t="str">
        <f>IF(連結実質赤字比率に係る赤字・黒字の構成分析!C$39="",NA(),連結実質赤字比率に係る赤字・黒字の構成分析!C$39)</f>
        <v>新富町後期高齢者医療特別会計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2">
      <c r="A32" s="179" t="str">
        <f>IF(連結実質赤字比率に係る赤字・黒字の構成分析!C$38="",NA(),連結実質赤字比率に係る赤字・黒字の構成分析!C$38)</f>
        <v>新富町介護保険特別会計（介護サービス事業勘定）</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0.03</v>
      </c>
    </row>
    <row r="33" spans="1:16" x14ac:dyDescent="0.2">
      <c r="A33" s="179" t="str">
        <f>IF(連結実質赤字比率に係る赤字・黒字の構成分析!C$37="",NA(),連結実質赤字比率に係る赤字・黒字の構成分析!C$37)</f>
        <v>新富町国民健康保険特別会計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4.8899999999999997</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5.56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1.17</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0.91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1.32</v>
      </c>
    </row>
    <row r="34" spans="1:16" x14ac:dyDescent="0.2">
      <c r="A34" s="179" t="str">
        <f>IF(連結実質赤字比率に係る赤字・黒字の構成分析!C$36="",NA(),連結実質赤字比率に係る赤字・黒字の構成分析!C$36)</f>
        <v>新富町介護保険特別会計（保険事業勘定）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3.36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4.1399999999999997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5.17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1.61</v>
      </c>
    </row>
    <row r="35" spans="1:16" x14ac:dyDescent="0.2">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7.86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7.54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7.86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5.8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5.72</v>
      </c>
    </row>
    <row r="36" spans="1:16" x14ac:dyDescent="0.2">
      <c r="A36" s="179" t="str">
        <f>IF(連結実質赤字比率に係る赤字・黒字の構成分析!C$34="",NA(),連結実質赤字比率に係る赤字・黒字の構成分析!C$34)</f>
        <v>新富町水道事業</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14.18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15.56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17.09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17.649999999999999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17.28</v>
      </c>
    </row>
    <row r="39" spans="1:16" x14ac:dyDescent="0.2">
      <c r="A39" s="148" t="s">
        <v>60</v>
      </c>
    </row>
    <row r="40" spans="1:16" x14ac:dyDescent="0.2">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414</v>
      </c>
      <c r="E42" s="180"/>
      <c r="F42" s="180"/>
      <c r="G42" s="180">
        <f>'実質公債費比率（分子）の構造'!L$52</f>
        <v>415</v>
      </c>
      <c r="H42" s="180"/>
      <c r="I42" s="180"/>
      <c r="J42" s="180">
        <f>'実質公債費比率（分子）の構造'!M$52</f>
        <v>416</v>
      </c>
      <c r="K42" s="180"/>
      <c r="L42" s="180"/>
      <c r="M42" s="180">
        <f>'実質公債費比率（分子）の構造'!N$52</f>
        <v>379</v>
      </c>
      <c r="N42" s="180"/>
      <c r="O42" s="180"/>
      <c r="P42" s="180">
        <f>'実質公債費比率（分子）の構造'!O$52</f>
        <v>361</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f>'実質公債費比率（分子）の構造'!K$50</f>
        <v>38</v>
      </c>
      <c r="C44" s="180"/>
      <c r="D44" s="180"/>
      <c r="E44" s="180">
        <f>'実質公債費比率（分子）の構造'!L$50</f>
        <v>3</v>
      </c>
      <c r="F44" s="180"/>
      <c r="G44" s="180"/>
      <c r="H44" s="180">
        <f>'実質公債費比率（分子）の構造'!M$50</f>
        <v>3</v>
      </c>
      <c r="I44" s="180"/>
      <c r="J44" s="180"/>
      <c r="K44" s="180">
        <f>'実質公債費比率（分子）の構造'!N$50</f>
        <v>2</v>
      </c>
      <c r="L44" s="180"/>
      <c r="M44" s="180"/>
      <c r="N44" s="180">
        <f>'実質公債費比率（分子）の構造'!O$50</f>
        <v>0</v>
      </c>
      <c r="O44" s="180"/>
      <c r="P44" s="180"/>
    </row>
    <row r="45" spans="1:16" x14ac:dyDescent="0.2">
      <c r="A45" s="180" t="s">
        <v>66</v>
      </c>
      <c r="B45" s="180">
        <f>'実質公債費比率（分子）の構造'!K$49</f>
        <v>136</v>
      </c>
      <c r="C45" s="180"/>
      <c r="D45" s="180"/>
      <c r="E45" s="180">
        <f>'実質公債費比率（分子）の構造'!L$49</f>
        <v>134</v>
      </c>
      <c r="F45" s="180"/>
      <c r="G45" s="180"/>
      <c r="H45" s="180">
        <f>'実質公債費比率（分子）の構造'!M$49</f>
        <v>149</v>
      </c>
      <c r="I45" s="180"/>
      <c r="J45" s="180"/>
      <c r="K45" s="180">
        <f>'実質公債費比率（分子）の構造'!N$49</f>
        <v>118</v>
      </c>
      <c r="L45" s="180"/>
      <c r="M45" s="180"/>
      <c r="N45" s="180">
        <f>'実質公債費比率（分子）の構造'!O$49</f>
        <v>50</v>
      </c>
      <c r="O45" s="180"/>
      <c r="P45" s="180"/>
    </row>
    <row r="46" spans="1:16" x14ac:dyDescent="0.2">
      <c r="A46" s="180" t="s">
        <v>67</v>
      </c>
      <c r="B46" s="180">
        <f>'実質公債費比率（分子）の構造'!K$48</f>
        <v>4</v>
      </c>
      <c r="C46" s="180"/>
      <c r="D46" s="180"/>
      <c r="E46" s="180">
        <f>'実質公債費比率（分子）の構造'!L$48</f>
        <v>1</v>
      </c>
      <c r="F46" s="180"/>
      <c r="G46" s="180"/>
      <c r="H46" s="180">
        <f>'実質公債費比率（分子）の構造'!M$48</f>
        <v>1</v>
      </c>
      <c r="I46" s="180"/>
      <c r="J46" s="180"/>
      <c r="K46" s="180">
        <f>'実質公債費比率（分子）の構造'!N$48</f>
        <v>2</v>
      </c>
      <c r="L46" s="180"/>
      <c r="M46" s="180"/>
      <c r="N46" s="180">
        <f>'実質公債費比率（分子）の構造'!O$48</f>
        <v>2</v>
      </c>
      <c r="O46" s="180"/>
      <c r="P46" s="180"/>
    </row>
    <row r="47" spans="1:16" x14ac:dyDescent="0.2">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600</v>
      </c>
      <c r="C49" s="180"/>
      <c r="D49" s="180"/>
      <c r="E49" s="180">
        <f>'実質公債費比率（分子）の構造'!L$45</f>
        <v>592</v>
      </c>
      <c r="F49" s="180"/>
      <c r="G49" s="180"/>
      <c r="H49" s="180">
        <f>'実質公債費比率（分子）の構造'!M$45</f>
        <v>606</v>
      </c>
      <c r="I49" s="180"/>
      <c r="J49" s="180"/>
      <c r="K49" s="180">
        <f>'実質公債費比率（分子）の構造'!N$45</f>
        <v>561</v>
      </c>
      <c r="L49" s="180"/>
      <c r="M49" s="180"/>
      <c r="N49" s="180">
        <f>'実質公債費比率（分子）の構造'!O$45</f>
        <v>580</v>
      </c>
      <c r="O49" s="180"/>
      <c r="P49" s="180"/>
    </row>
    <row r="50" spans="1:16" x14ac:dyDescent="0.2">
      <c r="A50" s="180" t="s">
        <v>71</v>
      </c>
      <c r="B50" s="180" t="e">
        <f>NA()</f>
        <v>#N/A</v>
      </c>
      <c r="C50" s="180">
        <f>IF(ISNUMBER('実質公債費比率（分子）の構造'!K$53),'実質公債費比率（分子）の構造'!K$53,NA())</f>
        <v>364</v>
      </c>
      <c r="D50" s="180" t="e">
        <f>NA()</f>
        <v>#N/A</v>
      </c>
      <c r="E50" s="180" t="e">
        <f>NA()</f>
        <v>#N/A</v>
      </c>
      <c r="F50" s="180">
        <f>IF(ISNUMBER('実質公債費比率（分子）の構造'!L$53),'実質公債費比率（分子）の構造'!L$53,NA())</f>
        <v>315</v>
      </c>
      <c r="G50" s="180" t="e">
        <f>NA()</f>
        <v>#N/A</v>
      </c>
      <c r="H50" s="180" t="e">
        <f>NA()</f>
        <v>#N/A</v>
      </c>
      <c r="I50" s="180">
        <f>IF(ISNUMBER('実質公債費比率（分子）の構造'!M$53),'実質公債費比率（分子）の構造'!M$53,NA())</f>
        <v>343</v>
      </c>
      <c r="J50" s="180" t="e">
        <f>NA()</f>
        <v>#N/A</v>
      </c>
      <c r="K50" s="180" t="e">
        <f>NA()</f>
        <v>#N/A</v>
      </c>
      <c r="L50" s="180">
        <f>IF(ISNUMBER('実質公債費比率（分子）の構造'!N$53),'実質公債費比率（分子）の構造'!N$53,NA())</f>
        <v>304</v>
      </c>
      <c r="M50" s="180" t="e">
        <f>NA()</f>
        <v>#N/A</v>
      </c>
      <c r="N50" s="180" t="e">
        <f>NA()</f>
        <v>#N/A</v>
      </c>
      <c r="O50" s="180">
        <f>IF(ISNUMBER('実質公債費比率（分子）の構造'!O$53),'実質公債費比率（分子）の構造'!O$53,NA())</f>
        <v>271</v>
      </c>
      <c r="P50" s="180" t="e">
        <f>NA()</f>
        <v>#N/A</v>
      </c>
    </row>
    <row r="53" spans="1:16" x14ac:dyDescent="0.2">
      <c r="A53" s="148" t="s">
        <v>72</v>
      </c>
    </row>
    <row r="54" spans="1:16" x14ac:dyDescent="0.2">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4074</v>
      </c>
      <c r="E56" s="179"/>
      <c r="F56" s="179"/>
      <c r="G56" s="179">
        <f>'将来負担比率（分子）の構造'!J$52</f>
        <v>3926</v>
      </c>
      <c r="H56" s="179"/>
      <c r="I56" s="179"/>
      <c r="J56" s="179">
        <f>'将来負担比率（分子）の構造'!K$52</f>
        <v>3834</v>
      </c>
      <c r="K56" s="179"/>
      <c r="L56" s="179"/>
      <c r="M56" s="179">
        <f>'将来負担比率（分子）の構造'!L$52</f>
        <v>3673</v>
      </c>
      <c r="N56" s="179"/>
      <c r="O56" s="179"/>
      <c r="P56" s="179">
        <f>'将来負担比率（分子）の構造'!M$52</f>
        <v>3889</v>
      </c>
    </row>
    <row r="57" spans="1:16" x14ac:dyDescent="0.2">
      <c r="A57" s="179" t="s">
        <v>42</v>
      </c>
      <c r="B57" s="179"/>
      <c r="C57" s="179"/>
      <c r="D57" s="179">
        <f>'将来負担比率（分子）の構造'!I$51</f>
        <v>185</v>
      </c>
      <c r="E57" s="179"/>
      <c r="F57" s="179"/>
      <c r="G57" s="179">
        <f>'将来負担比率（分子）の構造'!J$51</f>
        <v>181</v>
      </c>
      <c r="H57" s="179"/>
      <c r="I57" s="179"/>
      <c r="J57" s="179">
        <f>'将来負担比率（分子）の構造'!K$51</f>
        <v>213</v>
      </c>
      <c r="K57" s="179"/>
      <c r="L57" s="179"/>
      <c r="M57" s="179">
        <f>'将来負担比率（分子）の構造'!L$51</f>
        <v>227</v>
      </c>
      <c r="N57" s="179"/>
      <c r="O57" s="179"/>
      <c r="P57" s="179">
        <f>'将来負担比率（分子）の構造'!M$51</f>
        <v>228</v>
      </c>
    </row>
    <row r="58" spans="1:16" x14ac:dyDescent="0.2">
      <c r="A58" s="179" t="s">
        <v>41</v>
      </c>
      <c r="B58" s="179"/>
      <c r="C58" s="179"/>
      <c r="D58" s="179">
        <f>'将来負担比率（分子）の構造'!I$50</f>
        <v>2613</v>
      </c>
      <c r="E58" s="179"/>
      <c r="F58" s="179"/>
      <c r="G58" s="179">
        <f>'将来負担比率（分子）の構造'!J$50</f>
        <v>2917</v>
      </c>
      <c r="H58" s="179"/>
      <c r="I58" s="179"/>
      <c r="J58" s="179">
        <f>'将来負担比率（分子）の構造'!K$50</f>
        <v>2827</v>
      </c>
      <c r="K58" s="179"/>
      <c r="L58" s="179"/>
      <c r="M58" s="179">
        <f>'将来負担比率（分子）の構造'!L$50</f>
        <v>2941</v>
      </c>
      <c r="N58" s="179"/>
      <c r="O58" s="179"/>
      <c r="P58" s="179">
        <f>'将来負担比率（分子）の構造'!M$50</f>
        <v>3054</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f>'将来負担比率（分子）の構造'!I$46</f>
        <v>7</v>
      </c>
      <c r="C61" s="179"/>
      <c r="D61" s="179"/>
      <c r="E61" s="179">
        <f>'将来負担比率（分子）の構造'!J$46</f>
        <v>7</v>
      </c>
      <c r="F61" s="179"/>
      <c r="G61" s="179"/>
      <c r="H61" s="179">
        <f>'将来負担比率（分子）の構造'!K$46</f>
        <v>7</v>
      </c>
      <c r="I61" s="179"/>
      <c r="J61" s="179"/>
      <c r="K61" s="179">
        <f>'将来負担比率（分子）の構造'!L$46</f>
        <v>9</v>
      </c>
      <c r="L61" s="179"/>
      <c r="M61" s="179"/>
      <c r="N61" s="179" t="str">
        <f>'将来負担比率（分子）の構造'!M$46</f>
        <v>-</v>
      </c>
      <c r="O61" s="179"/>
      <c r="P61" s="179"/>
    </row>
    <row r="62" spans="1:16" x14ac:dyDescent="0.2">
      <c r="A62" s="179" t="s">
        <v>35</v>
      </c>
      <c r="B62" s="179">
        <f>'将来負担比率（分子）の構造'!I$45</f>
        <v>1243</v>
      </c>
      <c r="C62" s="179"/>
      <c r="D62" s="179"/>
      <c r="E62" s="179">
        <f>'将来負担比率（分子）の構造'!J$45</f>
        <v>1227</v>
      </c>
      <c r="F62" s="179"/>
      <c r="G62" s="179"/>
      <c r="H62" s="179">
        <f>'将来負担比率（分子）の構造'!K$45</f>
        <v>1237</v>
      </c>
      <c r="I62" s="179"/>
      <c r="J62" s="179"/>
      <c r="K62" s="179">
        <f>'将来負担比率（分子）の構造'!L$45</f>
        <v>1241</v>
      </c>
      <c r="L62" s="179"/>
      <c r="M62" s="179"/>
      <c r="N62" s="179">
        <f>'将来負担比率（分子）の構造'!M$45</f>
        <v>1233</v>
      </c>
      <c r="O62" s="179"/>
      <c r="P62" s="179"/>
    </row>
    <row r="63" spans="1:16" x14ac:dyDescent="0.2">
      <c r="A63" s="179" t="s">
        <v>34</v>
      </c>
      <c r="B63" s="179">
        <f>'将来負担比率（分子）の構造'!I$44</f>
        <v>712</v>
      </c>
      <c r="C63" s="179"/>
      <c r="D63" s="179"/>
      <c r="E63" s="179">
        <f>'将来負担比率（分子）の構造'!J$44</f>
        <v>594</v>
      </c>
      <c r="F63" s="179"/>
      <c r="G63" s="179"/>
      <c r="H63" s="179">
        <f>'将来負担比率（分子）の構造'!K$44</f>
        <v>443</v>
      </c>
      <c r="I63" s="179"/>
      <c r="J63" s="179"/>
      <c r="K63" s="179">
        <f>'将来負担比率（分子）の構造'!L$44</f>
        <v>369</v>
      </c>
      <c r="L63" s="179"/>
      <c r="M63" s="179"/>
      <c r="N63" s="179">
        <f>'将来負担比率（分子）の構造'!M$44</f>
        <v>318</v>
      </c>
      <c r="O63" s="179"/>
      <c r="P63" s="179"/>
    </row>
    <row r="64" spans="1:16" x14ac:dyDescent="0.2">
      <c r="A64" s="179" t="s">
        <v>33</v>
      </c>
      <c r="B64" s="179">
        <f>'将来負担比率（分子）の構造'!I$43</f>
        <v>36</v>
      </c>
      <c r="C64" s="179"/>
      <c r="D64" s="179"/>
      <c r="E64" s="179">
        <f>'将来負担比率（分子）の構造'!J$43</f>
        <v>30</v>
      </c>
      <c r="F64" s="179"/>
      <c r="G64" s="179"/>
      <c r="H64" s="179">
        <f>'将来負担比率（分子）の構造'!K$43</f>
        <v>23</v>
      </c>
      <c r="I64" s="179"/>
      <c r="J64" s="179"/>
      <c r="K64" s="179" t="str">
        <f>'将来負担比率（分子）の構造'!L$43</f>
        <v>-</v>
      </c>
      <c r="L64" s="179"/>
      <c r="M64" s="179"/>
      <c r="N64" s="179">
        <f>'将来負担比率（分子）の構造'!M$43</f>
        <v>13</v>
      </c>
      <c r="O64" s="179"/>
      <c r="P64" s="179"/>
    </row>
    <row r="65" spans="1:16" x14ac:dyDescent="0.2">
      <c r="A65" s="179" t="s">
        <v>32</v>
      </c>
      <c r="B65" s="179">
        <f>'将来負担比率（分子）の構造'!I$42</f>
        <v>8</v>
      </c>
      <c r="C65" s="179"/>
      <c r="D65" s="179"/>
      <c r="E65" s="179">
        <f>'将来負担比率（分子）の構造'!J$42</f>
        <v>5</v>
      </c>
      <c r="F65" s="179"/>
      <c r="G65" s="179"/>
      <c r="H65" s="179">
        <f>'将来負担比率（分子）の構造'!K$42</f>
        <v>2</v>
      </c>
      <c r="I65" s="179"/>
      <c r="J65" s="179"/>
      <c r="K65" s="179">
        <f>'将来負担比率（分子）の構造'!L$42</f>
        <v>2</v>
      </c>
      <c r="L65" s="179"/>
      <c r="M65" s="179"/>
      <c r="N65" s="179" t="str">
        <f>'将来負担比率（分子）の構造'!M$42</f>
        <v>-</v>
      </c>
      <c r="O65" s="179"/>
      <c r="P65" s="179"/>
    </row>
    <row r="66" spans="1:16" x14ac:dyDescent="0.2">
      <c r="A66" s="179" t="s">
        <v>31</v>
      </c>
      <c r="B66" s="179">
        <f>'将来負担比率（分子）の構造'!I$41</f>
        <v>6397</v>
      </c>
      <c r="C66" s="179"/>
      <c r="D66" s="179"/>
      <c r="E66" s="179">
        <f>'将来負担比率（分子）の構造'!J$41</f>
        <v>6258</v>
      </c>
      <c r="F66" s="179"/>
      <c r="G66" s="179"/>
      <c r="H66" s="179">
        <f>'将来負担比率（分子）の構造'!K$41</f>
        <v>6120</v>
      </c>
      <c r="I66" s="179"/>
      <c r="J66" s="179"/>
      <c r="K66" s="179">
        <f>'将来負担比率（分子）の構造'!L$41</f>
        <v>5871</v>
      </c>
      <c r="L66" s="179"/>
      <c r="M66" s="179"/>
      <c r="N66" s="179">
        <f>'将来負担比率（分子）の構造'!M$41</f>
        <v>5866</v>
      </c>
      <c r="O66" s="179"/>
      <c r="P66" s="179"/>
    </row>
    <row r="67" spans="1:16" x14ac:dyDescent="0.2">
      <c r="A67" s="179" t="s">
        <v>75</v>
      </c>
      <c r="B67" s="179" t="e">
        <f>NA()</f>
        <v>#N/A</v>
      </c>
      <c r="C67" s="179">
        <f>IF(ISNUMBER('将来負担比率（分子）の構造'!I$53), IF('将来負担比率（分子）の構造'!I$53 &lt; 0, 0, '将来負担比率（分子）の構造'!I$53), NA())</f>
        <v>1530</v>
      </c>
      <c r="D67" s="179" t="e">
        <f>NA()</f>
        <v>#N/A</v>
      </c>
      <c r="E67" s="179" t="e">
        <f>NA()</f>
        <v>#N/A</v>
      </c>
      <c r="F67" s="179">
        <f>IF(ISNUMBER('将来負担比率（分子）の構造'!J$53), IF('将来負担比率（分子）の構造'!J$53 &lt; 0, 0, '将来負担比率（分子）の構造'!J$53), NA())</f>
        <v>1097</v>
      </c>
      <c r="G67" s="179" t="e">
        <f>NA()</f>
        <v>#N/A</v>
      </c>
      <c r="H67" s="179" t="e">
        <f>NA()</f>
        <v>#N/A</v>
      </c>
      <c r="I67" s="179">
        <f>IF(ISNUMBER('将来負担比率（分子）の構造'!K$53), IF('将来負担比率（分子）の構造'!K$53 &lt; 0, 0, '将来負担比率（分子）の構造'!K$53), NA())</f>
        <v>957</v>
      </c>
      <c r="J67" s="179" t="e">
        <f>NA()</f>
        <v>#N/A</v>
      </c>
      <c r="K67" s="179" t="e">
        <f>NA()</f>
        <v>#N/A</v>
      </c>
      <c r="L67" s="179">
        <f>IF(ISNUMBER('将来負担比率（分子）の構造'!L$53), IF('将来負担比率（分子）の構造'!L$53 &lt; 0, 0, '将来負担比率（分子）の構造'!L$53), NA())</f>
        <v>652</v>
      </c>
      <c r="M67" s="179" t="e">
        <f>NA()</f>
        <v>#N/A</v>
      </c>
      <c r="N67" s="179" t="e">
        <f>NA()</f>
        <v>#N/A</v>
      </c>
      <c r="O67" s="179">
        <f>IF(ISNUMBER('将来負担比率（分子）の構造'!M$53), IF('将来負担比率（分子）の構造'!M$53 &lt; 0, 0, '将来負担比率（分子）の構造'!M$53), NA())</f>
        <v>259</v>
      </c>
      <c r="P67" s="179" t="e">
        <f>NA()</f>
        <v>#N/A</v>
      </c>
    </row>
    <row r="70" spans="1:16" x14ac:dyDescent="0.2">
      <c r="A70" s="181" t="s">
        <v>76</v>
      </c>
      <c r="B70" s="181"/>
      <c r="C70" s="181"/>
      <c r="D70" s="181"/>
      <c r="E70" s="181"/>
      <c r="F70" s="181"/>
    </row>
    <row r="71" spans="1:16" x14ac:dyDescent="0.2">
      <c r="A71" s="182"/>
      <c r="B71" s="182" t="str">
        <f>基金残高に係る経年分析!F54</f>
        <v>H30</v>
      </c>
      <c r="C71" s="182" t="str">
        <f>基金残高に係る経年分析!G54</f>
        <v>R01</v>
      </c>
      <c r="D71" s="182" t="str">
        <f>基金残高に係る経年分析!H54</f>
        <v>R02</v>
      </c>
    </row>
    <row r="72" spans="1:16" x14ac:dyDescent="0.2">
      <c r="A72" s="182" t="s">
        <v>77</v>
      </c>
      <c r="B72" s="183">
        <f>基金残高に係る経年分析!F55</f>
        <v>920</v>
      </c>
      <c r="C72" s="183">
        <f>基金残高に係る経年分析!G55</f>
        <v>629</v>
      </c>
      <c r="D72" s="183">
        <f>基金残高に係る経年分析!H55</f>
        <v>631</v>
      </c>
    </row>
    <row r="73" spans="1:16" x14ac:dyDescent="0.2">
      <c r="A73" s="182" t="s">
        <v>78</v>
      </c>
      <c r="B73" s="183">
        <f>基金残高に係る経年分析!F56</f>
        <v>77</v>
      </c>
      <c r="C73" s="183">
        <f>基金残高に係る経年分析!G56</f>
        <v>78</v>
      </c>
      <c r="D73" s="183">
        <f>基金残高に係る経年分析!H56</f>
        <v>78</v>
      </c>
    </row>
    <row r="74" spans="1:16" x14ac:dyDescent="0.2">
      <c r="A74" s="182" t="s">
        <v>79</v>
      </c>
      <c r="B74" s="183">
        <f>基金残高に係る経年分析!F57</f>
        <v>1398</v>
      </c>
      <c r="C74" s="183">
        <f>基金残高に係る経年分析!G57</f>
        <v>1725</v>
      </c>
      <c r="D74" s="183">
        <f>基金残高に係る経年分析!H57</f>
        <v>2489</v>
      </c>
    </row>
  </sheetData>
  <sheetProtection algorithmName="SHA-512" hashValue="VVU4ye6FUkAiyEMsMEJoKzt+k3s8HEvQ6A4uIqWbJ/YRxx0sgC4MkVnG7PH85ORypEybelIAe7w4q5nmQjY+EQ==" saltValue="lna4+Sr4sNU4FeKfbQB3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4" customWidth="1"/>
    <col min="96" max="133" width="1.6640625" style="241" customWidth="1"/>
    <col min="134" max="143" width="1.66406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210</v>
      </c>
      <c r="DI1" s="660"/>
      <c r="DJ1" s="660"/>
      <c r="DK1" s="660"/>
      <c r="DL1" s="660"/>
      <c r="DM1" s="660"/>
      <c r="DN1" s="661"/>
      <c r="DO1" s="224"/>
      <c r="DP1" s="659" t="s">
        <v>211</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2">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2">
      <c r="B5" s="669" t="s">
        <v>223</v>
      </c>
      <c r="C5" s="670"/>
      <c r="D5" s="670"/>
      <c r="E5" s="670"/>
      <c r="F5" s="670"/>
      <c r="G5" s="670"/>
      <c r="H5" s="670"/>
      <c r="I5" s="670"/>
      <c r="J5" s="670"/>
      <c r="K5" s="670"/>
      <c r="L5" s="670"/>
      <c r="M5" s="670"/>
      <c r="N5" s="670"/>
      <c r="O5" s="670"/>
      <c r="P5" s="670"/>
      <c r="Q5" s="671"/>
      <c r="R5" s="672">
        <v>1530706</v>
      </c>
      <c r="S5" s="673"/>
      <c r="T5" s="673"/>
      <c r="U5" s="673"/>
      <c r="V5" s="673"/>
      <c r="W5" s="673"/>
      <c r="X5" s="673"/>
      <c r="Y5" s="674"/>
      <c r="Z5" s="675">
        <v>11</v>
      </c>
      <c r="AA5" s="675"/>
      <c r="AB5" s="675"/>
      <c r="AC5" s="675"/>
      <c r="AD5" s="676">
        <v>1530706</v>
      </c>
      <c r="AE5" s="676"/>
      <c r="AF5" s="676"/>
      <c r="AG5" s="676"/>
      <c r="AH5" s="676"/>
      <c r="AI5" s="676"/>
      <c r="AJ5" s="676"/>
      <c r="AK5" s="676"/>
      <c r="AL5" s="677">
        <v>37.799999999999997</v>
      </c>
      <c r="AM5" s="678"/>
      <c r="AN5" s="678"/>
      <c r="AO5" s="679"/>
      <c r="AP5" s="669" t="s">
        <v>224</v>
      </c>
      <c r="AQ5" s="670"/>
      <c r="AR5" s="670"/>
      <c r="AS5" s="670"/>
      <c r="AT5" s="670"/>
      <c r="AU5" s="670"/>
      <c r="AV5" s="670"/>
      <c r="AW5" s="670"/>
      <c r="AX5" s="670"/>
      <c r="AY5" s="670"/>
      <c r="AZ5" s="670"/>
      <c r="BA5" s="670"/>
      <c r="BB5" s="670"/>
      <c r="BC5" s="670"/>
      <c r="BD5" s="670"/>
      <c r="BE5" s="670"/>
      <c r="BF5" s="671"/>
      <c r="BG5" s="683">
        <v>1530706</v>
      </c>
      <c r="BH5" s="684"/>
      <c r="BI5" s="684"/>
      <c r="BJ5" s="684"/>
      <c r="BK5" s="684"/>
      <c r="BL5" s="684"/>
      <c r="BM5" s="684"/>
      <c r="BN5" s="685"/>
      <c r="BO5" s="686">
        <v>100</v>
      </c>
      <c r="BP5" s="686"/>
      <c r="BQ5" s="686"/>
      <c r="BR5" s="686"/>
      <c r="BS5" s="687">
        <v>3976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84500</v>
      </c>
      <c r="S6" s="684"/>
      <c r="T6" s="684"/>
      <c r="U6" s="684"/>
      <c r="V6" s="684"/>
      <c r="W6" s="684"/>
      <c r="X6" s="684"/>
      <c r="Y6" s="685"/>
      <c r="Z6" s="686">
        <v>0.6</v>
      </c>
      <c r="AA6" s="686"/>
      <c r="AB6" s="686"/>
      <c r="AC6" s="686"/>
      <c r="AD6" s="687">
        <v>84500</v>
      </c>
      <c r="AE6" s="687"/>
      <c r="AF6" s="687"/>
      <c r="AG6" s="687"/>
      <c r="AH6" s="687"/>
      <c r="AI6" s="687"/>
      <c r="AJ6" s="687"/>
      <c r="AK6" s="687"/>
      <c r="AL6" s="688">
        <v>2.1</v>
      </c>
      <c r="AM6" s="689"/>
      <c r="AN6" s="689"/>
      <c r="AO6" s="690"/>
      <c r="AP6" s="680" t="s">
        <v>229</v>
      </c>
      <c r="AQ6" s="681"/>
      <c r="AR6" s="681"/>
      <c r="AS6" s="681"/>
      <c r="AT6" s="681"/>
      <c r="AU6" s="681"/>
      <c r="AV6" s="681"/>
      <c r="AW6" s="681"/>
      <c r="AX6" s="681"/>
      <c r="AY6" s="681"/>
      <c r="AZ6" s="681"/>
      <c r="BA6" s="681"/>
      <c r="BB6" s="681"/>
      <c r="BC6" s="681"/>
      <c r="BD6" s="681"/>
      <c r="BE6" s="681"/>
      <c r="BF6" s="682"/>
      <c r="BG6" s="683">
        <v>1530706</v>
      </c>
      <c r="BH6" s="684"/>
      <c r="BI6" s="684"/>
      <c r="BJ6" s="684"/>
      <c r="BK6" s="684"/>
      <c r="BL6" s="684"/>
      <c r="BM6" s="684"/>
      <c r="BN6" s="685"/>
      <c r="BO6" s="686">
        <v>100</v>
      </c>
      <c r="BP6" s="686"/>
      <c r="BQ6" s="686"/>
      <c r="BR6" s="686"/>
      <c r="BS6" s="687">
        <v>3976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111019</v>
      </c>
      <c r="CS6" s="684"/>
      <c r="CT6" s="684"/>
      <c r="CU6" s="684"/>
      <c r="CV6" s="684"/>
      <c r="CW6" s="684"/>
      <c r="CX6" s="684"/>
      <c r="CY6" s="685"/>
      <c r="CZ6" s="677">
        <v>0.8</v>
      </c>
      <c r="DA6" s="678"/>
      <c r="DB6" s="678"/>
      <c r="DC6" s="697"/>
      <c r="DD6" s="692">
        <v>7568</v>
      </c>
      <c r="DE6" s="684"/>
      <c r="DF6" s="684"/>
      <c r="DG6" s="684"/>
      <c r="DH6" s="684"/>
      <c r="DI6" s="684"/>
      <c r="DJ6" s="684"/>
      <c r="DK6" s="684"/>
      <c r="DL6" s="684"/>
      <c r="DM6" s="684"/>
      <c r="DN6" s="684"/>
      <c r="DO6" s="684"/>
      <c r="DP6" s="685"/>
      <c r="DQ6" s="692">
        <v>103451</v>
      </c>
      <c r="DR6" s="684"/>
      <c r="DS6" s="684"/>
      <c r="DT6" s="684"/>
      <c r="DU6" s="684"/>
      <c r="DV6" s="684"/>
      <c r="DW6" s="684"/>
      <c r="DX6" s="684"/>
      <c r="DY6" s="684"/>
      <c r="DZ6" s="684"/>
      <c r="EA6" s="684"/>
      <c r="EB6" s="684"/>
      <c r="EC6" s="693"/>
    </row>
    <row r="7" spans="2:143" ht="11.25" customHeight="1" x14ac:dyDescent="0.2">
      <c r="B7" s="680" t="s">
        <v>231</v>
      </c>
      <c r="C7" s="681"/>
      <c r="D7" s="681"/>
      <c r="E7" s="681"/>
      <c r="F7" s="681"/>
      <c r="G7" s="681"/>
      <c r="H7" s="681"/>
      <c r="I7" s="681"/>
      <c r="J7" s="681"/>
      <c r="K7" s="681"/>
      <c r="L7" s="681"/>
      <c r="M7" s="681"/>
      <c r="N7" s="681"/>
      <c r="O7" s="681"/>
      <c r="P7" s="681"/>
      <c r="Q7" s="682"/>
      <c r="R7" s="683">
        <v>861</v>
      </c>
      <c r="S7" s="684"/>
      <c r="T7" s="684"/>
      <c r="U7" s="684"/>
      <c r="V7" s="684"/>
      <c r="W7" s="684"/>
      <c r="X7" s="684"/>
      <c r="Y7" s="685"/>
      <c r="Z7" s="686">
        <v>0</v>
      </c>
      <c r="AA7" s="686"/>
      <c r="AB7" s="686"/>
      <c r="AC7" s="686"/>
      <c r="AD7" s="687">
        <v>861</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673025</v>
      </c>
      <c r="BH7" s="684"/>
      <c r="BI7" s="684"/>
      <c r="BJ7" s="684"/>
      <c r="BK7" s="684"/>
      <c r="BL7" s="684"/>
      <c r="BM7" s="684"/>
      <c r="BN7" s="685"/>
      <c r="BO7" s="686">
        <v>44</v>
      </c>
      <c r="BP7" s="686"/>
      <c r="BQ7" s="686"/>
      <c r="BR7" s="686"/>
      <c r="BS7" s="687">
        <v>3976</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4727290</v>
      </c>
      <c r="CS7" s="684"/>
      <c r="CT7" s="684"/>
      <c r="CU7" s="684"/>
      <c r="CV7" s="684"/>
      <c r="CW7" s="684"/>
      <c r="CX7" s="684"/>
      <c r="CY7" s="685"/>
      <c r="CZ7" s="686">
        <v>34.799999999999997</v>
      </c>
      <c r="DA7" s="686"/>
      <c r="DB7" s="686"/>
      <c r="DC7" s="686"/>
      <c r="DD7" s="692">
        <v>68131</v>
      </c>
      <c r="DE7" s="684"/>
      <c r="DF7" s="684"/>
      <c r="DG7" s="684"/>
      <c r="DH7" s="684"/>
      <c r="DI7" s="684"/>
      <c r="DJ7" s="684"/>
      <c r="DK7" s="684"/>
      <c r="DL7" s="684"/>
      <c r="DM7" s="684"/>
      <c r="DN7" s="684"/>
      <c r="DO7" s="684"/>
      <c r="DP7" s="685"/>
      <c r="DQ7" s="692">
        <v>2366324</v>
      </c>
      <c r="DR7" s="684"/>
      <c r="DS7" s="684"/>
      <c r="DT7" s="684"/>
      <c r="DU7" s="684"/>
      <c r="DV7" s="684"/>
      <c r="DW7" s="684"/>
      <c r="DX7" s="684"/>
      <c r="DY7" s="684"/>
      <c r="DZ7" s="684"/>
      <c r="EA7" s="684"/>
      <c r="EB7" s="684"/>
      <c r="EC7" s="693"/>
    </row>
    <row r="8" spans="2:143" ht="11.25" customHeight="1" x14ac:dyDescent="0.2">
      <c r="B8" s="680" t="s">
        <v>234</v>
      </c>
      <c r="C8" s="681"/>
      <c r="D8" s="681"/>
      <c r="E8" s="681"/>
      <c r="F8" s="681"/>
      <c r="G8" s="681"/>
      <c r="H8" s="681"/>
      <c r="I8" s="681"/>
      <c r="J8" s="681"/>
      <c r="K8" s="681"/>
      <c r="L8" s="681"/>
      <c r="M8" s="681"/>
      <c r="N8" s="681"/>
      <c r="O8" s="681"/>
      <c r="P8" s="681"/>
      <c r="Q8" s="682"/>
      <c r="R8" s="683">
        <v>3370</v>
      </c>
      <c r="S8" s="684"/>
      <c r="T8" s="684"/>
      <c r="U8" s="684"/>
      <c r="V8" s="684"/>
      <c r="W8" s="684"/>
      <c r="X8" s="684"/>
      <c r="Y8" s="685"/>
      <c r="Z8" s="686">
        <v>0</v>
      </c>
      <c r="AA8" s="686"/>
      <c r="AB8" s="686"/>
      <c r="AC8" s="686"/>
      <c r="AD8" s="687">
        <v>3370</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29420</v>
      </c>
      <c r="BH8" s="684"/>
      <c r="BI8" s="684"/>
      <c r="BJ8" s="684"/>
      <c r="BK8" s="684"/>
      <c r="BL8" s="684"/>
      <c r="BM8" s="684"/>
      <c r="BN8" s="685"/>
      <c r="BO8" s="686">
        <v>1.9</v>
      </c>
      <c r="BP8" s="686"/>
      <c r="BQ8" s="686"/>
      <c r="BR8" s="686"/>
      <c r="BS8" s="692" t="s">
        <v>127</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2941121</v>
      </c>
      <c r="CS8" s="684"/>
      <c r="CT8" s="684"/>
      <c r="CU8" s="684"/>
      <c r="CV8" s="684"/>
      <c r="CW8" s="684"/>
      <c r="CX8" s="684"/>
      <c r="CY8" s="685"/>
      <c r="CZ8" s="686">
        <v>21.7</v>
      </c>
      <c r="DA8" s="686"/>
      <c r="DB8" s="686"/>
      <c r="DC8" s="686"/>
      <c r="DD8" s="692">
        <v>10616</v>
      </c>
      <c r="DE8" s="684"/>
      <c r="DF8" s="684"/>
      <c r="DG8" s="684"/>
      <c r="DH8" s="684"/>
      <c r="DI8" s="684"/>
      <c r="DJ8" s="684"/>
      <c r="DK8" s="684"/>
      <c r="DL8" s="684"/>
      <c r="DM8" s="684"/>
      <c r="DN8" s="684"/>
      <c r="DO8" s="684"/>
      <c r="DP8" s="685"/>
      <c r="DQ8" s="692">
        <v>1333547</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4050</v>
      </c>
      <c r="S9" s="684"/>
      <c r="T9" s="684"/>
      <c r="U9" s="684"/>
      <c r="V9" s="684"/>
      <c r="W9" s="684"/>
      <c r="X9" s="684"/>
      <c r="Y9" s="685"/>
      <c r="Z9" s="686">
        <v>0</v>
      </c>
      <c r="AA9" s="686"/>
      <c r="AB9" s="686"/>
      <c r="AC9" s="686"/>
      <c r="AD9" s="687">
        <v>4050</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592229</v>
      </c>
      <c r="BH9" s="684"/>
      <c r="BI9" s="684"/>
      <c r="BJ9" s="684"/>
      <c r="BK9" s="684"/>
      <c r="BL9" s="684"/>
      <c r="BM9" s="684"/>
      <c r="BN9" s="685"/>
      <c r="BO9" s="686">
        <v>38.700000000000003</v>
      </c>
      <c r="BP9" s="686"/>
      <c r="BQ9" s="686"/>
      <c r="BR9" s="686"/>
      <c r="BS9" s="692" t="s">
        <v>127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700307</v>
      </c>
      <c r="CS9" s="684"/>
      <c r="CT9" s="684"/>
      <c r="CU9" s="684"/>
      <c r="CV9" s="684"/>
      <c r="CW9" s="684"/>
      <c r="CX9" s="684"/>
      <c r="CY9" s="685"/>
      <c r="CZ9" s="686">
        <v>5.2</v>
      </c>
      <c r="DA9" s="686"/>
      <c r="DB9" s="686"/>
      <c r="DC9" s="686"/>
      <c r="DD9" s="692">
        <v>61621</v>
      </c>
      <c r="DE9" s="684"/>
      <c r="DF9" s="684"/>
      <c r="DG9" s="684"/>
      <c r="DH9" s="684"/>
      <c r="DI9" s="684"/>
      <c r="DJ9" s="684"/>
      <c r="DK9" s="684"/>
      <c r="DL9" s="684"/>
      <c r="DM9" s="684"/>
      <c r="DN9" s="684"/>
      <c r="DO9" s="684"/>
      <c r="DP9" s="685"/>
      <c r="DQ9" s="692">
        <v>590544</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241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30802</v>
      </c>
      <c r="BH10" s="684"/>
      <c r="BI10" s="684"/>
      <c r="BJ10" s="684"/>
      <c r="BK10" s="684"/>
      <c r="BL10" s="684"/>
      <c r="BM10" s="684"/>
      <c r="BN10" s="685"/>
      <c r="BO10" s="686">
        <v>2</v>
      </c>
      <c r="BP10" s="686"/>
      <c r="BQ10" s="686"/>
      <c r="BR10" s="686"/>
      <c r="BS10" s="692" t="s">
        <v>127</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241</v>
      </c>
      <c r="CS10" s="684"/>
      <c r="CT10" s="684"/>
      <c r="CU10" s="684"/>
      <c r="CV10" s="684"/>
      <c r="CW10" s="684"/>
      <c r="CX10" s="684"/>
      <c r="CY10" s="685"/>
      <c r="CZ10" s="686" t="s">
        <v>127</v>
      </c>
      <c r="DA10" s="686"/>
      <c r="DB10" s="686"/>
      <c r="DC10" s="686"/>
      <c r="DD10" s="692" t="s">
        <v>127</v>
      </c>
      <c r="DE10" s="684"/>
      <c r="DF10" s="684"/>
      <c r="DG10" s="684"/>
      <c r="DH10" s="684"/>
      <c r="DI10" s="684"/>
      <c r="DJ10" s="684"/>
      <c r="DK10" s="684"/>
      <c r="DL10" s="684"/>
      <c r="DM10" s="684"/>
      <c r="DN10" s="684"/>
      <c r="DO10" s="684"/>
      <c r="DP10" s="685"/>
      <c r="DQ10" s="692" t="s">
        <v>127</v>
      </c>
      <c r="DR10" s="684"/>
      <c r="DS10" s="684"/>
      <c r="DT10" s="684"/>
      <c r="DU10" s="684"/>
      <c r="DV10" s="684"/>
      <c r="DW10" s="684"/>
      <c r="DX10" s="684"/>
      <c r="DY10" s="684"/>
      <c r="DZ10" s="684"/>
      <c r="EA10" s="684"/>
      <c r="EB10" s="684"/>
      <c r="EC10" s="693"/>
    </row>
    <row r="11" spans="2:143" ht="11.25" customHeight="1" x14ac:dyDescent="0.2">
      <c r="B11" s="680" t="s">
        <v>244</v>
      </c>
      <c r="C11" s="681"/>
      <c r="D11" s="681"/>
      <c r="E11" s="681"/>
      <c r="F11" s="681"/>
      <c r="G11" s="681"/>
      <c r="H11" s="681"/>
      <c r="I11" s="681"/>
      <c r="J11" s="681"/>
      <c r="K11" s="681"/>
      <c r="L11" s="681"/>
      <c r="M11" s="681"/>
      <c r="N11" s="681"/>
      <c r="O11" s="681"/>
      <c r="P11" s="681"/>
      <c r="Q11" s="682"/>
      <c r="R11" s="683">
        <v>375360</v>
      </c>
      <c r="S11" s="684"/>
      <c r="T11" s="684"/>
      <c r="U11" s="684"/>
      <c r="V11" s="684"/>
      <c r="W11" s="684"/>
      <c r="X11" s="684"/>
      <c r="Y11" s="685"/>
      <c r="Z11" s="688">
        <v>2.7</v>
      </c>
      <c r="AA11" s="689"/>
      <c r="AB11" s="689"/>
      <c r="AC11" s="701"/>
      <c r="AD11" s="692">
        <v>375360</v>
      </c>
      <c r="AE11" s="684"/>
      <c r="AF11" s="684"/>
      <c r="AG11" s="684"/>
      <c r="AH11" s="684"/>
      <c r="AI11" s="684"/>
      <c r="AJ11" s="684"/>
      <c r="AK11" s="685"/>
      <c r="AL11" s="688">
        <v>9.3000000000000007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20574</v>
      </c>
      <c r="BH11" s="684"/>
      <c r="BI11" s="684"/>
      <c r="BJ11" s="684"/>
      <c r="BK11" s="684"/>
      <c r="BL11" s="684"/>
      <c r="BM11" s="684"/>
      <c r="BN11" s="685"/>
      <c r="BO11" s="686">
        <v>1.3</v>
      </c>
      <c r="BP11" s="686"/>
      <c r="BQ11" s="686"/>
      <c r="BR11" s="686"/>
      <c r="BS11" s="692">
        <v>3976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567607</v>
      </c>
      <c r="CS11" s="684"/>
      <c r="CT11" s="684"/>
      <c r="CU11" s="684"/>
      <c r="CV11" s="684"/>
      <c r="CW11" s="684"/>
      <c r="CX11" s="684"/>
      <c r="CY11" s="685"/>
      <c r="CZ11" s="686">
        <v>4.2</v>
      </c>
      <c r="DA11" s="686"/>
      <c r="DB11" s="686"/>
      <c r="DC11" s="686"/>
      <c r="DD11" s="692">
        <v>200661</v>
      </c>
      <c r="DE11" s="684"/>
      <c r="DF11" s="684"/>
      <c r="DG11" s="684"/>
      <c r="DH11" s="684"/>
      <c r="DI11" s="684"/>
      <c r="DJ11" s="684"/>
      <c r="DK11" s="684"/>
      <c r="DL11" s="684"/>
      <c r="DM11" s="684"/>
      <c r="DN11" s="684"/>
      <c r="DO11" s="684"/>
      <c r="DP11" s="685"/>
      <c r="DQ11" s="692">
        <v>328375</v>
      </c>
      <c r="DR11" s="684"/>
      <c r="DS11" s="684"/>
      <c r="DT11" s="684"/>
      <c r="DU11" s="684"/>
      <c r="DV11" s="684"/>
      <c r="DW11" s="684"/>
      <c r="DX11" s="684"/>
      <c r="DY11" s="684"/>
      <c r="DZ11" s="684"/>
      <c r="EA11" s="684"/>
      <c r="EB11" s="684"/>
      <c r="EC11" s="693"/>
    </row>
    <row r="12" spans="2:143" ht="11.25" customHeight="1" x14ac:dyDescent="0.2">
      <c r="B12" s="680" t="s">
        <v>247</v>
      </c>
      <c r="C12" s="681"/>
      <c r="D12" s="681"/>
      <c r="E12" s="681"/>
      <c r="F12" s="681"/>
      <c r="G12" s="681"/>
      <c r="H12" s="681"/>
      <c r="I12" s="681"/>
      <c r="J12" s="681"/>
      <c r="K12" s="681"/>
      <c r="L12" s="681"/>
      <c r="M12" s="681"/>
      <c r="N12" s="681"/>
      <c r="O12" s="681"/>
      <c r="P12" s="681"/>
      <c r="Q12" s="682"/>
      <c r="R12" s="683">
        <v>9657</v>
      </c>
      <c r="S12" s="684"/>
      <c r="T12" s="684"/>
      <c r="U12" s="684"/>
      <c r="V12" s="684"/>
      <c r="W12" s="684"/>
      <c r="X12" s="684"/>
      <c r="Y12" s="685"/>
      <c r="Z12" s="686">
        <v>0.1</v>
      </c>
      <c r="AA12" s="686"/>
      <c r="AB12" s="686"/>
      <c r="AC12" s="686"/>
      <c r="AD12" s="687">
        <v>9657</v>
      </c>
      <c r="AE12" s="687"/>
      <c r="AF12" s="687"/>
      <c r="AG12" s="687"/>
      <c r="AH12" s="687"/>
      <c r="AI12" s="687"/>
      <c r="AJ12" s="687"/>
      <c r="AK12" s="687"/>
      <c r="AL12" s="688">
        <v>0.2</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691099</v>
      </c>
      <c r="BH12" s="684"/>
      <c r="BI12" s="684"/>
      <c r="BJ12" s="684"/>
      <c r="BK12" s="684"/>
      <c r="BL12" s="684"/>
      <c r="BM12" s="684"/>
      <c r="BN12" s="685"/>
      <c r="BO12" s="686">
        <v>45.1</v>
      </c>
      <c r="BP12" s="686"/>
      <c r="BQ12" s="686"/>
      <c r="BR12" s="686"/>
      <c r="BS12" s="692" t="s">
        <v>127</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1249060</v>
      </c>
      <c r="CS12" s="684"/>
      <c r="CT12" s="684"/>
      <c r="CU12" s="684"/>
      <c r="CV12" s="684"/>
      <c r="CW12" s="684"/>
      <c r="CX12" s="684"/>
      <c r="CY12" s="685"/>
      <c r="CZ12" s="686">
        <v>9.1999999999999993</v>
      </c>
      <c r="DA12" s="686"/>
      <c r="DB12" s="686"/>
      <c r="DC12" s="686"/>
      <c r="DD12" s="692">
        <v>27434</v>
      </c>
      <c r="DE12" s="684"/>
      <c r="DF12" s="684"/>
      <c r="DG12" s="684"/>
      <c r="DH12" s="684"/>
      <c r="DI12" s="684"/>
      <c r="DJ12" s="684"/>
      <c r="DK12" s="684"/>
      <c r="DL12" s="684"/>
      <c r="DM12" s="684"/>
      <c r="DN12" s="684"/>
      <c r="DO12" s="684"/>
      <c r="DP12" s="685"/>
      <c r="DQ12" s="692">
        <v>192306</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241</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683289</v>
      </c>
      <c r="BH13" s="684"/>
      <c r="BI13" s="684"/>
      <c r="BJ13" s="684"/>
      <c r="BK13" s="684"/>
      <c r="BL13" s="684"/>
      <c r="BM13" s="684"/>
      <c r="BN13" s="685"/>
      <c r="BO13" s="686">
        <v>44.6</v>
      </c>
      <c r="BP13" s="686"/>
      <c r="BQ13" s="686"/>
      <c r="BR13" s="686"/>
      <c r="BS13" s="692" t="s">
        <v>241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579293</v>
      </c>
      <c r="CS13" s="684"/>
      <c r="CT13" s="684"/>
      <c r="CU13" s="684"/>
      <c r="CV13" s="684"/>
      <c r="CW13" s="684"/>
      <c r="CX13" s="684"/>
      <c r="CY13" s="685"/>
      <c r="CZ13" s="686">
        <v>4.3</v>
      </c>
      <c r="DA13" s="686"/>
      <c r="DB13" s="686"/>
      <c r="DC13" s="686"/>
      <c r="DD13" s="692">
        <v>377267</v>
      </c>
      <c r="DE13" s="684"/>
      <c r="DF13" s="684"/>
      <c r="DG13" s="684"/>
      <c r="DH13" s="684"/>
      <c r="DI13" s="684"/>
      <c r="DJ13" s="684"/>
      <c r="DK13" s="684"/>
      <c r="DL13" s="684"/>
      <c r="DM13" s="684"/>
      <c r="DN13" s="684"/>
      <c r="DO13" s="684"/>
      <c r="DP13" s="685"/>
      <c r="DQ13" s="692">
        <v>318539</v>
      </c>
      <c r="DR13" s="684"/>
      <c r="DS13" s="684"/>
      <c r="DT13" s="684"/>
      <c r="DU13" s="684"/>
      <c r="DV13" s="684"/>
      <c r="DW13" s="684"/>
      <c r="DX13" s="684"/>
      <c r="DY13" s="684"/>
      <c r="DZ13" s="684"/>
      <c r="EA13" s="684"/>
      <c r="EB13" s="684"/>
      <c r="EC13" s="693"/>
    </row>
    <row r="14" spans="2:143" ht="11.25" customHeight="1" x14ac:dyDescent="0.2">
      <c r="B14" s="680" t="s">
        <v>253</v>
      </c>
      <c r="C14" s="681"/>
      <c r="D14" s="681"/>
      <c r="E14" s="681"/>
      <c r="F14" s="681"/>
      <c r="G14" s="681"/>
      <c r="H14" s="681"/>
      <c r="I14" s="681"/>
      <c r="J14" s="681"/>
      <c r="K14" s="681"/>
      <c r="L14" s="681"/>
      <c r="M14" s="681"/>
      <c r="N14" s="681"/>
      <c r="O14" s="681"/>
      <c r="P14" s="681"/>
      <c r="Q14" s="682"/>
      <c r="R14" s="683" t="s">
        <v>127</v>
      </c>
      <c r="S14" s="684"/>
      <c r="T14" s="684"/>
      <c r="U14" s="684"/>
      <c r="V14" s="684"/>
      <c r="W14" s="684"/>
      <c r="X14" s="684"/>
      <c r="Y14" s="685"/>
      <c r="Z14" s="686" t="s">
        <v>127</v>
      </c>
      <c r="AA14" s="686"/>
      <c r="AB14" s="686"/>
      <c r="AC14" s="686"/>
      <c r="AD14" s="687" t="s">
        <v>127</v>
      </c>
      <c r="AE14" s="687"/>
      <c r="AF14" s="687"/>
      <c r="AG14" s="687"/>
      <c r="AH14" s="687"/>
      <c r="AI14" s="687"/>
      <c r="AJ14" s="687"/>
      <c r="AK14" s="687"/>
      <c r="AL14" s="688" t="s">
        <v>127</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74226</v>
      </c>
      <c r="BH14" s="684"/>
      <c r="BI14" s="684"/>
      <c r="BJ14" s="684"/>
      <c r="BK14" s="684"/>
      <c r="BL14" s="684"/>
      <c r="BM14" s="684"/>
      <c r="BN14" s="685"/>
      <c r="BO14" s="686">
        <v>4.8</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385868</v>
      </c>
      <c r="CS14" s="684"/>
      <c r="CT14" s="684"/>
      <c r="CU14" s="684"/>
      <c r="CV14" s="684"/>
      <c r="CW14" s="684"/>
      <c r="CX14" s="684"/>
      <c r="CY14" s="685"/>
      <c r="CZ14" s="686">
        <v>2.8</v>
      </c>
      <c r="DA14" s="686"/>
      <c r="DB14" s="686"/>
      <c r="DC14" s="686"/>
      <c r="DD14" s="692">
        <v>85217</v>
      </c>
      <c r="DE14" s="684"/>
      <c r="DF14" s="684"/>
      <c r="DG14" s="684"/>
      <c r="DH14" s="684"/>
      <c r="DI14" s="684"/>
      <c r="DJ14" s="684"/>
      <c r="DK14" s="684"/>
      <c r="DL14" s="684"/>
      <c r="DM14" s="684"/>
      <c r="DN14" s="684"/>
      <c r="DO14" s="684"/>
      <c r="DP14" s="685"/>
      <c r="DQ14" s="692">
        <v>340573</v>
      </c>
      <c r="DR14" s="684"/>
      <c r="DS14" s="684"/>
      <c r="DT14" s="684"/>
      <c r="DU14" s="684"/>
      <c r="DV14" s="684"/>
      <c r="DW14" s="684"/>
      <c r="DX14" s="684"/>
      <c r="DY14" s="684"/>
      <c r="DZ14" s="684"/>
      <c r="EA14" s="684"/>
      <c r="EB14" s="684"/>
      <c r="EC14" s="693"/>
    </row>
    <row r="15" spans="2:143" ht="11.25" customHeight="1" x14ac:dyDescent="0.2">
      <c r="B15" s="680" t="s">
        <v>256</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241</v>
      </c>
      <c r="AE15" s="687"/>
      <c r="AF15" s="687"/>
      <c r="AG15" s="687"/>
      <c r="AH15" s="687"/>
      <c r="AI15" s="687"/>
      <c r="AJ15" s="687"/>
      <c r="AK15" s="687"/>
      <c r="AL15" s="688" t="s">
        <v>127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92356</v>
      </c>
      <c r="BH15" s="684"/>
      <c r="BI15" s="684"/>
      <c r="BJ15" s="684"/>
      <c r="BK15" s="684"/>
      <c r="BL15" s="684"/>
      <c r="BM15" s="684"/>
      <c r="BN15" s="685"/>
      <c r="BO15" s="686">
        <v>6</v>
      </c>
      <c r="BP15" s="686"/>
      <c r="BQ15" s="686"/>
      <c r="BR15" s="686"/>
      <c r="BS15" s="692" t="s">
        <v>241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1731742</v>
      </c>
      <c r="CS15" s="684"/>
      <c r="CT15" s="684"/>
      <c r="CU15" s="684"/>
      <c r="CV15" s="684"/>
      <c r="CW15" s="684"/>
      <c r="CX15" s="684"/>
      <c r="CY15" s="685"/>
      <c r="CZ15" s="686">
        <v>12.7</v>
      </c>
      <c r="DA15" s="686"/>
      <c r="DB15" s="686"/>
      <c r="DC15" s="686"/>
      <c r="DD15" s="692">
        <v>833295</v>
      </c>
      <c r="DE15" s="684"/>
      <c r="DF15" s="684"/>
      <c r="DG15" s="684"/>
      <c r="DH15" s="684"/>
      <c r="DI15" s="684"/>
      <c r="DJ15" s="684"/>
      <c r="DK15" s="684"/>
      <c r="DL15" s="684"/>
      <c r="DM15" s="684"/>
      <c r="DN15" s="684"/>
      <c r="DO15" s="684"/>
      <c r="DP15" s="685"/>
      <c r="DQ15" s="692">
        <v>828572</v>
      </c>
      <c r="DR15" s="684"/>
      <c r="DS15" s="684"/>
      <c r="DT15" s="684"/>
      <c r="DU15" s="684"/>
      <c r="DV15" s="684"/>
      <c r="DW15" s="684"/>
      <c r="DX15" s="684"/>
      <c r="DY15" s="684"/>
      <c r="DZ15" s="684"/>
      <c r="EA15" s="684"/>
      <c r="EB15" s="684"/>
      <c r="EC15" s="693"/>
    </row>
    <row r="16" spans="2:143" ht="11.25" customHeight="1" x14ac:dyDescent="0.2">
      <c r="B16" s="680" t="s">
        <v>259</v>
      </c>
      <c r="C16" s="681"/>
      <c r="D16" s="681"/>
      <c r="E16" s="681"/>
      <c r="F16" s="681"/>
      <c r="G16" s="681"/>
      <c r="H16" s="681"/>
      <c r="I16" s="681"/>
      <c r="J16" s="681"/>
      <c r="K16" s="681"/>
      <c r="L16" s="681"/>
      <c r="M16" s="681"/>
      <c r="N16" s="681"/>
      <c r="O16" s="681"/>
      <c r="P16" s="681"/>
      <c r="Q16" s="682"/>
      <c r="R16" s="683">
        <v>4500</v>
      </c>
      <c r="S16" s="684"/>
      <c r="T16" s="684"/>
      <c r="U16" s="684"/>
      <c r="V16" s="684"/>
      <c r="W16" s="684"/>
      <c r="X16" s="684"/>
      <c r="Y16" s="685"/>
      <c r="Z16" s="686">
        <v>0</v>
      </c>
      <c r="AA16" s="686"/>
      <c r="AB16" s="686"/>
      <c r="AC16" s="686"/>
      <c r="AD16" s="687">
        <v>4500</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10853</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6109</v>
      </c>
      <c r="DR16" s="684"/>
      <c r="DS16" s="684"/>
      <c r="DT16" s="684"/>
      <c r="DU16" s="684"/>
      <c r="DV16" s="684"/>
      <c r="DW16" s="684"/>
      <c r="DX16" s="684"/>
      <c r="DY16" s="684"/>
      <c r="DZ16" s="684"/>
      <c r="EA16" s="684"/>
      <c r="EB16" s="684"/>
      <c r="EC16" s="693"/>
    </row>
    <row r="17" spans="2:133" ht="11.25" customHeight="1" x14ac:dyDescent="0.2">
      <c r="B17" s="680" t="s">
        <v>262</v>
      </c>
      <c r="C17" s="681"/>
      <c r="D17" s="681"/>
      <c r="E17" s="681"/>
      <c r="F17" s="681"/>
      <c r="G17" s="681"/>
      <c r="H17" s="681"/>
      <c r="I17" s="681"/>
      <c r="J17" s="681"/>
      <c r="K17" s="681"/>
      <c r="L17" s="681"/>
      <c r="M17" s="681"/>
      <c r="N17" s="681"/>
      <c r="O17" s="681"/>
      <c r="P17" s="681"/>
      <c r="Q17" s="682"/>
      <c r="R17" s="683">
        <v>5731</v>
      </c>
      <c r="S17" s="684"/>
      <c r="T17" s="684"/>
      <c r="U17" s="684"/>
      <c r="V17" s="684"/>
      <c r="W17" s="684"/>
      <c r="X17" s="684"/>
      <c r="Y17" s="685"/>
      <c r="Z17" s="686">
        <v>0</v>
      </c>
      <c r="AA17" s="686"/>
      <c r="AB17" s="686"/>
      <c r="AC17" s="686"/>
      <c r="AD17" s="687">
        <v>5731</v>
      </c>
      <c r="AE17" s="687"/>
      <c r="AF17" s="687"/>
      <c r="AG17" s="687"/>
      <c r="AH17" s="687"/>
      <c r="AI17" s="687"/>
      <c r="AJ17" s="687"/>
      <c r="AK17" s="687"/>
      <c r="AL17" s="688">
        <v>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579718</v>
      </c>
      <c r="CS17" s="684"/>
      <c r="CT17" s="684"/>
      <c r="CU17" s="684"/>
      <c r="CV17" s="684"/>
      <c r="CW17" s="684"/>
      <c r="CX17" s="684"/>
      <c r="CY17" s="685"/>
      <c r="CZ17" s="686">
        <v>4.3</v>
      </c>
      <c r="DA17" s="686"/>
      <c r="DB17" s="686"/>
      <c r="DC17" s="686"/>
      <c r="DD17" s="692" t="s">
        <v>127</v>
      </c>
      <c r="DE17" s="684"/>
      <c r="DF17" s="684"/>
      <c r="DG17" s="684"/>
      <c r="DH17" s="684"/>
      <c r="DI17" s="684"/>
      <c r="DJ17" s="684"/>
      <c r="DK17" s="684"/>
      <c r="DL17" s="684"/>
      <c r="DM17" s="684"/>
      <c r="DN17" s="684"/>
      <c r="DO17" s="684"/>
      <c r="DP17" s="685"/>
      <c r="DQ17" s="692">
        <v>563702</v>
      </c>
      <c r="DR17" s="684"/>
      <c r="DS17" s="684"/>
      <c r="DT17" s="684"/>
      <c r="DU17" s="684"/>
      <c r="DV17" s="684"/>
      <c r="DW17" s="684"/>
      <c r="DX17" s="684"/>
      <c r="DY17" s="684"/>
      <c r="DZ17" s="684"/>
      <c r="EA17" s="684"/>
      <c r="EB17" s="684"/>
      <c r="EC17" s="693"/>
    </row>
    <row r="18" spans="2:133" ht="11.25" customHeight="1" x14ac:dyDescent="0.2">
      <c r="B18" s="680" t="s">
        <v>265</v>
      </c>
      <c r="C18" s="681"/>
      <c r="D18" s="681"/>
      <c r="E18" s="681"/>
      <c r="F18" s="681"/>
      <c r="G18" s="681"/>
      <c r="H18" s="681"/>
      <c r="I18" s="681"/>
      <c r="J18" s="681"/>
      <c r="K18" s="681"/>
      <c r="L18" s="681"/>
      <c r="M18" s="681"/>
      <c r="N18" s="681"/>
      <c r="O18" s="681"/>
      <c r="P18" s="681"/>
      <c r="Q18" s="682"/>
      <c r="R18" s="683">
        <v>13609</v>
      </c>
      <c r="S18" s="684"/>
      <c r="T18" s="684"/>
      <c r="U18" s="684"/>
      <c r="V18" s="684"/>
      <c r="W18" s="684"/>
      <c r="X18" s="684"/>
      <c r="Y18" s="685"/>
      <c r="Z18" s="686">
        <v>0.1</v>
      </c>
      <c r="AA18" s="686"/>
      <c r="AB18" s="686"/>
      <c r="AC18" s="686"/>
      <c r="AD18" s="687">
        <v>13609</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241</v>
      </c>
      <c r="BP18" s="686"/>
      <c r="BQ18" s="686"/>
      <c r="BR18" s="686"/>
      <c r="BS18" s="692" t="s">
        <v>127</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241</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2">
      <c r="B19" s="680" t="s">
        <v>268</v>
      </c>
      <c r="C19" s="681"/>
      <c r="D19" s="681"/>
      <c r="E19" s="681"/>
      <c r="F19" s="681"/>
      <c r="G19" s="681"/>
      <c r="H19" s="681"/>
      <c r="I19" s="681"/>
      <c r="J19" s="681"/>
      <c r="K19" s="681"/>
      <c r="L19" s="681"/>
      <c r="M19" s="681"/>
      <c r="N19" s="681"/>
      <c r="O19" s="681"/>
      <c r="P19" s="681"/>
      <c r="Q19" s="682"/>
      <c r="R19" s="683">
        <v>10591</v>
      </c>
      <c r="S19" s="684"/>
      <c r="T19" s="684"/>
      <c r="U19" s="684"/>
      <c r="V19" s="684"/>
      <c r="W19" s="684"/>
      <c r="X19" s="684"/>
      <c r="Y19" s="685"/>
      <c r="Z19" s="686">
        <v>0.1</v>
      </c>
      <c r="AA19" s="686"/>
      <c r="AB19" s="686"/>
      <c r="AC19" s="686"/>
      <c r="AD19" s="687">
        <v>10591</v>
      </c>
      <c r="AE19" s="687"/>
      <c r="AF19" s="687"/>
      <c r="AG19" s="687"/>
      <c r="AH19" s="687"/>
      <c r="AI19" s="687"/>
      <c r="AJ19" s="687"/>
      <c r="AK19" s="687"/>
      <c r="AL19" s="688">
        <v>0.3</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2">
      <c r="B20" s="680" t="s">
        <v>271</v>
      </c>
      <c r="C20" s="681"/>
      <c r="D20" s="681"/>
      <c r="E20" s="681"/>
      <c r="F20" s="681"/>
      <c r="G20" s="681"/>
      <c r="H20" s="681"/>
      <c r="I20" s="681"/>
      <c r="J20" s="681"/>
      <c r="K20" s="681"/>
      <c r="L20" s="681"/>
      <c r="M20" s="681"/>
      <c r="N20" s="681"/>
      <c r="O20" s="681"/>
      <c r="P20" s="681"/>
      <c r="Q20" s="682"/>
      <c r="R20" s="683">
        <v>2024</v>
      </c>
      <c r="S20" s="684"/>
      <c r="T20" s="684"/>
      <c r="U20" s="684"/>
      <c r="V20" s="684"/>
      <c r="W20" s="684"/>
      <c r="X20" s="684"/>
      <c r="Y20" s="685"/>
      <c r="Z20" s="686">
        <v>0</v>
      </c>
      <c r="AA20" s="686"/>
      <c r="AB20" s="686"/>
      <c r="AC20" s="686"/>
      <c r="AD20" s="687">
        <v>2024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127</v>
      </c>
      <c r="BP20" s="686"/>
      <c r="BQ20" s="686"/>
      <c r="BR20" s="686"/>
      <c r="BS20" s="692" t="s">
        <v>241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13583878</v>
      </c>
      <c r="CS20" s="684"/>
      <c r="CT20" s="684"/>
      <c r="CU20" s="684"/>
      <c r="CV20" s="684"/>
      <c r="CW20" s="684"/>
      <c r="CX20" s="684"/>
      <c r="CY20" s="685"/>
      <c r="CZ20" s="686">
        <v>100</v>
      </c>
      <c r="DA20" s="686"/>
      <c r="DB20" s="686"/>
      <c r="DC20" s="686"/>
      <c r="DD20" s="692">
        <v>1671810</v>
      </c>
      <c r="DE20" s="684"/>
      <c r="DF20" s="684"/>
      <c r="DG20" s="684"/>
      <c r="DH20" s="684"/>
      <c r="DI20" s="684"/>
      <c r="DJ20" s="684"/>
      <c r="DK20" s="684"/>
      <c r="DL20" s="684"/>
      <c r="DM20" s="684"/>
      <c r="DN20" s="684"/>
      <c r="DO20" s="684"/>
      <c r="DP20" s="685"/>
      <c r="DQ20" s="692">
        <v>6972042</v>
      </c>
      <c r="DR20" s="684"/>
      <c r="DS20" s="684"/>
      <c r="DT20" s="684"/>
      <c r="DU20" s="684"/>
      <c r="DV20" s="684"/>
      <c r="DW20" s="684"/>
      <c r="DX20" s="684"/>
      <c r="DY20" s="684"/>
      <c r="DZ20" s="684"/>
      <c r="EA20" s="684"/>
      <c r="EB20" s="684"/>
      <c r="EC20" s="693"/>
    </row>
    <row r="21" spans="2:133" ht="11.25" customHeight="1" x14ac:dyDescent="0.2">
      <c r="B21" s="680" t="s">
        <v>274</v>
      </c>
      <c r="C21" s="681"/>
      <c r="D21" s="681"/>
      <c r="E21" s="681"/>
      <c r="F21" s="681"/>
      <c r="G21" s="681"/>
      <c r="H21" s="681"/>
      <c r="I21" s="681"/>
      <c r="J21" s="681"/>
      <c r="K21" s="681"/>
      <c r="L21" s="681"/>
      <c r="M21" s="681"/>
      <c r="N21" s="681"/>
      <c r="O21" s="681"/>
      <c r="P21" s="681"/>
      <c r="Q21" s="682"/>
      <c r="R21" s="683">
        <v>994</v>
      </c>
      <c r="S21" s="684"/>
      <c r="T21" s="684"/>
      <c r="U21" s="684"/>
      <c r="V21" s="684"/>
      <c r="W21" s="684"/>
      <c r="X21" s="684"/>
      <c r="Y21" s="685"/>
      <c r="Z21" s="686">
        <v>0</v>
      </c>
      <c r="AA21" s="686"/>
      <c r="AB21" s="686"/>
      <c r="AC21" s="686"/>
      <c r="AD21" s="687">
        <v>994</v>
      </c>
      <c r="AE21" s="687"/>
      <c r="AF21" s="687"/>
      <c r="AG21" s="687"/>
      <c r="AH21" s="687"/>
      <c r="AI21" s="687"/>
      <c r="AJ21" s="687"/>
      <c r="AK21" s="687"/>
      <c r="AL21" s="688">
        <v>0</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276</v>
      </c>
      <c r="C22" s="681"/>
      <c r="D22" s="681"/>
      <c r="E22" s="681"/>
      <c r="F22" s="681"/>
      <c r="G22" s="681"/>
      <c r="H22" s="681"/>
      <c r="I22" s="681"/>
      <c r="J22" s="681"/>
      <c r="K22" s="681"/>
      <c r="L22" s="681"/>
      <c r="M22" s="681"/>
      <c r="N22" s="681"/>
      <c r="O22" s="681"/>
      <c r="P22" s="681"/>
      <c r="Q22" s="682"/>
      <c r="R22" s="683">
        <v>2061496</v>
      </c>
      <c r="S22" s="684"/>
      <c r="T22" s="684"/>
      <c r="U22" s="684"/>
      <c r="V22" s="684"/>
      <c r="W22" s="684"/>
      <c r="X22" s="684"/>
      <c r="Y22" s="685"/>
      <c r="Z22" s="686">
        <v>14.8</v>
      </c>
      <c r="AA22" s="686"/>
      <c r="AB22" s="686"/>
      <c r="AC22" s="686"/>
      <c r="AD22" s="687">
        <v>1864612</v>
      </c>
      <c r="AE22" s="687"/>
      <c r="AF22" s="687"/>
      <c r="AG22" s="687"/>
      <c r="AH22" s="687"/>
      <c r="AI22" s="687"/>
      <c r="AJ22" s="687"/>
      <c r="AK22" s="687"/>
      <c r="AL22" s="688">
        <v>46.1</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241</v>
      </c>
      <c r="BP22" s="686"/>
      <c r="BQ22" s="686"/>
      <c r="BR22" s="686"/>
      <c r="BS22" s="692" t="s">
        <v>241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279</v>
      </c>
      <c r="C23" s="681"/>
      <c r="D23" s="681"/>
      <c r="E23" s="681"/>
      <c r="F23" s="681"/>
      <c r="G23" s="681"/>
      <c r="H23" s="681"/>
      <c r="I23" s="681"/>
      <c r="J23" s="681"/>
      <c r="K23" s="681"/>
      <c r="L23" s="681"/>
      <c r="M23" s="681"/>
      <c r="N23" s="681"/>
      <c r="O23" s="681"/>
      <c r="P23" s="681"/>
      <c r="Q23" s="682"/>
      <c r="R23" s="683">
        <v>1864612</v>
      </c>
      <c r="S23" s="684"/>
      <c r="T23" s="684"/>
      <c r="U23" s="684"/>
      <c r="V23" s="684"/>
      <c r="W23" s="684"/>
      <c r="X23" s="684"/>
      <c r="Y23" s="685"/>
      <c r="Z23" s="686">
        <v>13.4</v>
      </c>
      <c r="AA23" s="686"/>
      <c r="AB23" s="686"/>
      <c r="AC23" s="686"/>
      <c r="AD23" s="687">
        <v>1864612</v>
      </c>
      <c r="AE23" s="687"/>
      <c r="AF23" s="687"/>
      <c r="AG23" s="687"/>
      <c r="AH23" s="687"/>
      <c r="AI23" s="687"/>
      <c r="AJ23" s="687"/>
      <c r="AK23" s="687"/>
      <c r="AL23" s="688">
        <v>46.1</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2">
      <c r="B24" s="680" t="s">
        <v>286</v>
      </c>
      <c r="C24" s="681"/>
      <c r="D24" s="681"/>
      <c r="E24" s="681"/>
      <c r="F24" s="681"/>
      <c r="G24" s="681"/>
      <c r="H24" s="681"/>
      <c r="I24" s="681"/>
      <c r="J24" s="681"/>
      <c r="K24" s="681"/>
      <c r="L24" s="681"/>
      <c r="M24" s="681"/>
      <c r="N24" s="681"/>
      <c r="O24" s="681"/>
      <c r="P24" s="681"/>
      <c r="Q24" s="682"/>
      <c r="R24" s="683">
        <v>196884</v>
      </c>
      <c r="S24" s="684"/>
      <c r="T24" s="684"/>
      <c r="U24" s="684"/>
      <c r="V24" s="684"/>
      <c r="W24" s="684"/>
      <c r="X24" s="684"/>
      <c r="Y24" s="685"/>
      <c r="Z24" s="686">
        <v>1.4</v>
      </c>
      <c r="AA24" s="686"/>
      <c r="AB24" s="686"/>
      <c r="AC24" s="686"/>
      <c r="AD24" s="687" t="s">
        <v>127</v>
      </c>
      <c r="AE24" s="687"/>
      <c r="AF24" s="687"/>
      <c r="AG24" s="687"/>
      <c r="AH24" s="687"/>
      <c r="AI24" s="687"/>
      <c r="AJ24" s="687"/>
      <c r="AK24" s="687"/>
      <c r="AL24" s="688" t="s">
        <v>127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3763752</v>
      </c>
      <c r="CS24" s="673"/>
      <c r="CT24" s="673"/>
      <c r="CU24" s="673"/>
      <c r="CV24" s="673"/>
      <c r="CW24" s="673"/>
      <c r="CX24" s="673"/>
      <c r="CY24" s="674"/>
      <c r="CZ24" s="677">
        <v>27.7</v>
      </c>
      <c r="DA24" s="678"/>
      <c r="DB24" s="678"/>
      <c r="DC24" s="697"/>
      <c r="DD24" s="722">
        <v>2257741</v>
      </c>
      <c r="DE24" s="673"/>
      <c r="DF24" s="673"/>
      <c r="DG24" s="673"/>
      <c r="DH24" s="673"/>
      <c r="DI24" s="673"/>
      <c r="DJ24" s="673"/>
      <c r="DK24" s="674"/>
      <c r="DL24" s="722">
        <v>2110544</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2">
      <c r="B25" s="680" t="s">
        <v>289</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241</v>
      </c>
      <c r="AA25" s="686"/>
      <c r="AB25" s="686"/>
      <c r="AC25" s="686"/>
      <c r="AD25" s="687" t="s">
        <v>127</v>
      </c>
      <c r="AE25" s="687"/>
      <c r="AF25" s="687"/>
      <c r="AG25" s="687"/>
      <c r="AH25" s="687"/>
      <c r="AI25" s="687"/>
      <c r="AJ25" s="687"/>
      <c r="AK25" s="687"/>
      <c r="AL25" s="688" t="s">
        <v>127</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241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1341593</v>
      </c>
      <c r="CS25" s="719"/>
      <c r="CT25" s="719"/>
      <c r="CU25" s="719"/>
      <c r="CV25" s="719"/>
      <c r="CW25" s="719"/>
      <c r="CX25" s="719"/>
      <c r="CY25" s="720"/>
      <c r="CZ25" s="688">
        <v>9.9</v>
      </c>
      <c r="DA25" s="717"/>
      <c r="DB25" s="717"/>
      <c r="DC25" s="721"/>
      <c r="DD25" s="692">
        <v>1209966</v>
      </c>
      <c r="DE25" s="719"/>
      <c r="DF25" s="719"/>
      <c r="DG25" s="719"/>
      <c r="DH25" s="719"/>
      <c r="DI25" s="719"/>
      <c r="DJ25" s="719"/>
      <c r="DK25" s="720"/>
      <c r="DL25" s="692">
        <v>1065221</v>
      </c>
      <c r="DM25" s="719"/>
      <c r="DN25" s="719"/>
      <c r="DO25" s="719"/>
      <c r="DP25" s="719"/>
      <c r="DQ25" s="719"/>
      <c r="DR25" s="719"/>
      <c r="DS25" s="719"/>
      <c r="DT25" s="719"/>
      <c r="DU25" s="719"/>
      <c r="DV25" s="720"/>
      <c r="DW25" s="688">
        <v>25.3</v>
      </c>
      <c r="DX25" s="717"/>
      <c r="DY25" s="717"/>
      <c r="DZ25" s="717"/>
      <c r="EA25" s="717"/>
      <c r="EB25" s="717"/>
      <c r="EC25" s="718"/>
    </row>
    <row r="26" spans="2:133" ht="11.25" customHeight="1" x14ac:dyDescent="0.2">
      <c r="B26" s="680" t="s">
        <v>292</v>
      </c>
      <c r="C26" s="681"/>
      <c r="D26" s="681"/>
      <c r="E26" s="681"/>
      <c r="F26" s="681"/>
      <c r="G26" s="681"/>
      <c r="H26" s="681"/>
      <c r="I26" s="681"/>
      <c r="J26" s="681"/>
      <c r="K26" s="681"/>
      <c r="L26" s="681"/>
      <c r="M26" s="681"/>
      <c r="N26" s="681"/>
      <c r="O26" s="681"/>
      <c r="P26" s="681"/>
      <c r="Q26" s="682"/>
      <c r="R26" s="683">
        <v>4093840</v>
      </c>
      <c r="S26" s="684"/>
      <c r="T26" s="684"/>
      <c r="U26" s="684"/>
      <c r="V26" s="684"/>
      <c r="W26" s="684"/>
      <c r="X26" s="684"/>
      <c r="Y26" s="685"/>
      <c r="Z26" s="686">
        <v>29.4</v>
      </c>
      <c r="AA26" s="686"/>
      <c r="AB26" s="686"/>
      <c r="AC26" s="686"/>
      <c r="AD26" s="687">
        <v>3896956</v>
      </c>
      <c r="AE26" s="687"/>
      <c r="AF26" s="687"/>
      <c r="AG26" s="687"/>
      <c r="AH26" s="687"/>
      <c r="AI26" s="687"/>
      <c r="AJ26" s="687"/>
      <c r="AK26" s="687"/>
      <c r="AL26" s="688">
        <v>96.3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241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739919</v>
      </c>
      <c r="CS26" s="684"/>
      <c r="CT26" s="684"/>
      <c r="CU26" s="684"/>
      <c r="CV26" s="684"/>
      <c r="CW26" s="684"/>
      <c r="CX26" s="684"/>
      <c r="CY26" s="685"/>
      <c r="CZ26" s="688">
        <v>5.4</v>
      </c>
      <c r="DA26" s="717"/>
      <c r="DB26" s="717"/>
      <c r="DC26" s="721"/>
      <c r="DD26" s="692">
        <v>676621</v>
      </c>
      <c r="DE26" s="684"/>
      <c r="DF26" s="684"/>
      <c r="DG26" s="684"/>
      <c r="DH26" s="684"/>
      <c r="DI26" s="684"/>
      <c r="DJ26" s="684"/>
      <c r="DK26" s="685"/>
      <c r="DL26" s="692" t="s">
        <v>241</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2">
      <c r="B27" s="680" t="s">
        <v>295</v>
      </c>
      <c r="C27" s="681"/>
      <c r="D27" s="681"/>
      <c r="E27" s="681"/>
      <c r="F27" s="681"/>
      <c r="G27" s="681"/>
      <c r="H27" s="681"/>
      <c r="I27" s="681"/>
      <c r="J27" s="681"/>
      <c r="K27" s="681"/>
      <c r="L27" s="681"/>
      <c r="M27" s="681"/>
      <c r="N27" s="681"/>
      <c r="O27" s="681"/>
      <c r="P27" s="681"/>
      <c r="Q27" s="682"/>
      <c r="R27" s="683">
        <v>3083</v>
      </c>
      <c r="S27" s="684"/>
      <c r="T27" s="684"/>
      <c r="U27" s="684"/>
      <c r="V27" s="684"/>
      <c r="W27" s="684"/>
      <c r="X27" s="684"/>
      <c r="Y27" s="685"/>
      <c r="Z27" s="686">
        <v>0</v>
      </c>
      <c r="AA27" s="686"/>
      <c r="AB27" s="686"/>
      <c r="AC27" s="686"/>
      <c r="AD27" s="687">
        <v>3083</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1530706</v>
      </c>
      <c r="BH27" s="684"/>
      <c r="BI27" s="684"/>
      <c r="BJ27" s="684"/>
      <c r="BK27" s="684"/>
      <c r="BL27" s="684"/>
      <c r="BM27" s="684"/>
      <c r="BN27" s="685"/>
      <c r="BO27" s="686">
        <v>100</v>
      </c>
      <c r="BP27" s="686"/>
      <c r="BQ27" s="686"/>
      <c r="BR27" s="686"/>
      <c r="BS27" s="692">
        <v>3976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1842441</v>
      </c>
      <c r="CS27" s="719"/>
      <c r="CT27" s="719"/>
      <c r="CU27" s="719"/>
      <c r="CV27" s="719"/>
      <c r="CW27" s="719"/>
      <c r="CX27" s="719"/>
      <c r="CY27" s="720"/>
      <c r="CZ27" s="688">
        <v>13.6</v>
      </c>
      <c r="DA27" s="717"/>
      <c r="DB27" s="717"/>
      <c r="DC27" s="721"/>
      <c r="DD27" s="692">
        <v>484073</v>
      </c>
      <c r="DE27" s="719"/>
      <c r="DF27" s="719"/>
      <c r="DG27" s="719"/>
      <c r="DH27" s="719"/>
      <c r="DI27" s="719"/>
      <c r="DJ27" s="719"/>
      <c r="DK27" s="720"/>
      <c r="DL27" s="692">
        <v>481621</v>
      </c>
      <c r="DM27" s="719"/>
      <c r="DN27" s="719"/>
      <c r="DO27" s="719"/>
      <c r="DP27" s="719"/>
      <c r="DQ27" s="719"/>
      <c r="DR27" s="719"/>
      <c r="DS27" s="719"/>
      <c r="DT27" s="719"/>
      <c r="DU27" s="719"/>
      <c r="DV27" s="720"/>
      <c r="DW27" s="688">
        <v>11.4</v>
      </c>
      <c r="DX27" s="717"/>
      <c r="DY27" s="717"/>
      <c r="DZ27" s="717"/>
      <c r="EA27" s="717"/>
      <c r="EB27" s="717"/>
      <c r="EC27" s="718"/>
    </row>
    <row r="28" spans="2:133" ht="11.25" customHeight="1" x14ac:dyDescent="0.2">
      <c r="B28" s="680" t="s">
        <v>298</v>
      </c>
      <c r="C28" s="681"/>
      <c r="D28" s="681"/>
      <c r="E28" s="681"/>
      <c r="F28" s="681"/>
      <c r="G28" s="681"/>
      <c r="H28" s="681"/>
      <c r="I28" s="681"/>
      <c r="J28" s="681"/>
      <c r="K28" s="681"/>
      <c r="L28" s="681"/>
      <c r="M28" s="681"/>
      <c r="N28" s="681"/>
      <c r="O28" s="681"/>
      <c r="P28" s="681"/>
      <c r="Q28" s="682"/>
      <c r="R28" s="683">
        <v>67690</v>
      </c>
      <c r="S28" s="684"/>
      <c r="T28" s="684"/>
      <c r="U28" s="684"/>
      <c r="V28" s="684"/>
      <c r="W28" s="684"/>
      <c r="X28" s="684"/>
      <c r="Y28" s="685"/>
      <c r="Z28" s="686">
        <v>0.5</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579718</v>
      </c>
      <c r="CS28" s="684"/>
      <c r="CT28" s="684"/>
      <c r="CU28" s="684"/>
      <c r="CV28" s="684"/>
      <c r="CW28" s="684"/>
      <c r="CX28" s="684"/>
      <c r="CY28" s="685"/>
      <c r="CZ28" s="688">
        <v>4.3</v>
      </c>
      <c r="DA28" s="717"/>
      <c r="DB28" s="717"/>
      <c r="DC28" s="721"/>
      <c r="DD28" s="692">
        <v>563702</v>
      </c>
      <c r="DE28" s="684"/>
      <c r="DF28" s="684"/>
      <c r="DG28" s="684"/>
      <c r="DH28" s="684"/>
      <c r="DI28" s="684"/>
      <c r="DJ28" s="684"/>
      <c r="DK28" s="685"/>
      <c r="DL28" s="692">
        <v>563702</v>
      </c>
      <c r="DM28" s="684"/>
      <c r="DN28" s="684"/>
      <c r="DO28" s="684"/>
      <c r="DP28" s="684"/>
      <c r="DQ28" s="684"/>
      <c r="DR28" s="684"/>
      <c r="DS28" s="684"/>
      <c r="DT28" s="684"/>
      <c r="DU28" s="684"/>
      <c r="DV28" s="685"/>
      <c r="DW28" s="688">
        <v>13.4</v>
      </c>
      <c r="DX28" s="717"/>
      <c r="DY28" s="717"/>
      <c r="DZ28" s="717"/>
      <c r="EA28" s="717"/>
      <c r="EB28" s="717"/>
      <c r="EC28" s="718"/>
    </row>
    <row r="29" spans="2:133" ht="11.25" customHeight="1" x14ac:dyDescent="0.2">
      <c r="B29" s="680" t="s">
        <v>300</v>
      </c>
      <c r="C29" s="681"/>
      <c r="D29" s="681"/>
      <c r="E29" s="681"/>
      <c r="F29" s="681"/>
      <c r="G29" s="681"/>
      <c r="H29" s="681"/>
      <c r="I29" s="681"/>
      <c r="J29" s="681"/>
      <c r="K29" s="681"/>
      <c r="L29" s="681"/>
      <c r="M29" s="681"/>
      <c r="N29" s="681"/>
      <c r="O29" s="681"/>
      <c r="P29" s="681"/>
      <c r="Q29" s="682"/>
      <c r="R29" s="683">
        <v>82827</v>
      </c>
      <c r="S29" s="684"/>
      <c r="T29" s="684"/>
      <c r="U29" s="684"/>
      <c r="V29" s="684"/>
      <c r="W29" s="684"/>
      <c r="X29" s="684"/>
      <c r="Y29" s="685"/>
      <c r="Z29" s="686">
        <v>0.6</v>
      </c>
      <c r="AA29" s="686"/>
      <c r="AB29" s="686"/>
      <c r="AC29" s="686"/>
      <c r="AD29" s="687" t="s">
        <v>127</v>
      </c>
      <c r="AE29" s="687"/>
      <c r="AF29" s="687"/>
      <c r="AG29" s="687"/>
      <c r="AH29" s="687"/>
      <c r="AI29" s="687"/>
      <c r="AJ29" s="687"/>
      <c r="AK29" s="687"/>
      <c r="AL29" s="688" t="s">
        <v>241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579718</v>
      </c>
      <c r="CS29" s="719"/>
      <c r="CT29" s="719"/>
      <c r="CU29" s="719"/>
      <c r="CV29" s="719"/>
      <c r="CW29" s="719"/>
      <c r="CX29" s="719"/>
      <c r="CY29" s="720"/>
      <c r="CZ29" s="688">
        <v>4.3</v>
      </c>
      <c r="DA29" s="717"/>
      <c r="DB29" s="717"/>
      <c r="DC29" s="721"/>
      <c r="DD29" s="692">
        <v>563702</v>
      </c>
      <c r="DE29" s="719"/>
      <c r="DF29" s="719"/>
      <c r="DG29" s="719"/>
      <c r="DH29" s="719"/>
      <c r="DI29" s="719"/>
      <c r="DJ29" s="719"/>
      <c r="DK29" s="720"/>
      <c r="DL29" s="692">
        <v>563702</v>
      </c>
      <c r="DM29" s="719"/>
      <c r="DN29" s="719"/>
      <c r="DO29" s="719"/>
      <c r="DP29" s="719"/>
      <c r="DQ29" s="719"/>
      <c r="DR29" s="719"/>
      <c r="DS29" s="719"/>
      <c r="DT29" s="719"/>
      <c r="DU29" s="719"/>
      <c r="DV29" s="720"/>
      <c r="DW29" s="688">
        <v>13.4</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42423</v>
      </c>
      <c r="S30" s="684"/>
      <c r="T30" s="684"/>
      <c r="U30" s="684"/>
      <c r="V30" s="684"/>
      <c r="W30" s="684"/>
      <c r="X30" s="684"/>
      <c r="Y30" s="685"/>
      <c r="Z30" s="686">
        <v>0.3</v>
      </c>
      <c r="AA30" s="686"/>
      <c r="AB30" s="686"/>
      <c r="AC30" s="686"/>
      <c r="AD30" s="687" t="s">
        <v>241</v>
      </c>
      <c r="AE30" s="687"/>
      <c r="AF30" s="687"/>
      <c r="AG30" s="687"/>
      <c r="AH30" s="687"/>
      <c r="AI30" s="687"/>
      <c r="AJ30" s="687"/>
      <c r="AK30" s="687"/>
      <c r="AL30" s="688" t="s">
        <v>127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545441</v>
      </c>
      <c r="CS30" s="684"/>
      <c r="CT30" s="684"/>
      <c r="CU30" s="684"/>
      <c r="CV30" s="684"/>
      <c r="CW30" s="684"/>
      <c r="CX30" s="684"/>
      <c r="CY30" s="685"/>
      <c r="CZ30" s="688">
        <v>4</v>
      </c>
      <c r="DA30" s="717"/>
      <c r="DB30" s="717"/>
      <c r="DC30" s="721"/>
      <c r="DD30" s="692">
        <v>530597</v>
      </c>
      <c r="DE30" s="684"/>
      <c r="DF30" s="684"/>
      <c r="DG30" s="684"/>
      <c r="DH30" s="684"/>
      <c r="DI30" s="684"/>
      <c r="DJ30" s="684"/>
      <c r="DK30" s="685"/>
      <c r="DL30" s="692">
        <v>530597</v>
      </c>
      <c r="DM30" s="684"/>
      <c r="DN30" s="684"/>
      <c r="DO30" s="684"/>
      <c r="DP30" s="684"/>
      <c r="DQ30" s="684"/>
      <c r="DR30" s="684"/>
      <c r="DS30" s="684"/>
      <c r="DT30" s="684"/>
      <c r="DU30" s="684"/>
      <c r="DV30" s="685"/>
      <c r="DW30" s="688">
        <v>12.6</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4214867</v>
      </c>
      <c r="S31" s="684"/>
      <c r="T31" s="684"/>
      <c r="U31" s="684"/>
      <c r="V31" s="684"/>
      <c r="W31" s="684"/>
      <c r="X31" s="684"/>
      <c r="Y31" s="685"/>
      <c r="Z31" s="686">
        <v>30.3</v>
      </c>
      <c r="AA31" s="686"/>
      <c r="AB31" s="686"/>
      <c r="AC31" s="686"/>
      <c r="AD31" s="687" t="s">
        <v>127</v>
      </c>
      <c r="AE31" s="687"/>
      <c r="AF31" s="687"/>
      <c r="AG31" s="687"/>
      <c r="AH31" s="687"/>
      <c r="AI31" s="687"/>
      <c r="AJ31" s="687"/>
      <c r="AK31" s="687"/>
      <c r="AL31" s="688" t="s">
        <v>127</v>
      </c>
      <c r="AM31" s="689"/>
      <c r="AN31" s="689"/>
      <c r="AO31" s="690"/>
      <c r="AP31" s="740" t="s">
        <v>307</v>
      </c>
      <c r="AQ31" s="741"/>
      <c r="AR31" s="741"/>
      <c r="AS31" s="741"/>
      <c r="AT31" s="746" t="s">
        <v>308</v>
      </c>
      <c r="AU31" s="229"/>
      <c r="AV31" s="229"/>
      <c r="AW31" s="229"/>
      <c r="AX31" s="669" t="s">
        <v>184</v>
      </c>
      <c r="AY31" s="670"/>
      <c r="AZ31" s="670"/>
      <c r="BA31" s="670"/>
      <c r="BB31" s="670"/>
      <c r="BC31" s="670"/>
      <c r="BD31" s="670"/>
      <c r="BE31" s="670"/>
      <c r="BF31" s="671"/>
      <c r="BG31" s="751">
        <v>98.6</v>
      </c>
      <c r="BH31" s="738"/>
      <c r="BI31" s="738"/>
      <c r="BJ31" s="738"/>
      <c r="BK31" s="738"/>
      <c r="BL31" s="738"/>
      <c r="BM31" s="678">
        <v>96.5</v>
      </c>
      <c r="BN31" s="738"/>
      <c r="BO31" s="738"/>
      <c r="BP31" s="738"/>
      <c r="BQ31" s="739"/>
      <c r="BR31" s="751">
        <v>98.8</v>
      </c>
      <c r="BS31" s="738"/>
      <c r="BT31" s="738"/>
      <c r="BU31" s="738"/>
      <c r="BV31" s="738"/>
      <c r="BW31" s="738"/>
      <c r="BX31" s="678">
        <v>96.8</v>
      </c>
      <c r="BY31" s="738"/>
      <c r="BZ31" s="738"/>
      <c r="CA31" s="738"/>
      <c r="CB31" s="739"/>
      <c r="CD31" s="725"/>
      <c r="CE31" s="726"/>
      <c r="CF31" s="698" t="s">
        <v>309</v>
      </c>
      <c r="CG31" s="699"/>
      <c r="CH31" s="699"/>
      <c r="CI31" s="699"/>
      <c r="CJ31" s="699"/>
      <c r="CK31" s="699"/>
      <c r="CL31" s="699"/>
      <c r="CM31" s="699"/>
      <c r="CN31" s="699"/>
      <c r="CO31" s="699"/>
      <c r="CP31" s="699"/>
      <c r="CQ31" s="700"/>
      <c r="CR31" s="683">
        <v>34277</v>
      </c>
      <c r="CS31" s="719"/>
      <c r="CT31" s="719"/>
      <c r="CU31" s="719"/>
      <c r="CV31" s="719"/>
      <c r="CW31" s="719"/>
      <c r="CX31" s="719"/>
      <c r="CY31" s="720"/>
      <c r="CZ31" s="688">
        <v>0.3</v>
      </c>
      <c r="DA31" s="717"/>
      <c r="DB31" s="717"/>
      <c r="DC31" s="721"/>
      <c r="DD31" s="692">
        <v>33105</v>
      </c>
      <c r="DE31" s="719"/>
      <c r="DF31" s="719"/>
      <c r="DG31" s="719"/>
      <c r="DH31" s="719"/>
      <c r="DI31" s="719"/>
      <c r="DJ31" s="719"/>
      <c r="DK31" s="720"/>
      <c r="DL31" s="692">
        <v>33105</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v>147527</v>
      </c>
      <c r="S32" s="684"/>
      <c r="T32" s="684"/>
      <c r="U32" s="684"/>
      <c r="V32" s="684"/>
      <c r="W32" s="684"/>
      <c r="X32" s="684"/>
      <c r="Y32" s="685"/>
      <c r="Z32" s="686">
        <v>1.1000000000000001</v>
      </c>
      <c r="AA32" s="686"/>
      <c r="AB32" s="686"/>
      <c r="AC32" s="686"/>
      <c r="AD32" s="687">
        <v>147527</v>
      </c>
      <c r="AE32" s="687"/>
      <c r="AF32" s="687"/>
      <c r="AG32" s="687"/>
      <c r="AH32" s="687"/>
      <c r="AI32" s="687"/>
      <c r="AJ32" s="687"/>
      <c r="AK32" s="687"/>
      <c r="AL32" s="688">
        <v>3.6</v>
      </c>
      <c r="AM32" s="689"/>
      <c r="AN32" s="689"/>
      <c r="AO32" s="690"/>
      <c r="AP32" s="742"/>
      <c r="AQ32" s="743"/>
      <c r="AR32" s="743"/>
      <c r="AS32" s="743"/>
      <c r="AT32" s="747"/>
      <c r="AU32" s="228" t="s">
        <v>311</v>
      </c>
      <c r="AV32" s="228"/>
      <c r="AW32" s="228"/>
      <c r="AX32" s="680" t="s">
        <v>312</v>
      </c>
      <c r="AY32" s="681"/>
      <c r="AZ32" s="681"/>
      <c r="BA32" s="681"/>
      <c r="BB32" s="681"/>
      <c r="BC32" s="681"/>
      <c r="BD32" s="681"/>
      <c r="BE32" s="681"/>
      <c r="BF32" s="682"/>
      <c r="BG32" s="752">
        <v>98.9</v>
      </c>
      <c r="BH32" s="719"/>
      <c r="BI32" s="719"/>
      <c r="BJ32" s="719"/>
      <c r="BK32" s="719"/>
      <c r="BL32" s="719"/>
      <c r="BM32" s="689">
        <v>97.1</v>
      </c>
      <c r="BN32" s="749"/>
      <c r="BO32" s="749"/>
      <c r="BP32" s="749"/>
      <c r="BQ32" s="750"/>
      <c r="BR32" s="752">
        <v>98.9</v>
      </c>
      <c r="BS32" s="719"/>
      <c r="BT32" s="719"/>
      <c r="BU32" s="719"/>
      <c r="BV32" s="719"/>
      <c r="BW32" s="719"/>
      <c r="BX32" s="689">
        <v>97.2</v>
      </c>
      <c r="BY32" s="749"/>
      <c r="BZ32" s="749"/>
      <c r="CA32" s="749"/>
      <c r="CB32" s="750"/>
      <c r="CD32" s="727"/>
      <c r="CE32" s="728"/>
      <c r="CF32" s="698" t="s">
        <v>313</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241</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856809</v>
      </c>
      <c r="S33" s="684"/>
      <c r="T33" s="684"/>
      <c r="U33" s="684"/>
      <c r="V33" s="684"/>
      <c r="W33" s="684"/>
      <c r="X33" s="684"/>
      <c r="Y33" s="685"/>
      <c r="Z33" s="686">
        <v>6.2</v>
      </c>
      <c r="AA33" s="686"/>
      <c r="AB33" s="686"/>
      <c r="AC33" s="686"/>
      <c r="AD33" s="687" t="s">
        <v>127</v>
      </c>
      <c r="AE33" s="687"/>
      <c r="AF33" s="687"/>
      <c r="AG33" s="687"/>
      <c r="AH33" s="687"/>
      <c r="AI33" s="687"/>
      <c r="AJ33" s="687"/>
      <c r="AK33" s="687"/>
      <c r="AL33" s="688" t="s">
        <v>241</v>
      </c>
      <c r="AM33" s="689"/>
      <c r="AN33" s="689"/>
      <c r="AO33" s="690"/>
      <c r="AP33" s="744"/>
      <c r="AQ33" s="745"/>
      <c r="AR33" s="745"/>
      <c r="AS33" s="745"/>
      <c r="AT33" s="748"/>
      <c r="AU33" s="230"/>
      <c r="AV33" s="230"/>
      <c r="AW33" s="230"/>
      <c r="AX33" s="733" t="s">
        <v>315</v>
      </c>
      <c r="AY33" s="734"/>
      <c r="AZ33" s="734"/>
      <c r="BA33" s="734"/>
      <c r="BB33" s="734"/>
      <c r="BC33" s="734"/>
      <c r="BD33" s="734"/>
      <c r="BE33" s="734"/>
      <c r="BF33" s="735"/>
      <c r="BG33" s="753">
        <v>98</v>
      </c>
      <c r="BH33" s="754"/>
      <c r="BI33" s="754"/>
      <c r="BJ33" s="754"/>
      <c r="BK33" s="754"/>
      <c r="BL33" s="754"/>
      <c r="BM33" s="755">
        <v>95.5</v>
      </c>
      <c r="BN33" s="754"/>
      <c r="BO33" s="754"/>
      <c r="BP33" s="754"/>
      <c r="BQ33" s="756"/>
      <c r="BR33" s="753">
        <v>98.6</v>
      </c>
      <c r="BS33" s="754"/>
      <c r="BT33" s="754"/>
      <c r="BU33" s="754"/>
      <c r="BV33" s="754"/>
      <c r="BW33" s="754"/>
      <c r="BX33" s="755">
        <v>95.8</v>
      </c>
      <c r="BY33" s="754"/>
      <c r="BZ33" s="754"/>
      <c r="CA33" s="754"/>
      <c r="CB33" s="756"/>
      <c r="CD33" s="698" t="s">
        <v>316</v>
      </c>
      <c r="CE33" s="699"/>
      <c r="CF33" s="699"/>
      <c r="CG33" s="699"/>
      <c r="CH33" s="699"/>
      <c r="CI33" s="699"/>
      <c r="CJ33" s="699"/>
      <c r="CK33" s="699"/>
      <c r="CL33" s="699"/>
      <c r="CM33" s="699"/>
      <c r="CN33" s="699"/>
      <c r="CO33" s="699"/>
      <c r="CP33" s="699"/>
      <c r="CQ33" s="700"/>
      <c r="CR33" s="683">
        <v>8137463</v>
      </c>
      <c r="CS33" s="719"/>
      <c r="CT33" s="719"/>
      <c r="CU33" s="719"/>
      <c r="CV33" s="719"/>
      <c r="CW33" s="719"/>
      <c r="CX33" s="719"/>
      <c r="CY33" s="720"/>
      <c r="CZ33" s="688">
        <v>59.9</v>
      </c>
      <c r="DA33" s="717"/>
      <c r="DB33" s="717"/>
      <c r="DC33" s="721"/>
      <c r="DD33" s="692">
        <v>4164990</v>
      </c>
      <c r="DE33" s="719"/>
      <c r="DF33" s="719"/>
      <c r="DG33" s="719"/>
      <c r="DH33" s="719"/>
      <c r="DI33" s="719"/>
      <c r="DJ33" s="719"/>
      <c r="DK33" s="720"/>
      <c r="DL33" s="692">
        <v>1869020</v>
      </c>
      <c r="DM33" s="719"/>
      <c r="DN33" s="719"/>
      <c r="DO33" s="719"/>
      <c r="DP33" s="719"/>
      <c r="DQ33" s="719"/>
      <c r="DR33" s="719"/>
      <c r="DS33" s="719"/>
      <c r="DT33" s="719"/>
      <c r="DU33" s="719"/>
      <c r="DV33" s="720"/>
      <c r="DW33" s="688">
        <v>44.3</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205537</v>
      </c>
      <c r="S34" s="684"/>
      <c r="T34" s="684"/>
      <c r="U34" s="684"/>
      <c r="V34" s="684"/>
      <c r="W34" s="684"/>
      <c r="X34" s="684"/>
      <c r="Y34" s="685"/>
      <c r="Z34" s="686">
        <v>1.5</v>
      </c>
      <c r="AA34" s="686"/>
      <c r="AB34" s="686"/>
      <c r="AC34" s="686"/>
      <c r="AD34" s="687" t="s">
        <v>127</v>
      </c>
      <c r="AE34" s="687"/>
      <c r="AF34" s="687"/>
      <c r="AG34" s="687"/>
      <c r="AH34" s="687"/>
      <c r="AI34" s="687"/>
      <c r="AJ34" s="687"/>
      <c r="AK34" s="687"/>
      <c r="AL34" s="688" t="s">
        <v>127</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318</v>
      </c>
      <c r="CE34" s="699"/>
      <c r="CF34" s="699"/>
      <c r="CG34" s="699"/>
      <c r="CH34" s="699"/>
      <c r="CI34" s="699"/>
      <c r="CJ34" s="699"/>
      <c r="CK34" s="699"/>
      <c r="CL34" s="699"/>
      <c r="CM34" s="699"/>
      <c r="CN34" s="699"/>
      <c r="CO34" s="699"/>
      <c r="CP34" s="699"/>
      <c r="CQ34" s="700"/>
      <c r="CR34" s="683">
        <v>1301375</v>
      </c>
      <c r="CS34" s="684"/>
      <c r="CT34" s="684"/>
      <c r="CU34" s="684"/>
      <c r="CV34" s="684"/>
      <c r="CW34" s="684"/>
      <c r="CX34" s="684"/>
      <c r="CY34" s="685"/>
      <c r="CZ34" s="688">
        <v>9.6</v>
      </c>
      <c r="DA34" s="717"/>
      <c r="DB34" s="717"/>
      <c r="DC34" s="721"/>
      <c r="DD34" s="692">
        <v>976503</v>
      </c>
      <c r="DE34" s="684"/>
      <c r="DF34" s="684"/>
      <c r="DG34" s="684"/>
      <c r="DH34" s="684"/>
      <c r="DI34" s="684"/>
      <c r="DJ34" s="684"/>
      <c r="DK34" s="685"/>
      <c r="DL34" s="692">
        <v>703866</v>
      </c>
      <c r="DM34" s="684"/>
      <c r="DN34" s="684"/>
      <c r="DO34" s="684"/>
      <c r="DP34" s="684"/>
      <c r="DQ34" s="684"/>
      <c r="DR34" s="684"/>
      <c r="DS34" s="684"/>
      <c r="DT34" s="684"/>
      <c r="DU34" s="684"/>
      <c r="DV34" s="685"/>
      <c r="DW34" s="688">
        <v>16.7</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1478421</v>
      </c>
      <c r="S35" s="684"/>
      <c r="T35" s="684"/>
      <c r="U35" s="684"/>
      <c r="V35" s="684"/>
      <c r="W35" s="684"/>
      <c r="X35" s="684"/>
      <c r="Y35" s="685"/>
      <c r="Z35" s="686">
        <v>10.6</v>
      </c>
      <c r="AA35" s="686"/>
      <c r="AB35" s="686"/>
      <c r="AC35" s="686"/>
      <c r="AD35" s="687" t="s">
        <v>127</v>
      </c>
      <c r="AE35" s="687"/>
      <c r="AF35" s="687"/>
      <c r="AG35" s="687"/>
      <c r="AH35" s="687"/>
      <c r="AI35" s="687"/>
      <c r="AJ35" s="687"/>
      <c r="AK35" s="687"/>
      <c r="AL35" s="688" t="s">
        <v>127</v>
      </c>
      <c r="AM35" s="689"/>
      <c r="AN35" s="689"/>
      <c r="AO35" s="690"/>
      <c r="AP35" s="233"/>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32206</v>
      </c>
      <c r="CS35" s="719"/>
      <c r="CT35" s="719"/>
      <c r="CU35" s="719"/>
      <c r="CV35" s="719"/>
      <c r="CW35" s="719"/>
      <c r="CX35" s="719"/>
      <c r="CY35" s="720"/>
      <c r="CZ35" s="688">
        <v>0.2</v>
      </c>
      <c r="DA35" s="717"/>
      <c r="DB35" s="717"/>
      <c r="DC35" s="721"/>
      <c r="DD35" s="692">
        <v>14669</v>
      </c>
      <c r="DE35" s="719"/>
      <c r="DF35" s="719"/>
      <c r="DG35" s="719"/>
      <c r="DH35" s="719"/>
      <c r="DI35" s="719"/>
      <c r="DJ35" s="719"/>
      <c r="DK35" s="720"/>
      <c r="DL35" s="692">
        <v>13877</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1326252</v>
      </c>
      <c r="S36" s="684"/>
      <c r="T36" s="684"/>
      <c r="U36" s="684"/>
      <c r="V36" s="684"/>
      <c r="W36" s="684"/>
      <c r="X36" s="684"/>
      <c r="Y36" s="685"/>
      <c r="Z36" s="686">
        <v>9.5</v>
      </c>
      <c r="AA36" s="686"/>
      <c r="AB36" s="686"/>
      <c r="AC36" s="686"/>
      <c r="AD36" s="687" t="s">
        <v>127</v>
      </c>
      <c r="AE36" s="687"/>
      <c r="AF36" s="687"/>
      <c r="AG36" s="687"/>
      <c r="AH36" s="687"/>
      <c r="AI36" s="687"/>
      <c r="AJ36" s="687"/>
      <c r="AK36" s="687"/>
      <c r="AL36" s="688" t="s">
        <v>241</v>
      </c>
      <c r="AM36" s="689"/>
      <c r="AN36" s="689"/>
      <c r="AO36" s="690"/>
      <c r="AP36" s="233"/>
      <c r="AQ36" s="757" t="s">
        <v>324</v>
      </c>
      <c r="AR36" s="758"/>
      <c r="AS36" s="758"/>
      <c r="AT36" s="758"/>
      <c r="AU36" s="758"/>
      <c r="AV36" s="758"/>
      <c r="AW36" s="758"/>
      <c r="AX36" s="758"/>
      <c r="AY36" s="759"/>
      <c r="AZ36" s="672">
        <v>802404</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54006</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3890993</v>
      </c>
      <c r="CS36" s="684"/>
      <c r="CT36" s="684"/>
      <c r="CU36" s="684"/>
      <c r="CV36" s="684"/>
      <c r="CW36" s="684"/>
      <c r="CX36" s="684"/>
      <c r="CY36" s="685"/>
      <c r="CZ36" s="688">
        <v>28.6</v>
      </c>
      <c r="DA36" s="717"/>
      <c r="DB36" s="717"/>
      <c r="DC36" s="721"/>
      <c r="DD36" s="692">
        <v>905887</v>
      </c>
      <c r="DE36" s="684"/>
      <c r="DF36" s="684"/>
      <c r="DG36" s="684"/>
      <c r="DH36" s="684"/>
      <c r="DI36" s="684"/>
      <c r="DJ36" s="684"/>
      <c r="DK36" s="685"/>
      <c r="DL36" s="692">
        <v>567877</v>
      </c>
      <c r="DM36" s="684"/>
      <c r="DN36" s="684"/>
      <c r="DO36" s="684"/>
      <c r="DP36" s="684"/>
      <c r="DQ36" s="684"/>
      <c r="DR36" s="684"/>
      <c r="DS36" s="684"/>
      <c r="DT36" s="684"/>
      <c r="DU36" s="684"/>
      <c r="DV36" s="685"/>
      <c r="DW36" s="688">
        <v>13.5</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329537</v>
      </c>
      <c r="S37" s="684"/>
      <c r="T37" s="684"/>
      <c r="U37" s="684"/>
      <c r="V37" s="684"/>
      <c r="W37" s="684"/>
      <c r="X37" s="684"/>
      <c r="Y37" s="685"/>
      <c r="Z37" s="686">
        <v>2.4</v>
      </c>
      <c r="AA37" s="686"/>
      <c r="AB37" s="686"/>
      <c r="AC37" s="686"/>
      <c r="AD37" s="687" t="s">
        <v>241</v>
      </c>
      <c r="AE37" s="687"/>
      <c r="AF37" s="687"/>
      <c r="AG37" s="687"/>
      <c r="AH37" s="687"/>
      <c r="AI37" s="687"/>
      <c r="AJ37" s="687"/>
      <c r="AK37" s="687"/>
      <c r="AL37" s="688" t="s">
        <v>127</v>
      </c>
      <c r="AM37" s="689"/>
      <c r="AN37" s="689"/>
      <c r="AO37" s="690"/>
      <c r="AQ37" s="761" t="s">
        <v>328</v>
      </c>
      <c r="AR37" s="762"/>
      <c r="AS37" s="762"/>
      <c r="AT37" s="762"/>
      <c r="AU37" s="762"/>
      <c r="AV37" s="762"/>
      <c r="AW37" s="762"/>
      <c r="AX37" s="762"/>
      <c r="AY37" s="763"/>
      <c r="AZ37" s="683">
        <v>4355</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38303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407740</v>
      </c>
      <c r="CS37" s="719"/>
      <c r="CT37" s="719"/>
      <c r="CU37" s="719"/>
      <c r="CV37" s="719"/>
      <c r="CW37" s="719"/>
      <c r="CX37" s="719"/>
      <c r="CY37" s="720"/>
      <c r="CZ37" s="688">
        <v>3</v>
      </c>
      <c r="DA37" s="717"/>
      <c r="DB37" s="717"/>
      <c r="DC37" s="721"/>
      <c r="DD37" s="692">
        <v>407740</v>
      </c>
      <c r="DE37" s="719"/>
      <c r="DF37" s="719"/>
      <c r="DG37" s="719"/>
      <c r="DH37" s="719"/>
      <c r="DI37" s="719"/>
      <c r="DJ37" s="719"/>
      <c r="DK37" s="720"/>
      <c r="DL37" s="692">
        <v>393462</v>
      </c>
      <c r="DM37" s="719"/>
      <c r="DN37" s="719"/>
      <c r="DO37" s="719"/>
      <c r="DP37" s="719"/>
      <c r="DQ37" s="719"/>
      <c r="DR37" s="719"/>
      <c r="DS37" s="719"/>
      <c r="DT37" s="719"/>
      <c r="DU37" s="719"/>
      <c r="DV37" s="720"/>
      <c r="DW37" s="688">
        <v>9.3000000000000007</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526060</v>
      </c>
      <c r="S38" s="684"/>
      <c r="T38" s="684"/>
      <c r="U38" s="684"/>
      <c r="V38" s="684"/>
      <c r="W38" s="684"/>
      <c r="X38" s="684"/>
      <c r="Y38" s="685"/>
      <c r="Z38" s="686">
        <v>3.8</v>
      </c>
      <c r="AA38" s="686"/>
      <c r="AB38" s="686"/>
      <c r="AC38" s="686"/>
      <c r="AD38" s="687">
        <v>800</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t="s">
        <v>241</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2530</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798049</v>
      </c>
      <c r="CS38" s="684"/>
      <c r="CT38" s="684"/>
      <c r="CU38" s="684"/>
      <c r="CV38" s="684"/>
      <c r="CW38" s="684"/>
      <c r="CX38" s="684"/>
      <c r="CY38" s="685"/>
      <c r="CZ38" s="688">
        <v>5.9</v>
      </c>
      <c r="DA38" s="717"/>
      <c r="DB38" s="717"/>
      <c r="DC38" s="721"/>
      <c r="DD38" s="692">
        <v>610223</v>
      </c>
      <c r="DE38" s="684"/>
      <c r="DF38" s="684"/>
      <c r="DG38" s="684"/>
      <c r="DH38" s="684"/>
      <c r="DI38" s="684"/>
      <c r="DJ38" s="684"/>
      <c r="DK38" s="685"/>
      <c r="DL38" s="692">
        <v>583400</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540815</v>
      </c>
      <c r="S39" s="684"/>
      <c r="T39" s="684"/>
      <c r="U39" s="684"/>
      <c r="V39" s="684"/>
      <c r="W39" s="684"/>
      <c r="X39" s="684"/>
      <c r="Y39" s="685"/>
      <c r="Z39" s="686">
        <v>3.9</v>
      </c>
      <c r="AA39" s="686"/>
      <c r="AB39" s="686"/>
      <c r="AC39" s="686"/>
      <c r="AD39" s="687" t="s">
        <v>127</v>
      </c>
      <c r="AE39" s="687"/>
      <c r="AF39" s="687"/>
      <c r="AG39" s="687"/>
      <c r="AH39" s="687"/>
      <c r="AI39" s="687"/>
      <c r="AJ39" s="687"/>
      <c r="AK39" s="687"/>
      <c r="AL39" s="688" t="s">
        <v>127</v>
      </c>
      <c r="AM39" s="689"/>
      <c r="AN39" s="689"/>
      <c r="AO39" s="690"/>
      <c r="AQ39" s="761" t="s">
        <v>336</v>
      </c>
      <c r="AR39" s="762"/>
      <c r="AS39" s="762"/>
      <c r="AT39" s="762"/>
      <c r="AU39" s="762"/>
      <c r="AV39" s="762"/>
      <c r="AW39" s="762"/>
      <c r="AX39" s="762"/>
      <c r="AY39" s="763"/>
      <c r="AZ39" s="683" t="s">
        <v>127</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4353</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2076840</v>
      </c>
      <c r="CS39" s="719"/>
      <c r="CT39" s="719"/>
      <c r="CU39" s="719"/>
      <c r="CV39" s="719"/>
      <c r="CW39" s="719"/>
      <c r="CX39" s="719"/>
      <c r="CY39" s="720"/>
      <c r="CZ39" s="688">
        <v>15.3</v>
      </c>
      <c r="DA39" s="717"/>
      <c r="DB39" s="717"/>
      <c r="DC39" s="721"/>
      <c r="DD39" s="692">
        <v>1657228</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241</v>
      </c>
      <c r="AM40" s="689"/>
      <c r="AN40" s="689"/>
      <c r="AO40" s="690"/>
      <c r="AQ40" s="761" t="s">
        <v>340</v>
      </c>
      <c r="AR40" s="762"/>
      <c r="AS40" s="762"/>
      <c r="AT40" s="762"/>
      <c r="AU40" s="762"/>
      <c r="AV40" s="762"/>
      <c r="AW40" s="762"/>
      <c r="AX40" s="762"/>
      <c r="AY40" s="763"/>
      <c r="AZ40" s="683" t="s">
        <v>241</v>
      </c>
      <c r="BA40" s="684"/>
      <c r="BB40" s="684"/>
      <c r="BC40" s="684"/>
      <c r="BD40" s="719"/>
      <c r="BE40" s="719"/>
      <c r="BF40" s="750"/>
      <c r="BG40" s="770" t="s">
        <v>341</v>
      </c>
      <c r="BH40" s="771"/>
      <c r="BI40" s="771"/>
      <c r="BJ40" s="771"/>
      <c r="BK40" s="771"/>
      <c r="BL40" s="234"/>
      <c r="BM40" s="699" t="s">
        <v>342</v>
      </c>
      <c r="BN40" s="699"/>
      <c r="BO40" s="699"/>
      <c r="BP40" s="699"/>
      <c r="BQ40" s="699"/>
      <c r="BR40" s="699"/>
      <c r="BS40" s="699"/>
      <c r="BT40" s="699"/>
      <c r="BU40" s="700"/>
      <c r="BV40" s="683">
        <v>103</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38000</v>
      </c>
      <c r="CS40" s="684"/>
      <c r="CT40" s="684"/>
      <c r="CU40" s="684"/>
      <c r="CV40" s="684"/>
      <c r="CW40" s="684"/>
      <c r="CX40" s="684"/>
      <c r="CY40" s="685"/>
      <c r="CZ40" s="688">
        <v>0.3</v>
      </c>
      <c r="DA40" s="717"/>
      <c r="DB40" s="717"/>
      <c r="DC40" s="721"/>
      <c r="DD40" s="692">
        <v>480</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t="s">
        <v>127</v>
      </c>
      <c r="S41" s="684"/>
      <c r="T41" s="684"/>
      <c r="U41" s="684"/>
      <c r="V41" s="684"/>
      <c r="W41" s="684"/>
      <c r="X41" s="684"/>
      <c r="Y41" s="685"/>
      <c r="Z41" s="686" t="s">
        <v>241</v>
      </c>
      <c r="AA41" s="686"/>
      <c r="AB41" s="686"/>
      <c r="AC41" s="686"/>
      <c r="AD41" s="687" t="s">
        <v>127</v>
      </c>
      <c r="AE41" s="687"/>
      <c r="AF41" s="687"/>
      <c r="AG41" s="687"/>
      <c r="AH41" s="687"/>
      <c r="AI41" s="687"/>
      <c r="AJ41" s="687"/>
      <c r="AK41" s="687"/>
      <c r="AL41" s="688" t="s">
        <v>241</v>
      </c>
      <c r="AM41" s="689"/>
      <c r="AN41" s="689"/>
      <c r="AO41" s="690"/>
      <c r="AQ41" s="761" t="s">
        <v>345</v>
      </c>
      <c r="AR41" s="762"/>
      <c r="AS41" s="762"/>
      <c r="AT41" s="762"/>
      <c r="AU41" s="762"/>
      <c r="AV41" s="762"/>
      <c r="AW41" s="762"/>
      <c r="AX41" s="762"/>
      <c r="AY41" s="763"/>
      <c r="AZ41" s="683">
        <v>172922</v>
      </c>
      <c r="BA41" s="684"/>
      <c r="BB41" s="684"/>
      <c r="BC41" s="684"/>
      <c r="BD41" s="719"/>
      <c r="BE41" s="719"/>
      <c r="BF41" s="750"/>
      <c r="BG41" s="770"/>
      <c r="BH41" s="771"/>
      <c r="BI41" s="771"/>
      <c r="BJ41" s="771"/>
      <c r="BK41" s="771"/>
      <c r="BL41" s="234"/>
      <c r="BM41" s="699" t="s">
        <v>346</v>
      </c>
      <c r="BN41" s="699"/>
      <c r="BO41" s="699"/>
      <c r="BP41" s="699"/>
      <c r="BQ41" s="699"/>
      <c r="BR41" s="699"/>
      <c r="BS41" s="699"/>
      <c r="BT41" s="699"/>
      <c r="BU41" s="700"/>
      <c r="BV41" s="683">
        <v>1</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241</v>
      </c>
      <c r="DA41" s="717"/>
      <c r="DB41" s="717"/>
      <c r="DC41" s="721"/>
      <c r="DD41" s="692" t="s">
        <v>127</v>
      </c>
      <c r="DE41" s="719"/>
      <c r="DF41" s="719"/>
      <c r="DG41" s="719"/>
      <c r="DH41" s="719"/>
      <c r="DI41" s="719"/>
      <c r="DJ41" s="719"/>
      <c r="DK41" s="720"/>
      <c r="DL41" s="764"/>
      <c r="DM41" s="765"/>
      <c r="DN41" s="765"/>
      <c r="DO41" s="765"/>
      <c r="DP41" s="765"/>
      <c r="DQ41" s="765"/>
      <c r="DR41" s="765"/>
      <c r="DS41" s="765"/>
      <c r="DT41" s="765"/>
      <c r="DU41" s="765"/>
      <c r="DV41" s="766"/>
      <c r="DW41" s="767"/>
      <c r="DX41" s="768"/>
      <c r="DY41" s="768"/>
      <c r="DZ41" s="768"/>
      <c r="EA41" s="768"/>
      <c r="EB41" s="768"/>
      <c r="EC41" s="769"/>
    </row>
    <row r="42" spans="2:133" ht="11.25" customHeight="1" x14ac:dyDescent="0.2">
      <c r="B42" s="680" t="s">
        <v>348</v>
      </c>
      <c r="C42" s="681"/>
      <c r="D42" s="681"/>
      <c r="E42" s="681"/>
      <c r="F42" s="681"/>
      <c r="G42" s="681"/>
      <c r="H42" s="681"/>
      <c r="I42" s="681"/>
      <c r="J42" s="681"/>
      <c r="K42" s="681"/>
      <c r="L42" s="681"/>
      <c r="M42" s="681"/>
      <c r="N42" s="681"/>
      <c r="O42" s="681"/>
      <c r="P42" s="681"/>
      <c r="Q42" s="682"/>
      <c r="R42" s="683">
        <v>166415</v>
      </c>
      <c r="S42" s="684"/>
      <c r="T42" s="684"/>
      <c r="U42" s="684"/>
      <c r="V42" s="684"/>
      <c r="W42" s="684"/>
      <c r="X42" s="684"/>
      <c r="Y42" s="685"/>
      <c r="Z42" s="686">
        <v>1.2</v>
      </c>
      <c r="AA42" s="686"/>
      <c r="AB42" s="686"/>
      <c r="AC42" s="686"/>
      <c r="AD42" s="687" t="s">
        <v>127</v>
      </c>
      <c r="AE42" s="687"/>
      <c r="AF42" s="687"/>
      <c r="AG42" s="687"/>
      <c r="AH42" s="687"/>
      <c r="AI42" s="687"/>
      <c r="AJ42" s="687"/>
      <c r="AK42" s="687"/>
      <c r="AL42" s="688" t="s">
        <v>241</v>
      </c>
      <c r="AM42" s="689"/>
      <c r="AN42" s="689"/>
      <c r="AO42" s="690"/>
      <c r="AQ42" s="782" t="s">
        <v>349</v>
      </c>
      <c r="AR42" s="783"/>
      <c r="AS42" s="783"/>
      <c r="AT42" s="783"/>
      <c r="AU42" s="783"/>
      <c r="AV42" s="783"/>
      <c r="AW42" s="783"/>
      <c r="AX42" s="783"/>
      <c r="AY42" s="784"/>
      <c r="AZ42" s="774">
        <v>625127</v>
      </c>
      <c r="BA42" s="775"/>
      <c r="BB42" s="775"/>
      <c r="BC42" s="775"/>
      <c r="BD42" s="754"/>
      <c r="BE42" s="754"/>
      <c r="BF42" s="756"/>
      <c r="BG42" s="772"/>
      <c r="BH42" s="773"/>
      <c r="BI42" s="773"/>
      <c r="BJ42" s="773"/>
      <c r="BK42" s="773"/>
      <c r="BL42" s="235"/>
      <c r="BM42" s="709" t="s">
        <v>350</v>
      </c>
      <c r="BN42" s="709"/>
      <c r="BO42" s="709"/>
      <c r="BP42" s="709"/>
      <c r="BQ42" s="709"/>
      <c r="BR42" s="709"/>
      <c r="BS42" s="709"/>
      <c r="BT42" s="709"/>
      <c r="BU42" s="710"/>
      <c r="BV42" s="774">
        <v>310</v>
      </c>
      <c r="BW42" s="775"/>
      <c r="BX42" s="775"/>
      <c r="BY42" s="775"/>
      <c r="BZ42" s="775"/>
      <c r="CA42" s="775"/>
      <c r="CB42" s="781"/>
      <c r="CD42" s="680" t="s">
        <v>351</v>
      </c>
      <c r="CE42" s="681"/>
      <c r="CF42" s="681"/>
      <c r="CG42" s="681"/>
      <c r="CH42" s="681"/>
      <c r="CI42" s="681"/>
      <c r="CJ42" s="681"/>
      <c r="CK42" s="681"/>
      <c r="CL42" s="681"/>
      <c r="CM42" s="681"/>
      <c r="CN42" s="681"/>
      <c r="CO42" s="681"/>
      <c r="CP42" s="681"/>
      <c r="CQ42" s="682"/>
      <c r="CR42" s="683">
        <v>1682663</v>
      </c>
      <c r="CS42" s="684"/>
      <c r="CT42" s="684"/>
      <c r="CU42" s="684"/>
      <c r="CV42" s="684"/>
      <c r="CW42" s="684"/>
      <c r="CX42" s="684"/>
      <c r="CY42" s="685"/>
      <c r="CZ42" s="688">
        <v>12.4</v>
      </c>
      <c r="DA42" s="689"/>
      <c r="DB42" s="689"/>
      <c r="DC42" s="701"/>
      <c r="DD42" s="692">
        <v>549311</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x14ac:dyDescent="0.2">
      <c r="B43" s="733" t="s">
        <v>352</v>
      </c>
      <c r="C43" s="734"/>
      <c r="D43" s="734"/>
      <c r="E43" s="734"/>
      <c r="F43" s="734"/>
      <c r="G43" s="734"/>
      <c r="H43" s="734"/>
      <c r="I43" s="734"/>
      <c r="J43" s="734"/>
      <c r="K43" s="734"/>
      <c r="L43" s="734"/>
      <c r="M43" s="734"/>
      <c r="N43" s="734"/>
      <c r="O43" s="734"/>
      <c r="P43" s="734"/>
      <c r="Q43" s="735"/>
      <c r="R43" s="774">
        <v>13915688</v>
      </c>
      <c r="S43" s="775"/>
      <c r="T43" s="775"/>
      <c r="U43" s="775"/>
      <c r="V43" s="775"/>
      <c r="W43" s="775"/>
      <c r="X43" s="775"/>
      <c r="Y43" s="776"/>
      <c r="Z43" s="777">
        <v>100</v>
      </c>
      <c r="AA43" s="777"/>
      <c r="AB43" s="777"/>
      <c r="AC43" s="777"/>
      <c r="AD43" s="778">
        <v>4048366</v>
      </c>
      <c r="AE43" s="778"/>
      <c r="AF43" s="778"/>
      <c r="AG43" s="778"/>
      <c r="AH43" s="778"/>
      <c r="AI43" s="778"/>
      <c r="AJ43" s="778"/>
      <c r="AK43" s="778"/>
      <c r="AL43" s="779">
        <v>100</v>
      </c>
      <c r="AM43" s="755"/>
      <c r="AN43" s="755"/>
      <c r="AO43" s="780"/>
      <c r="BV43" s="236"/>
      <c r="BW43" s="236"/>
      <c r="BX43" s="236"/>
      <c r="BY43" s="236"/>
      <c r="BZ43" s="236"/>
      <c r="CA43" s="236"/>
      <c r="CB43" s="236"/>
      <c r="CD43" s="680" t="s">
        <v>353</v>
      </c>
      <c r="CE43" s="681"/>
      <c r="CF43" s="681"/>
      <c r="CG43" s="681"/>
      <c r="CH43" s="681"/>
      <c r="CI43" s="681"/>
      <c r="CJ43" s="681"/>
      <c r="CK43" s="681"/>
      <c r="CL43" s="681"/>
      <c r="CM43" s="681"/>
      <c r="CN43" s="681"/>
      <c r="CO43" s="681"/>
      <c r="CP43" s="681"/>
      <c r="CQ43" s="682"/>
      <c r="CR43" s="683">
        <v>39365</v>
      </c>
      <c r="CS43" s="719"/>
      <c r="CT43" s="719"/>
      <c r="CU43" s="719"/>
      <c r="CV43" s="719"/>
      <c r="CW43" s="719"/>
      <c r="CX43" s="719"/>
      <c r="CY43" s="720"/>
      <c r="CZ43" s="688">
        <v>0.3</v>
      </c>
      <c r="DA43" s="717"/>
      <c r="DB43" s="717"/>
      <c r="DC43" s="721"/>
      <c r="DD43" s="692">
        <v>34687</v>
      </c>
      <c r="DE43" s="719"/>
      <c r="DF43" s="719"/>
      <c r="DG43" s="719"/>
      <c r="DH43" s="719"/>
      <c r="DI43" s="719"/>
      <c r="DJ43" s="719"/>
      <c r="DK43" s="720"/>
      <c r="DL43" s="764"/>
      <c r="DM43" s="765"/>
      <c r="DN43" s="765"/>
      <c r="DO43" s="765"/>
      <c r="DP43" s="765"/>
      <c r="DQ43" s="765"/>
      <c r="DR43" s="765"/>
      <c r="DS43" s="765"/>
      <c r="DT43" s="765"/>
      <c r="DU43" s="765"/>
      <c r="DV43" s="766"/>
      <c r="DW43" s="767"/>
      <c r="DX43" s="768"/>
      <c r="DY43" s="768"/>
      <c r="DZ43" s="768"/>
      <c r="EA43" s="768"/>
      <c r="EB43" s="768"/>
      <c r="EC43" s="769"/>
    </row>
    <row r="44" spans="2:133" ht="11.25" customHeight="1" x14ac:dyDescent="0.2">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301</v>
      </c>
      <c r="CE44" s="796"/>
      <c r="CF44" s="680" t="s">
        <v>354</v>
      </c>
      <c r="CG44" s="681"/>
      <c r="CH44" s="681"/>
      <c r="CI44" s="681"/>
      <c r="CJ44" s="681"/>
      <c r="CK44" s="681"/>
      <c r="CL44" s="681"/>
      <c r="CM44" s="681"/>
      <c r="CN44" s="681"/>
      <c r="CO44" s="681"/>
      <c r="CP44" s="681"/>
      <c r="CQ44" s="682"/>
      <c r="CR44" s="683">
        <v>1671810</v>
      </c>
      <c r="CS44" s="684"/>
      <c r="CT44" s="684"/>
      <c r="CU44" s="684"/>
      <c r="CV44" s="684"/>
      <c r="CW44" s="684"/>
      <c r="CX44" s="684"/>
      <c r="CY44" s="685"/>
      <c r="CZ44" s="688">
        <v>12.3</v>
      </c>
      <c r="DA44" s="689"/>
      <c r="DB44" s="689"/>
      <c r="DC44" s="701"/>
      <c r="DD44" s="692">
        <v>543202</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x14ac:dyDescent="0.2">
      <c r="B45" s="238" t="s">
        <v>355</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356</v>
      </c>
      <c r="CG45" s="681"/>
      <c r="CH45" s="681"/>
      <c r="CI45" s="681"/>
      <c r="CJ45" s="681"/>
      <c r="CK45" s="681"/>
      <c r="CL45" s="681"/>
      <c r="CM45" s="681"/>
      <c r="CN45" s="681"/>
      <c r="CO45" s="681"/>
      <c r="CP45" s="681"/>
      <c r="CQ45" s="682"/>
      <c r="CR45" s="683">
        <v>852883</v>
      </c>
      <c r="CS45" s="719"/>
      <c r="CT45" s="719"/>
      <c r="CU45" s="719"/>
      <c r="CV45" s="719"/>
      <c r="CW45" s="719"/>
      <c r="CX45" s="719"/>
      <c r="CY45" s="720"/>
      <c r="CZ45" s="688">
        <v>6.3</v>
      </c>
      <c r="DA45" s="717"/>
      <c r="DB45" s="717"/>
      <c r="DC45" s="721"/>
      <c r="DD45" s="692">
        <v>67807</v>
      </c>
      <c r="DE45" s="719"/>
      <c r="DF45" s="719"/>
      <c r="DG45" s="719"/>
      <c r="DH45" s="719"/>
      <c r="DI45" s="719"/>
      <c r="DJ45" s="719"/>
      <c r="DK45" s="720"/>
      <c r="DL45" s="764"/>
      <c r="DM45" s="765"/>
      <c r="DN45" s="765"/>
      <c r="DO45" s="765"/>
      <c r="DP45" s="765"/>
      <c r="DQ45" s="765"/>
      <c r="DR45" s="765"/>
      <c r="DS45" s="765"/>
      <c r="DT45" s="765"/>
      <c r="DU45" s="765"/>
      <c r="DV45" s="766"/>
      <c r="DW45" s="767"/>
      <c r="DX45" s="768"/>
      <c r="DY45" s="768"/>
      <c r="DZ45" s="768"/>
      <c r="EA45" s="768"/>
      <c r="EB45" s="768"/>
      <c r="EC45" s="769"/>
    </row>
    <row r="46" spans="2:133" ht="11.25" customHeight="1" x14ac:dyDescent="0.2">
      <c r="B46" s="239" t="s">
        <v>357</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358</v>
      </c>
      <c r="CG46" s="681"/>
      <c r="CH46" s="681"/>
      <c r="CI46" s="681"/>
      <c r="CJ46" s="681"/>
      <c r="CK46" s="681"/>
      <c r="CL46" s="681"/>
      <c r="CM46" s="681"/>
      <c r="CN46" s="681"/>
      <c r="CO46" s="681"/>
      <c r="CP46" s="681"/>
      <c r="CQ46" s="682"/>
      <c r="CR46" s="683">
        <v>777427</v>
      </c>
      <c r="CS46" s="684"/>
      <c r="CT46" s="684"/>
      <c r="CU46" s="684"/>
      <c r="CV46" s="684"/>
      <c r="CW46" s="684"/>
      <c r="CX46" s="684"/>
      <c r="CY46" s="685"/>
      <c r="CZ46" s="688">
        <v>5.7</v>
      </c>
      <c r="DA46" s="689"/>
      <c r="DB46" s="689"/>
      <c r="DC46" s="701"/>
      <c r="DD46" s="692">
        <v>465595</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x14ac:dyDescent="0.2">
      <c r="B47" s="240" t="s">
        <v>359</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360</v>
      </c>
      <c r="CG47" s="681"/>
      <c r="CH47" s="681"/>
      <c r="CI47" s="681"/>
      <c r="CJ47" s="681"/>
      <c r="CK47" s="681"/>
      <c r="CL47" s="681"/>
      <c r="CM47" s="681"/>
      <c r="CN47" s="681"/>
      <c r="CO47" s="681"/>
      <c r="CP47" s="681"/>
      <c r="CQ47" s="682"/>
      <c r="CR47" s="683">
        <v>10853</v>
      </c>
      <c r="CS47" s="719"/>
      <c r="CT47" s="719"/>
      <c r="CU47" s="719"/>
      <c r="CV47" s="719"/>
      <c r="CW47" s="719"/>
      <c r="CX47" s="719"/>
      <c r="CY47" s="720"/>
      <c r="CZ47" s="688">
        <v>0.1</v>
      </c>
      <c r="DA47" s="717"/>
      <c r="DB47" s="717"/>
      <c r="DC47" s="721"/>
      <c r="DD47" s="692">
        <v>6109</v>
      </c>
      <c r="DE47" s="719"/>
      <c r="DF47" s="719"/>
      <c r="DG47" s="719"/>
      <c r="DH47" s="719"/>
      <c r="DI47" s="719"/>
      <c r="DJ47" s="719"/>
      <c r="DK47" s="720"/>
      <c r="DL47" s="764"/>
      <c r="DM47" s="765"/>
      <c r="DN47" s="765"/>
      <c r="DO47" s="765"/>
      <c r="DP47" s="765"/>
      <c r="DQ47" s="765"/>
      <c r="DR47" s="765"/>
      <c r="DS47" s="765"/>
      <c r="DT47" s="765"/>
      <c r="DU47" s="765"/>
      <c r="DV47" s="766"/>
      <c r="DW47" s="767"/>
      <c r="DX47" s="768"/>
      <c r="DY47" s="768"/>
      <c r="DZ47" s="768"/>
      <c r="EA47" s="768"/>
      <c r="EB47" s="768"/>
      <c r="EC47" s="769"/>
    </row>
    <row r="48" spans="2:133" ht="10.8" x14ac:dyDescent="0.2">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241</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x14ac:dyDescent="0.2">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3" t="s">
        <v>362</v>
      </c>
      <c r="CE49" s="734"/>
      <c r="CF49" s="734"/>
      <c r="CG49" s="734"/>
      <c r="CH49" s="734"/>
      <c r="CI49" s="734"/>
      <c r="CJ49" s="734"/>
      <c r="CK49" s="734"/>
      <c r="CL49" s="734"/>
      <c r="CM49" s="734"/>
      <c r="CN49" s="734"/>
      <c r="CO49" s="734"/>
      <c r="CP49" s="734"/>
      <c r="CQ49" s="735"/>
      <c r="CR49" s="774">
        <v>13583878</v>
      </c>
      <c r="CS49" s="754"/>
      <c r="CT49" s="754"/>
      <c r="CU49" s="754"/>
      <c r="CV49" s="754"/>
      <c r="CW49" s="754"/>
      <c r="CX49" s="754"/>
      <c r="CY49" s="785"/>
      <c r="CZ49" s="779">
        <v>100</v>
      </c>
      <c r="DA49" s="786"/>
      <c r="DB49" s="786"/>
      <c r="DC49" s="787"/>
      <c r="DD49" s="788">
        <v>6972042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TXRQecoECb1jrsHBbQXEbo+RKixdNpWGcixnVUeFt10JB4jYZHvzM7r/3kgHwS/tUVQFuKsi4UE58B+v4vNLg==" saltValue="XHvQ/rshlUABNQs9TYrt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60" zoomScaleNormal="60" zoomScaleSheetLayoutView="70" workbookViewId="0">
      <selection activeCell="AK72" sqref="AK72:AO72"/>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364</v>
      </c>
      <c r="DK2" s="831"/>
      <c r="DL2" s="831"/>
      <c r="DM2" s="831"/>
      <c r="DN2" s="831"/>
      <c r="DO2" s="832"/>
      <c r="DP2" s="249"/>
      <c r="DQ2" s="830" t="s">
        <v>365</v>
      </c>
      <c r="DR2" s="831"/>
      <c r="DS2" s="831"/>
      <c r="DT2" s="831"/>
      <c r="DU2" s="831"/>
      <c r="DV2" s="831"/>
      <c r="DW2" s="831"/>
      <c r="DX2" s="831"/>
      <c r="DY2" s="831"/>
      <c r="DZ2" s="83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6"/>
      <c r="BA5" s="256"/>
      <c r="BB5" s="256"/>
      <c r="BC5" s="256"/>
      <c r="BD5" s="256"/>
      <c r="BE5" s="257"/>
      <c r="BF5" s="257"/>
      <c r="BG5" s="257"/>
      <c r="BH5" s="257"/>
      <c r="BI5" s="257"/>
      <c r="BJ5" s="257"/>
      <c r="BK5" s="257"/>
      <c r="BL5" s="257"/>
      <c r="BM5" s="257"/>
      <c r="BN5" s="257"/>
      <c r="BO5" s="257"/>
      <c r="BP5" s="257"/>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4"/>
    </row>
    <row r="6" spans="1:131" s="255"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2">
      <c r="A7" s="258">
        <v>1</v>
      </c>
      <c r="B7" s="815" t="s">
        <v>385</v>
      </c>
      <c r="C7" s="816"/>
      <c r="D7" s="816"/>
      <c r="E7" s="816"/>
      <c r="F7" s="816"/>
      <c r="G7" s="816"/>
      <c r="H7" s="816"/>
      <c r="I7" s="816"/>
      <c r="J7" s="816"/>
      <c r="K7" s="816"/>
      <c r="L7" s="816"/>
      <c r="M7" s="816"/>
      <c r="N7" s="816"/>
      <c r="O7" s="816"/>
      <c r="P7" s="817"/>
      <c r="Q7" s="818">
        <v>13886</v>
      </c>
      <c r="R7" s="819"/>
      <c r="S7" s="819"/>
      <c r="T7" s="819"/>
      <c r="U7" s="819"/>
      <c r="V7" s="819">
        <v>13588</v>
      </c>
      <c r="W7" s="819"/>
      <c r="X7" s="819"/>
      <c r="Y7" s="819"/>
      <c r="Z7" s="819"/>
      <c r="AA7" s="819">
        <v>298</v>
      </c>
      <c r="AB7" s="819"/>
      <c r="AC7" s="819"/>
      <c r="AD7" s="819"/>
      <c r="AE7" s="820"/>
      <c r="AF7" s="821">
        <v>234</v>
      </c>
      <c r="AG7" s="822"/>
      <c r="AH7" s="822"/>
      <c r="AI7" s="822"/>
      <c r="AJ7" s="823"/>
      <c r="AK7" s="858">
        <v>1326</v>
      </c>
      <c r="AL7" s="859"/>
      <c r="AM7" s="859"/>
      <c r="AN7" s="859"/>
      <c r="AO7" s="859"/>
      <c r="AP7" s="859">
        <v>5866</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598</v>
      </c>
      <c r="BT7" s="863"/>
      <c r="BU7" s="863"/>
      <c r="BV7" s="863"/>
      <c r="BW7" s="863"/>
      <c r="BX7" s="863"/>
      <c r="BY7" s="863"/>
      <c r="BZ7" s="863"/>
      <c r="CA7" s="863"/>
      <c r="CB7" s="863"/>
      <c r="CC7" s="863"/>
      <c r="CD7" s="863"/>
      <c r="CE7" s="863"/>
      <c r="CF7" s="863"/>
      <c r="CG7" s="864"/>
      <c r="CH7" s="855">
        <v>13</v>
      </c>
      <c r="CI7" s="856"/>
      <c r="CJ7" s="856"/>
      <c r="CK7" s="856"/>
      <c r="CL7" s="857"/>
      <c r="CM7" s="855">
        <v>50</v>
      </c>
      <c r="CN7" s="856"/>
      <c r="CO7" s="856"/>
      <c r="CP7" s="856"/>
      <c r="CQ7" s="857"/>
      <c r="CR7" s="855">
        <v>3</v>
      </c>
      <c r="CS7" s="856"/>
      <c r="CT7" s="856"/>
      <c r="CU7" s="856"/>
      <c r="CV7" s="857"/>
      <c r="CW7" s="855">
        <v>885</v>
      </c>
      <c r="CX7" s="856"/>
      <c r="CY7" s="856"/>
      <c r="CZ7" s="856"/>
      <c r="DA7" s="857"/>
      <c r="DB7" s="855" t="s">
        <v>600</v>
      </c>
      <c r="DC7" s="856"/>
      <c r="DD7" s="856"/>
      <c r="DE7" s="856"/>
      <c r="DF7" s="857"/>
      <c r="DG7" s="855" t="s">
        <v>600</v>
      </c>
      <c r="DH7" s="856"/>
      <c r="DI7" s="856"/>
      <c r="DJ7" s="856"/>
      <c r="DK7" s="857"/>
      <c r="DL7" s="855" t="s">
        <v>600</v>
      </c>
      <c r="DM7" s="856"/>
      <c r="DN7" s="856"/>
      <c r="DO7" s="856"/>
      <c r="DP7" s="857"/>
      <c r="DQ7" s="855" t="s">
        <v>600</v>
      </c>
      <c r="DR7" s="856"/>
      <c r="DS7" s="856"/>
      <c r="DT7" s="856"/>
      <c r="DU7" s="857"/>
      <c r="DV7" s="836"/>
      <c r="DW7" s="837"/>
      <c r="DX7" s="837"/>
      <c r="DY7" s="837"/>
      <c r="DZ7" s="838"/>
      <c r="EA7" s="254"/>
    </row>
    <row r="8" spans="1:131" s="255" customFormat="1" ht="26.25" customHeight="1" x14ac:dyDescent="0.2">
      <c r="A8" s="261">
        <v>2</v>
      </c>
      <c r="B8" s="839" t="s">
        <v>386</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v>0</v>
      </c>
      <c r="AG8" s="846"/>
      <c r="AH8" s="846"/>
      <c r="AI8" s="846"/>
      <c r="AJ8" s="847"/>
      <c r="AK8" s="848">
        <v>0</v>
      </c>
      <c r="AL8" s="849"/>
      <c r="AM8" s="849"/>
      <c r="AN8" s="849"/>
      <c r="AO8" s="849"/>
      <c r="AP8" s="849" t="s">
        <v>597</v>
      </c>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4"/>
    </row>
    <row r="9" spans="1:131" s="255" customFormat="1" ht="26.25" customHeight="1" x14ac:dyDescent="0.2">
      <c r="A9" s="261">
        <v>3</v>
      </c>
      <c r="B9" s="839" t="s">
        <v>387</v>
      </c>
      <c r="C9" s="840"/>
      <c r="D9" s="840"/>
      <c r="E9" s="840"/>
      <c r="F9" s="840"/>
      <c r="G9" s="840"/>
      <c r="H9" s="840"/>
      <c r="I9" s="840"/>
      <c r="J9" s="840"/>
      <c r="K9" s="840"/>
      <c r="L9" s="840"/>
      <c r="M9" s="840"/>
      <c r="N9" s="840"/>
      <c r="O9" s="840"/>
      <c r="P9" s="841"/>
      <c r="Q9" s="842">
        <v>178</v>
      </c>
      <c r="R9" s="843"/>
      <c r="S9" s="843"/>
      <c r="T9" s="843"/>
      <c r="U9" s="843"/>
      <c r="V9" s="843">
        <v>144</v>
      </c>
      <c r="W9" s="843"/>
      <c r="X9" s="843"/>
      <c r="Y9" s="843"/>
      <c r="Z9" s="843"/>
      <c r="AA9" s="843">
        <v>34</v>
      </c>
      <c r="AB9" s="843"/>
      <c r="AC9" s="843"/>
      <c r="AD9" s="843"/>
      <c r="AE9" s="844"/>
      <c r="AF9" s="845">
        <v>1</v>
      </c>
      <c r="AG9" s="846"/>
      <c r="AH9" s="846"/>
      <c r="AI9" s="846"/>
      <c r="AJ9" s="847"/>
      <c r="AK9" s="848">
        <v>101</v>
      </c>
      <c r="AL9" s="849"/>
      <c r="AM9" s="849"/>
      <c r="AN9" s="849"/>
      <c r="AO9" s="849"/>
      <c r="AP9" s="849" t="s">
        <v>597</v>
      </c>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2">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2">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2">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2">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2">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2">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2">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2">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2">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2">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2">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5">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2">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5">
      <c r="A23" s="264" t="s">
        <v>389</v>
      </c>
      <c r="B23" s="874" t="s">
        <v>390</v>
      </c>
      <c r="C23" s="875"/>
      <c r="D23" s="875"/>
      <c r="E23" s="875"/>
      <c r="F23" s="875"/>
      <c r="G23" s="875"/>
      <c r="H23" s="875"/>
      <c r="I23" s="875"/>
      <c r="J23" s="875"/>
      <c r="K23" s="875"/>
      <c r="L23" s="875"/>
      <c r="M23" s="875"/>
      <c r="N23" s="875"/>
      <c r="O23" s="875"/>
      <c r="P23" s="876"/>
      <c r="Q23" s="877">
        <v>13916</v>
      </c>
      <c r="R23" s="878"/>
      <c r="S23" s="878"/>
      <c r="T23" s="878"/>
      <c r="U23" s="878"/>
      <c r="V23" s="878">
        <v>13584</v>
      </c>
      <c r="W23" s="878"/>
      <c r="X23" s="878"/>
      <c r="Y23" s="878"/>
      <c r="Z23" s="878"/>
      <c r="AA23" s="878">
        <v>332</v>
      </c>
      <c r="AB23" s="878"/>
      <c r="AC23" s="878"/>
      <c r="AD23" s="878"/>
      <c r="AE23" s="879"/>
      <c r="AF23" s="880">
        <v>235</v>
      </c>
      <c r="AG23" s="878"/>
      <c r="AH23" s="878"/>
      <c r="AI23" s="878"/>
      <c r="AJ23" s="881"/>
      <c r="AK23" s="882"/>
      <c r="AL23" s="883"/>
      <c r="AM23" s="883"/>
      <c r="AN23" s="883"/>
      <c r="AO23" s="883"/>
      <c r="AP23" s="878">
        <v>5866</v>
      </c>
      <c r="AQ23" s="878"/>
      <c r="AR23" s="878"/>
      <c r="AS23" s="878"/>
      <c r="AT23" s="878"/>
      <c r="AU23" s="884"/>
      <c r="AV23" s="884"/>
      <c r="AW23" s="884"/>
      <c r="AX23" s="884"/>
      <c r="AY23" s="885"/>
      <c r="AZ23" s="893" t="s">
        <v>127</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2">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2">
      <c r="A28" s="266">
        <v>1</v>
      </c>
      <c r="B28" s="815" t="s">
        <v>401</v>
      </c>
      <c r="C28" s="816"/>
      <c r="D28" s="816"/>
      <c r="E28" s="816"/>
      <c r="F28" s="816"/>
      <c r="G28" s="816"/>
      <c r="H28" s="816"/>
      <c r="I28" s="816"/>
      <c r="J28" s="816"/>
      <c r="K28" s="816"/>
      <c r="L28" s="816"/>
      <c r="M28" s="816"/>
      <c r="N28" s="816"/>
      <c r="O28" s="816"/>
      <c r="P28" s="817"/>
      <c r="Q28" s="906">
        <v>2124</v>
      </c>
      <c r="R28" s="907"/>
      <c r="S28" s="907"/>
      <c r="T28" s="907"/>
      <c r="U28" s="907"/>
      <c r="V28" s="907">
        <v>2070</v>
      </c>
      <c r="W28" s="907"/>
      <c r="X28" s="907"/>
      <c r="Y28" s="907"/>
      <c r="Z28" s="907"/>
      <c r="AA28" s="907">
        <v>54</v>
      </c>
      <c r="AB28" s="907"/>
      <c r="AC28" s="907"/>
      <c r="AD28" s="907"/>
      <c r="AE28" s="908"/>
      <c r="AF28" s="909">
        <v>54</v>
      </c>
      <c r="AG28" s="907"/>
      <c r="AH28" s="907"/>
      <c r="AI28" s="907"/>
      <c r="AJ28" s="910"/>
      <c r="AK28" s="911">
        <v>259</v>
      </c>
      <c r="AL28" s="902"/>
      <c r="AM28" s="902"/>
      <c r="AN28" s="902"/>
      <c r="AO28" s="902"/>
      <c r="AP28" s="902" t="s">
        <v>597</v>
      </c>
      <c r="AQ28" s="902"/>
      <c r="AR28" s="902"/>
      <c r="AS28" s="902"/>
      <c r="AT28" s="902"/>
      <c r="AU28" s="902" t="s">
        <v>597</v>
      </c>
      <c r="AV28" s="902"/>
      <c r="AW28" s="902"/>
      <c r="AX28" s="902"/>
      <c r="AY28" s="902"/>
      <c r="AZ28" s="903" t="s">
        <v>597</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2">
      <c r="A29" s="266">
        <v>2</v>
      </c>
      <c r="B29" s="839" t="s">
        <v>402</v>
      </c>
      <c r="C29" s="840"/>
      <c r="D29" s="840"/>
      <c r="E29" s="840"/>
      <c r="F29" s="840"/>
      <c r="G29" s="840"/>
      <c r="H29" s="840"/>
      <c r="I29" s="840"/>
      <c r="J29" s="840"/>
      <c r="K29" s="840"/>
      <c r="L29" s="840"/>
      <c r="M29" s="840"/>
      <c r="N29" s="840"/>
      <c r="O29" s="840"/>
      <c r="P29" s="841"/>
      <c r="Q29" s="842">
        <v>1736</v>
      </c>
      <c r="R29" s="843"/>
      <c r="S29" s="843"/>
      <c r="T29" s="843"/>
      <c r="U29" s="843"/>
      <c r="V29" s="843">
        <v>1670</v>
      </c>
      <c r="W29" s="843"/>
      <c r="X29" s="843"/>
      <c r="Y29" s="843"/>
      <c r="Z29" s="843"/>
      <c r="AA29" s="843">
        <v>66</v>
      </c>
      <c r="AB29" s="843"/>
      <c r="AC29" s="843"/>
      <c r="AD29" s="843"/>
      <c r="AE29" s="844"/>
      <c r="AF29" s="845">
        <v>66</v>
      </c>
      <c r="AG29" s="846"/>
      <c r="AH29" s="846"/>
      <c r="AI29" s="846"/>
      <c r="AJ29" s="847"/>
      <c r="AK29" s="914">
        <v>284</v>
      </c>
      <c r="AL29" s="915"/>
      <c r="AM29" s="915"/>
      <c r="AN29" s="915"/>
      <c r="AO29" s="915"/>
      <c r="AP29" s="916" t="s">
        <v>597</v>
      </c>
      <c r="AQ29" s="917"/>
      <c r="AR29" s="917"/>
      <c r="AS29" s="917"/>
      <c r="AT29" s="914"/>
      <c r="AU29" s="916" t="s">
        <v>597</v>
      </c>
      <c r="AV29" s="917"/>
      <c r="AW29" s="917"/>
      <c r="AX29" s="917"/>
      <c r="AY29" s="914"/>
      <c r="AZ29" s="918" t="s">
        <v>597</v>
      </c>
      <c r="BA29" s="918"/>
      <c r="BB29" s="918"/>
      <c r="BC29" s="918"/>
      <c r="BD29" s="918"/>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2">
      <c r="A30" s="266">
        <v>3</v>
      </c>
      <c r="B30" s="839" t="s">
        <v>403</v>
      </c>
      <c r="C30" s="840"/>
      <c r="D30" s="840"/>
      <c r="E30" s="840"/>
      <c r="F30" s="840"/>
      <c r="G30" s="840"/>
      <c r="H30" s="840"/>
      <c r="I30" s="840"/>
      <c r="J30" s="840"/>
      <c r="K30" s="840"/>
      <c r="L30" s="840"/>
      <c r="M30" s="840"/>
      <c r="N30" s="840"/>
      <c r="O30" s="840"/>
      <c r="P30" s="841"/>
      <c r="Q30" s="842">
        <v>441</v>
      </c>
      <c r="R30" s="843"/>
      <c r="S30" s="843"/>
      <c r="T30" s="843"/>
      <c r="U30" s="843"/>
      <c r="V30" s="843">
        <v>440</v>
      </c>
      <c r="W30" s="843"/>
      <c r="X30" s="843"/>
      <c r="Y30" s="843"/>
      <c r="Z30" s="843"/>
      <c r="AA30" s="843">
        <v>1</v>
      </c>
      <c r="AB30" s="843"/>
      <c r="AC30" s="843"/>
      <c r="AD30" s="843"/>
      <c r="AE30" s="844"/>
      <c r="AF30" s="845">
        <v>1</v>
      </c>
      <c r="AG30" s="846"/>
      <c r="AH30" s="846"/>
      <c r="AI30" s="846"/>
      <c r="AJ30" s="847"/>
      <c r="AK30" s="914">
        <v>288</v>
      </c>
      <c r="AL30" s="915"/>
      <c r="AM30" s="915"/>
      <c r="AN30" s="915"/>
      <c r="AO30" s="915"/>
      <c r="AP30" s="916" t="s">
        <v>597</v>
      </c>
      <c r="AQ30" s="917"/>
      <c r="AR30" s="917"/>
      <c r="AS30" s="917"/>
      <c r="AT30" s="914"/>
      <c r="AU30" s="916" t="s">
        <v>597</v>
      </c>
      <c r="AV30" s="917"/>
      <c r="AW30" s="917"/>
      <c r="AX30" s="917"/>
      <c r="AY30" s="914"/>
      <c r="AZ30" s="918" t="s">
        <v>597</v>
      </c>
      <c r="BA30" s="918"/>
      <c r="BB30" s="918"/>
      <c r="BC30" s="918"/>
      <c r="BD30" s="918"/>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2">
      <c r="A31" s="266">
        <v>4</v>
      </c>
      <c r="B31" s="839" t="s">
        <v>404</v>
      </c>
      <c r="C31" s="840"/>
      <c r="D31" s="840"/>
      <c r="E31" s="840"/>
      <c r="F31" s="840"/>
      <c r="G31" s="840"/>
      <c r="H31" s="840"/>
      <c r="I31" s="840"/>
      <c r="J31" s="840"/>
      <c r="K31" s="840"/>
      <c r="L31" s="840"/>
      <c r="M31" s="840"/>
      <c r="N31" s="840"/>
      <c r="O31" s="840"/>
      <c r="P31" s="841"/>
      <c r="Q31" s="842">
        <v>6</v>
      </c>
      <c r="R31" s="843"/>
      <c r="S31" s="843"/>
      <c r="T31" s="843"/>
      <c r="U31" s="843"/>
      <c r="V31" s="843">
        <v>4</v>
      </c>
      <c r="W31" s="843"/>
      <c r="X31" s="843"/>
      <c r="Y31" s="843"/>
      <c r="Z31" s="843"/>
      <c r="AA31" s="843">
        <v>1</v>
      </c>
      <c r="AB31" s="843"/>
      <c r="AC31" s="843"/>
      <c r="AD31" s="843"/>
      <c r="AE31" s="844"/>
      <c r="AF31" s="845">
        <v>1</v>
      </c>
      <c r="AG31" s="846"/>
      <c r="AH31" s="846"/>
      <c r="AI31" s="846"/>
      <c r="AJ31" s="847"/>
      <c r="AK31" s="914">
        <v>0</v>
      </c>
      <c r="AL31" s="915"/>
      <c r="AM31" s="915"/>
      <c r="AN31" s="915"/>
      <c r="AO31" s="915"/>
      <c r="AP31" s="916" t="s">
        <v>597</v>
      </c>
      <c r="AQ31" s="917"/>
      <c r="AR31" s="917"/>
      <c r="AS31" s="917"/>
      <c r="AT31" s="914"/>
      <c r="AU31" s="916" t="s">
        <v>597</v>
      </c>
      <c r="AV31" s="917"/>
      <c r="AW31" s="917"/>
      <c r="AX31" s="917"/>
      <c r="AY31" s="914"/>
      <c r="AZ31" s="918" t="s">
        <v>597</v>
      </c>
      <c r="BA31" s="918"/>
      <c r="BB31" s="918"/>
      <c r="BC31" s="918"/>
      <c r="BD31" s="918"/>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2">
      <c r="A32" s="266">
        <v>5</v>
      </c>
      <c r="B32" s="839" t="s">
        <v>405</v>
      </c>
      <c r="C32" s="840"/>
      <c r="D32" s="840"/>
      <c r="E32" s="840"/>
      <c r="F32" s="840"/>
      <c r="G32" s="840"/>
      <c r="H32" s="840"/>
      <c r="I32" s="840"/>
      <c r="J32" s="840"/>
      <c r="K32" s="840"/>
      <c r="L32" s="840"/>
      <c r="M32" s="840"/>
      <c r="N32" s="840"/>
      <c r="O32" s="840"/>
      <c r="P32" s="841"/>
      <c r="Q32" s="842">
        <v>302</v>
      </c>
      <c r="R32" s="843"/>
      <c r="S32" s="843"/>
      <c r="T32" s="843"/>
      <c r="U32" s="843"/>
      <c r="V32" s="843">
        <v>275</v>
      </c>
      <c r="W32" s="843"/>
      <c r="X32" s="843"/>
      <c r="Y32" s="843"/>
      <c r="Z32" s="843"/>
      <c r="AA32" s="843">
        <v>27</v>
      </c>
      <c r="AB32" s="843"/>
      <c r="AC32" s="843"/>
      <c r="AD32" s="843"/>
      <c r="AE32" s="844"/>
      <c r="AF32" s="845">
        <v>707</v>
      </c>
      <c r="AG32" s="846"/>
      <c r="AH32" s="846"/>
      <c r="AI32" s="846"/>
      <c r="AJ32" s="847"/>
      <c r="AK32" s="914">
        <v>3</v>
      </c>
      <c r="AL32" s="915"/>
      <c r="AM32" s="915"/>
      <c r="AN32" s="915"/>
      <c r="AO32" s="915"/>
      <c r="AP32" s="915">
        <v>397</v>
      </c>
      <c r="AQ32" s="915"/>
      <c r="AR32" s="915"/>
      <c r="AS32" s="915"/>
      <c r="AT32" s="915"/>
      <c r="AU32" s="916">
        <v>13</v>
      </c>
      <c r="AV32" s="917"/>
      <c r="AW32" s="917"/>
      <c r="AX32" s="917"/>
      <c r="AY32" s="914"/>
      <c r="AZ32" s="918" t="s">
        <v>597</v>
      </c>
      <c r="BA32" s="918"/>
      <c r="BB32" s="918"/>
      <c r="BC32" s="918"/>
      <c r="BD32" s="918"/>
      <c r="BE32" s="912" t="s">
        <v>406</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2">
      <c r="A33" s="266">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8"/>
      <c r="BA33" s="918"/>
      <c r="BB33" s="918"/>
      <c r="BC33" s="918"/>
      <c r="BD33" s="918"/>
      <c r="BE33" s="912"/>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2">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8"/>
      <c r="BA34" s="918"/>
      <c r="BB34" s="918"/>
      <c r="BC34" s="918"/>
      <c r="BD34" s="918"/>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2">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8"/>
      <c r="BA35" s="918"/>
      <c r="BB35" s="918"/>
      <c r="BC35" s="918"/>
      <c r="BD35" s="918"/>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2">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8"/>
      <c r="BA36" s="918"/>
      <c r="BB36" s="918"/>
      <c r="BC36" s="918"/>
      <c r="BD36" s="918"/>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2">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8"/>
      <c r="BA37" s="918"/>
      <c r="BB37" s="918"/>
      <c r="BC37" s="918"/>
      <c r="BD37" s="918"/>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2">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8"/>
      <c r="BA38" s="918"/>
      <c r="BB38" s="918"/>
      <c r="BC38" s="918"/>
      <c r="BD38" s="918"/>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2">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8"/>
      <c r="BA39" s="918"/>
      <c r="BB39" s="918"/>
      <c r="BC39" s="918"/>
      <c r="BD39" s="918"/>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2">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8"/>
      <c r="BA40" s="918"/>
      <c r="BB40" s="918"/>
      <c r="BC40" s="918"/>
      <c r="BD40" s="918"/>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2">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8"/>
      <c r="BA41" s="918"/>
      <c r="BB41" s="918"/>
      <c r="BC41" s="918"/>
      <c r="BD41" s="918"/>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2">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8"/>
      <c r="BA42" s="918"/>
      <c r="BB42" s="918"/>
      <c r="BC42" s="918"/>
      <c r="BD42" s="918"/>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2">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8"/>
      <c r="BA43" s="918"/>
      <c r="BB43" s="918"/>
      <c r="BC43" s="918"/>
      <c r="BD43" s="918"/>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2">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8"/>
      <c r="BA44" s="918"/>
      <c r="BB44" s="918"/>
      <c r="BC44" s="918"/>
      <c r="BD44" s="918"/>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2">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8"/>
      <c r="BA45" s="918"/>
      <c r="BB45" s="918"/>
      <c r="BC45" s="918"/>
      <c r="BD45" s="918"/>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2">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8"/>
      <c r="BA46" s="918"/>
      <c r="BB46" s="918"/>
      <c r="BC46" s="918"/>
      <c r="BD46" s="918"/>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2">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8"/>
      <c r="BA47" s="918"/>
      <c r="BB47" s="918"/>
      <c r="BC47" s="918"/>
      <c r="BD47" s="918"/>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2">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8"/>
      <c r="BA48" s="918"/>
      <c r="BB48" s="918"/>
      <c r="BC48" s="918"/>
      <c r="BD48" s="918"/>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2">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8"/>
      <c r="BA49" s="918"/>
      <c r="BB49" s="918"/>
      <c r="BC49" s="918"/>
      <c r="BD49" s="918"/>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2">
      <c r="A50" s="261">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2">
      <c r="A51" s="261">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2">
      <c r="A52" s="261">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2">
      <c r="A53" s="261">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2">
      <c r="A54" s="261">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2">
      <c r="A55" s="261">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2">
      <c r="A56" s="261">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2">
      <c r="A57" s="261">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2">
      <c r="A58" s="261">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2">
      <c r="A59" s="261">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2">
      <c r="A60" s="261">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5">
      <c r="A61" s="261">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2">
      <c r="A62" s="261">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407</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5">
      <c r="A63" s="264" t="s">
        <v>389</v>
      </c>
      <c r="B63" s="874" t="s">
        <v>408</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829</v>
      </c>
      <c r="AG63" s="928"/>
      <c r="AH63" s="928"/>
      <c r="AI63" s="928"/>
      <c r="AJ63" s="929"/>
      <c r="AK63" s="930"/>
      <c r="AL63" s="925"/>
      <c r="AM63" s="925"/>
      <c r="AN63" s="925"/>
      <c r="AO63" s="925"/>
      <c r="AP63" s="928">
        <f>SUM(AP28:AT32)</f>
        <v>397</v>
      </c>
      <c r="AQ63" s="928"/>
      <c r="AR63" s="928"/>
      <c r="AS63" s="928"/>
      <c r="AT63" s="928"/>
      <c r="AU63" s="928">
        <f>SUM(AU28:AY32)</f>
        <v>13</v>
      </c>
      <c r="AV63" s="928"/>
      <c r="AW63" s="928"/>
      <c r="AX63" s="928"/>
      <c r="AY63" s="928"/>
      <c r="AZ63" s="932"/>
      <c r="BA63" s="932"/>
      <c r="BB63" s="932"/>
      <c r="BC63" s="932"/>
      <c r="BD63" s="932"/>
      <c r="BE63" s="933"/>
      <c r="BF63" s="933"/>
      <c r="BG63" s="933"/>
      <c r="BH63" s="933"/>
      <c r="BI63" s="934"/>
      <c r="BJ63" s="935" t="s">
        <v>409</v>
      </c>
      <c r="BK63" s="936"/>
      <c r="BL63" s="936"/>
      <c r="BM63" s="936"/>
      <c r="BN63" s="937"/>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2">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8" t="s">
        <v>415</v>
      </c>
      <c r="AG66" s="897"/>
      <c r="AH66" s="897"/>
      <c r="AI66" s="897"/>
      <c r="AJ66" s="939"/>
      <c r="AK66" s="801" t="s">
        <v>397</v>
      </c>
      <c r="AL66" s="825"/>
      <c r="AM66" s="825"/>
      <c r="AN66" s="825"/>
      <c r="AO66" s="826"/>
      <c r="AP66" s="801" t="s">
        <v>416</v>
      </c>
      <c r="AQ66" s="802"/>
      <c r="AR66" s="802"/>
      <c r="AS66" s="802"/>
      <c r="AT66" s="803"/>
      <c r="AU66" s="801" t="s">
        <v>417</v>
      </c>
      <c r="AV66" s="802"/>
      <c r="AW66" s="802"/>
      <c r="AX66" s="802"/>
      <c r="AY66" s="803"/>
      <c r="AZ66" s="801" t="s">
        <v>375</v>
      </c>
      <c r="BA66" s="802"/>
      <c r="BB66" s="802"/>
      <c r="BC66" s="802"/>
      <c r="BD66" s="813"/>
      <c r="BE66" s="265"/>
      <c r="BF66" s="265"/>
      <c r="BG66" s="265"/>
      <c r="BH66" s="265"/>
      <c r="BI66" s="265"/>
      <c r="BJ66" s="265"/>
      <c r="BK66" s="265"/>
      <c r="BL66" s="265"/>
      <c r="BM66" s="265"/>
      <c r="BN66" s="265"/>
      <c r="BO66" s="265"/>
      <c r="BP66" s="265"/>
      <c r="BQ66" s="262">
        <v>60</v>
      </c>
      <c r="BR66" s="267"/>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6"/>
    </row>
    <row r="67" spans="1:131" s="247"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6"/>
    </row>
    <row r="68" spans="1:131" s="247" customFormat="1" ht="26.25" customHeight="1" thickTop="1" x14ac:dyDescent="0.2">
      <c r="A68" s="258">
        <v>1</v>
      </c>
      <c r="B68" s="955" t="s">
        <v>585</v>
      </c>
      <c r="C68" s="956"/>
      <c r="D68" s="956"/>
      <c r="E68" s="956"/>
      <c r="F68" s="956"/>
      <c r="G68" s="956"/>
      <c r="H68" s="956"/>
      <c r="I68" s="956"/>
      <c r="J68" s="956"/>
      <c r="K68" s="956"/>
      <c r="L68" s="956"/>
      <c r="M68" s="956"/>
      <c r="N68" s="956"/>
      <c r="O68" s="956"/>
      <c r="P68" s="957"/>
      <c r="Q68" s="958">
        <v>1033</v>
      </c>
      <c r="R68" s="952"/>
      <c r="S68" s="952"/>
      <c r="T68" s="952"/>
      <c r="U68" s="952"/>
      <c r="V68" s="952">
        <v>1016</v>
      </c>
      <c r="W68" s="952"/>
      <c r="X68" s="952"/>
      <c r="Y68" s="952"/>
      <c r="Z68" s="952"/>
      <c r="AA68" s="952">
        <v>17</v>
      </c>
      <c r="AB68" s="952"/>
      <c r="AC68" s="952"/>
      <c r="AD68" s="952"/>
      <c r="AE68" s="952"/>
      <c r="AF68" s="952">
        <v>17</v>
      </c>
      <c r="AG68" s="952"/>
      <c r="AH68" s="952"/>
      <c r="AI68" s="952"/>
      <c r="AJ68" s="952"/>
      <c r="AK68" s="952" t="s">
        <v>597</v>
      </c>
      <c r="AL68" s="952"/>
      <c r="AM68" s="952"/>
      <c r="AN68" s="952"/>
      <c r="AO68" s="952"/>
      <c r="AP68" s="952">
        <v>1002</v>
      </c>
      <c r="AQ68" s="952"/>
      <c r="AR68" s="952"/>
      <c r="AS68" s="952"/>
      <c r="AT68" s="952"/>
      <c r="AU68" s="952">
        <v>234</v>
      </c>
      <c r="AV68" s="952"/>
      <c r="AW68" s="952"/>
      <c r="AX68" s="952"/>
      <c r="AY68" s="952"/>
      <c r="AZ68" s="953"/>
      <c r="BA68" s="953"/>
      <c r="BB68" s="953"/>
      <c r="BC68" s="953"/>
      <c r="BD68" s="954"/>
      <c r="BE68" s="265"/>
      <c r="BF68" s="265"/>
      <c r="BG68" s="265"/>
      <c r="BH68" s="265"/>
      <c r="BI68" s="265"/>
      <c r="BJ68" s="265"/>
      <c r="BK68" s="265"/>
      <c r="BL68" s="265"/>
      <c r="BM68" s="265"/>
      <c r="BN68" s="265"/>
      <c r="BO68" s="265"/>
      <c r="BP68" s="265"/>
      <c r="BQ68" s="262">
        <v>62</v>
      </c>
      <c r="BR68" s="267"/>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6"/>
    </row>
    <row r="69" spans="1:131" s="247" customFormat="1" ht="26.25" customHeight="1" x14ac:dyDescent="0.2">
      <c r="A69" s="261">
        <v>2</v>
      </c>
      <c r="B69" s="959" t="s">
        <v>586</v>
      </c>
      <c r="C69" s="960"/>
      <c r="D69" s="960"/>
      <c r="E69" s="960"/>
      <c r="F69" s="960"/>
      <c r="G69" s="960"/>
      <c r="H69" s="960"/>
      <c r="I69" s="960"/>
      <c r="J69" s="960"/>
      <c r="K69" s="960"/>
      <c r="L69" s="960"/>
      <c r="M69" s="960"/>
      <c r="N69" s="960"/>
      <c r="O69" s="960"/>
      <c r="P69" s="961"/>
      <c r="Q69" s="962">
        <v>1090</v>
      </c>
      <c r="R69" s="915"/>
      <c r="S69" s="915"/>
      <c r="T69" s="915"/>
      <c r="U69" s="915"/>
      <c r="V69" s="915">
        <v>1024</v>
      </c>
      <c r="W69" s="915"/>
      <c r="X69" s="915"/>
      <c r="Y69" s="915"/>
      <c r="Z69" s="915"/>
      <c r="AA69" s="915">
        <v>65</v>
      </c>
      <c r="AB69" s="915"/>
      <c r="AC69" s="915"/>
      <c r="AD69" s="915"/>
      <c r="AE69" s="915"/>
      <c r="AF69" s="915">
        <v>65</v>
      </c>
      <c r="AG69" s="915"/>
      <c r="AH69" s="915"/>
      <c r="AI69" s="915"/>
      <c r="AJ69" s="915"/>
      <c r="AK69" s="915">
        <v>1</v>
      </c>
      <c r="AL69" s="915"/>
      <c r="AM69" s="915"/>
      <c r="AN69" s="915"/>
      <c r="AO69" s="915"/>
      <c r="AP69" s="915">
        <v>246</v>
      </c>
      <c r="AQ69" s="915"/>
      <c r="AR69" s="915"/>
      <c r="AS69" s="915"/>
      <c r="AT69" s="915"/>
      <c r="AU69" s="915">
        <v>42</v>
      </c>
      <c r="AV69" s="915"/>
      <c r="AW69" s="915"/>
      <c r="AX69" s="915"/>
      <c r="AY69" s="915"/>
      <c r="AZ69" s="963"/>
      <c r="BA69" s="963"/>
      <c r="BB69" s="963"/>
      <c r="BC69" s="963"/>
      <c r="BD69" s="964"/>
      <c r="BE69" s="265"/>
      <c r="BF69" s="265"/>
      <c r="BG69" s="265"/>
      <c r="BH69" s="265"/>
      <c r="BI69" s="265"/>
      <c r="BJ69" s="265"/>
      <c r="BK69" s="265"/>
      <c r="BL69" s="265"/>
      <c r="BM69" s="265"/>
      <c r="BN69" s="265"/>
      <c r="BO69" s="265"/>
      <c r="BP69" s="265"/>
      <c r="BQ69" s="262">
        <v>63</v>
      </c>
      <c r="BR69" s="267"/>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6"/>
    </row>
    <row r="70" spans="1:131" s="247" customFormat="1" ht="26.25" customHeight="1" x14ac:dyDescent="0.2">
      <c r="A70" s="261">
        <v>3</v>
      </c>
      <c r="B70" s="959" t="s">
        <v>587</v>
      </c>
      <c r="C70" s="960"/>
      <c r="D70" s="960"/>
      <c r="E70" s="960"/>
      <c r="F70" s="960"/>
      <c r="G70" s="960"/>
      <c r="H70" s="960"/>
      <c r="I70" s="960"/>
      <c r="J70" s="960"/>
      <c r="K70" s="960"/>
      <c r="L70" s="960"/>
      <c r="M70" s="960"/>
      <c r="N70" s="960"/>
      <c r="O70" s="960"/>
      <c r="P70" s="961"/>
      <c r="Q70" s="962">
        <v>209</v>
      </c>
      <c r="R70" s="915"/>
      <c r="S70" s="915"/>
      <c r="T70" s="915"/>
      <c r="U70" s="915"/>
      <c r="V70" s="915">
        <v>203</v>
      </c>
      <c r="W70" s="915"/>
      <c r="X70" s="915"/>
      <c r="Y70" s="915"/>
      <c r="Z70" s="915"/>
      <c r="AA70" s="915">
        <v>5</v>
      </c>
      <c r="AB70" s="915"/>
      <c r="AC70" s="915"/>
      <c r="AD70" s="915"/>
      <c r="AE70" s="915"/>
      <c r="AF70" s="915">
        <v>5</v>
      </c>
      <c r="AG70" s="915"/>
      <c r="AH70" s="915"/>
      <c r="AI70" s="915"/>
      <c r="AJ70" s="915"/>
      <c r="AK70" s="915">
        <v>5</v>
      </c>
      <c r="AL70" s="915"/>
      <c r="AM70" s="915"/>
      <c r="AN70" s="915"/>
      <c r="AO70" s="915"/>
      <c r="AP70" s="915" t="s">
        <v>597</v>
      </c>
      <c r="AQ70" s="915"/>
      <c r="AR70" s="915"/>
      <c r="AS70" s="915"/>
      <c r="AT70" s="915"/>
      <c r="AU70" s="915" t="s">
        <v>597</v>
      </c>
      <c r="AV70" s="915"/>
      <c r="AW70" s="915"/>
      <c r="AX70" s="915"/>
      <c r="AY70" s="915"/>
      <c r="AZ70" s="963"/>
      <c r="BA70" s="963"/>
      <c r="BB70" s="963"/>
      <c r="BC70" s="963"/>
      <c r="BD70" s="964"/>
      <c r="BE70" s="265"/>
      <c r="BF70" s="265"/>
      <c r="BG70" s="265"/>
      <c r="BH70" s="265"/>
      <c r="BI70" s="265"/>
      <c r="BJ70" s="265"/>
      <c r="BK70" s="265"/>
      <c r="BL70" s="265"/>
      <c r="BM70" s="265"/>
      <c r="BN70" s="265"/>
      <c r="BO70" s="265"/>
      <c r="BP70" s="265"/>
      <c r="BQ70" s="262">
        <v>64</v>
      </c>
      <c r="BR70" s="267"/>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6"/>
    </row>
    <row r="71" spans="1:131" s="247" customFormat="1" ht="26.25" customHeight="1" x14ac:dyDescent="0.2">
      <c r="A71" s="261">
        <v>4</v>
      </c>
      <c r="B71" s="959" t="s">
        <v>588</v>
      </c>
      <c r="C71" s="960"/>
      <c r="D71" s="960"/>
      <c r="E71" s="960"/>
      <c r="F71" s="960"/>
      <c r="G71" s="960"/>
      <c r="H71" s="960"/>
      <c r="I71" s="960"/>
      <c r="J71" s="960"/>
      <c r="K71" s="960"/>
      <c r="L71" s="960"/>
      <c r="M71" s="960"/>
      <c r="N71" s="960"/>
      <c r="O71" s="960"/>
      <c r="P71" s="961"/>
      <c r="Q71" s="962">
        <v>158638</v>
      </c>
      <c r="R71" s="915"/>
      <c r="S71" s="915"/>
      <c r="T71" s="915"/>
      <c r="U71" s="915"/>
      <c r="V71" s="915">
        <v>150394</v>
      </c>
      <c r="W71" s="915"/>
      <c r="X71" s="915"/>
      <c r="Y71" s="915"/>
      <c r="Z71" s="915"/>
      <c r="AA71" s="915">
        <v>8244</v>
      </c>
      <c r="AB71" s="915"/>
      <c r="AC71" s="915"/>
      <c r="AD71" s="915"/>
      <c r="AE71" s="915"/>
      <c r="AF71" s="915">
        <v>8244</v>
      </c>
      <c r="AG71" s="915"/>
      <c r="AH71" s="915"/>
      <c r="AI71" s="915"/>
      <c r="AJ71" s="915"/>
      <c r="AK71" s="915" t="s">
        <v>601</v>
      </c>
      <c r="AL71" s="915"/>
      <c r="AM71" s="915"/>
      <c r="AN71" s="915"/>
      <c r="AO71" s="915"/>
      <c r="AP71" s="915" t="s">
        <v>597</v>
      </c>
      <c r="AQ71" s="915"/>
      <c r="AR71" s="915"/>
      <c r="AS71" s="915"/>
      <c r="AT71" s="915"/>
      <c r="AU71" s="915" t="s">
        <v>597</v>
      </c>
      <c r="AV71" s="915"/>
      <c r="AW71" s="915"/>
      <c r="AX71" s="915"/>
      <c r="AY71" s="915"/>
      <c r="AZ71" s="963"/>
      <c r="BA71" s="963"/>
      <c r="BB71" s="963"/>
      <c r="BC71" s="963"/>
      <c r="BD71" s="964"/>
      <c r="BE71" s="265"/>
      <c r="BF71" s="265"/>
      <c r="BG71" s="265"/>
      <c r="BH71" s="265"/>
      <c r="BI71" s="265"/>
      <c r="BJ71" s="265"/>
      <c r="BK71" s="265"/>
      <c r="BL71" s="265"/>
      <c r="BM71" s="265"/>
      <c r="BN71" s="265"/>
      <c r="BO71" s="265"/>
      <c r="BP71" s="265"/>
      <c r="BQ71" s="262">
        <v>65</v>
      </c>
      <c r="BR71" s="267"/>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6"/>
    </row>
    <row r="72" spans="1:131" s="247" customFormat="1" ht="26.25" customHeight="1" x14ac:dyDescent="0.2">
      <c r="A72" s="261">
        <v>5</v>
      </c>
      <c r="B72" s="959" t="s">
        <v>589</v>
      </c>
      <c r="C72" s="960"/>
      <c r="D72" s="960"/>
      <c r="E72" s="960"/>
      <c r="F72" s="960"/>
      <c r="G72" s="960"/>
      <c r="H72" s="960"/>
      <c r="I72" s="960"/>
      <c r="J72" s="960"/>
      <c r="K72" s="960"/>
      <c r="L72" s="960"/>
      <c r="M72" s="960"/>
      <c r="N72" s="960"/>
      <c r="O72" s="960"/>
      <c r="P72" s="961"/>
      <c r="Q72" s="962">
        <v>2033</v>
      </c>
      <c r="R72" s="915"/>
      <c r="S72" s="915"/>
      <c r="T72" s="915"/>
      <c r="U72" s="915"/>
      <c r="V72" s="915">
        <v>1899</v>
      </c>
      <c r="W72" s="915"/>
      <c r="X72" s="915"/>
      <c r="Y72" s="915"/>
      <c r="Z72" s="915"/>
      <c r="AA72" s="915">
        <v>135</v>
      </c>
      <c r="AB72" s="915"/>
      <c r="AC72" s="915"/>
      <c r="AD72" s="915"/>
      <c r="AE72" s="915"/>
      <c r="AF72" s="915">
        <v>135</v>
      </c>
      <c r="AG72" s="915"/>
      <c r="AH72" s="915"/>
      <c r="AI72" s="915"/>
      <c r="AJ72" s="915"/>
      <c r="AK72" s="915">
        <v>14</v>
      </c>
      <c r="AL72" s="915"/>
      <c r="AM72" s="915"/>
      <c r="AN72" s="915"/>
      <c r="AO72" s="915"/>
      <c r="AP72" s="915" t="s">
        <v>597</v>
      </c>
      <c r="AQ72" s="915"/>
      <c r="AR72" s="915"/>
      <c r="AS72" s="915"/>
      <c r="AT72" s="915"/>
      <c r="AU72" s="915" t="s">
        <v>597</v>
      </c>
      <c r="AV72" s="915"/>
      <c r="AW72" s="915"/>
      <c r="AX72" s="915"/>
      <c r="AY72" s="915"/>
      <c r="AZ72" s="963"/>
      <c r="BA72" s="963"/>
      <c r="BB72" s="963"/>
      <c r="BC72" s="963"/>
      <c r="BD72" s="964"/>
      <c r="BE72" s="265"/>
      <c r="BF72" s="265"/>
      <c r="BG72" s="265"/>
      <c r="BH72" s="265"/>
      <c r="BI72" s="265"/>
      <c r="BJ72" s="265"/>
      <c r="BK72" s="265"/>
      <c r="BL72" s="265"/>
      <c r="BM72" s="265"/>
      <c r="BN72" s="265"/>
      <c r="BO72" s="265"/>
      <c r="BP72" s="265"/>
      <c r="BQ72" s="262">
        <v>66</v>
      </c>
      <c r="BR72" s="267"/>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6"/>
    </row>
    <row r="73" spans="1:131" s="247" customFormat="1" ht="26.25" customHeight="1" x14ac:dyDescent="0.2">
      <c r="A73" s="261">
        <v>6</v>
      </c>
      <c r="B73" s="959" t="s">
        <v>590</v>
      </c>
      <c r="C73" s="960"/>
      <c r="D73" s="960"/>
      <c r="E73" s="960"/>
      <c r="F73" s="960"/>
      <c r="G73" s="960"/>
      <c r="H73" s="960"/>
      <c r="I73" s="960"/>
      <c r="J73" s="960"/>
      <c r="K73" s="960"/>
      <c r="L73" s="960"/>
      <c r="M73" s="960"/>
      <c r="N73" s="960"/>
      <c r="O73" s="960"/>
      <c r="P73" s="961"/>
      <c r="Q73" s="962">
        <v>45</v>
      </c>
      <c r="R73" s="915"/>
      <c r="S73" s="915"/>
      <c r="T73" s="915"/>
      <c r="U73" s="915"/>
      <c r="V73" s="915">
        <v>42</v>
      </c>
      <c r="W73" s="915"/>
      <c r="X73" s="915"/>
      <c r="Y73" s="915"/>
      <c r="Z73" s="915"/>
      <c r="AA73" s="915">
        <v>3</v>
      </c>
      <c r="AB73" s="915"/>
      <c r="AC73" s="915"/>
      <c r="AD73" s="915"/>
      <c r="AE73" s="915"/>
      <c r="AF73" s="915">
        <v>3</v>
      </c>
      <c r="AG73" s="915"/>
      <c r="AH73" s="915"/>
      <c r="AI73" s="915"/>
      <c r="AJ73" s="915"/>
      <c r="AK73" s="915">
        <v>30</v>
      </c>
      <c r="AL73" s="915"/>
      <c r="AM73" s="915"/>
      <c r="AN73" s="915"/>
      <c r="AO73" s="915"/>
      <c r="AP73" s="915" t="s">
        <v>597</v>
      </c>
      <c r="AQ73" s="915"/>
      <c r="AR73" s="915"/>
      <c r="AS73" s="915"/>
      <c r="AT73" s="915"/>
      <c r="AU73" s="915" t="s">
        <v>597</v>
      </c>
      <c r="AV73" s="915"/>
      <c r="AW73" s="915"/>
      <c r="AX73" s="915"/>
      <c r="AY73" s="915"/>
      <c r="AZ73" s="963"/>
      <c r="BA73" s="963"/>
      <c r="BB73" s="963"/>
      <c r="BC73" s="963"/>
      <c r="BD73" s="964"/>
      <c r="BE73" s="265"/>
      <c r="BF73" s="265"/>
      <c r="BG73" s="265"/>
      <c r="BH73" s="265"/>
      <c r="BI73" s="265"/>
      <c r="BJ73" s="265"/>
      <c r="BK73" s="265"/>
      <c r="BL73" s="265"/>
      <c r="BM73" s="265"/>
      <c r="BN73" s="265"/>
      <c r="BO73" s="265"/>
      <c r="BP73" s="265"/>
      <c r="BQ73" s="262">
        <v>67</v>
      </c>
      <c r="BR73" s="267"/>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6"/>
    </row>
    <row r="74" spans="1:131" s="247" customFormat="1" ht="26.25" customHeight="1" x14ac:dyDescent="0.2">
      <c r="A74" s="261">
        <v>7</v>
      </c>
      <c r="B74" s="959" t="s">
        <v>591</v>
      </c>
      <c r="C74" s="960"/>
      <c r="D74" s="960"/>
      <c r="E74" s="960"/>
      <c r="F74" s="960"/>
      <c r="G74" s="960"/>
      <c r="H74" s="960"/>
      <c r="I74" s="960"/>
      <c r="J74" s="960"/>
      <c r="K74" s="960"/>
      <c r="L74" s="960"/>
      <c r="M74" s="960"/>
      <c r="N74" s="960"/>
      <c r="O74" s="960"/>
      <c r="P74" s="961"/>
      <c r="Q74" s="962">
        <v>23</v>
      </c>
      <c r="R74" s="915"/>
      <c r="S74" s="915"/>
      <c r="T74" s="915"/>
      <c r="U74" s="915"/>
      <c r="V74" s="915">
        <v>19</v>
      </c>
      <c r="W74" s="915"/>
      <c r="X74" s="915"/>
      <c r="Y74" s="915"/>
      <c r="Z74" s="915"/>
      <c r="AA74" s="915">
        <v>4</v>
      </c>
      <c r="AB74" s="915"/>
      <c r="AC74" s="915"/>
      <c r="AD74" s="915"/>
      <c r="AE74" s="915"/>
      <c r="AF74" s="915">
        <v>4</v>
      </c>
      <c r="AG74" s="915"/>
      <c r="AH74" s="915"/>
      <c r="AI74" s="915"/>
      <c r="AJ74" s="915"/>
      <c r="AK74" s="915" t="s">
        <v>597</v>
      </c>
      <c r="AL74" s="915"/>
      <c r="AM74" s="915"/>
      <c r="AN74" s="915"/>
      <c r="AO74" s="915"/>
      <c r="AP74" s="915" t="s">
        <v>597</v>
      </c>
      <c r="AQ74" s="915"/>
      <c r="AR74" s="915"/>
      <c r="AS74" s="915"/>
      <c r="AT74" s="915"/>
      <c r="AU74" s="915" t="s">
        <v>597</v>
      </c>
      <c r="AV74" s="915"/>
      <c r="AW74" s="915"/>
      <c r="AX74" s="915"/>
      <c r="AY74" s="915"/>
      <c r="AZ74" s="963"/>
      <c r="BA74" s="963"/>
      <c r="BB74" s="963"/>
      <c r="BC74" s="963"/>
      <c r="BD74" s="964"/>
      <c r="BE74" s="265"/>
      <c r="BF74" s="265"/>
      <c r="BG74" s="265"/>
      <c r="BH74" s="265"/>
      <c r="BI74" s="265"/>
      <c r="BJ74" s="265"/>
      <c r="BK74" s="265"/>
      <c r="BL74" s="265"/>
      <c r="BM74" s="265"/>
      <c r="BN74" s="265"/>
      <c r="BO74" s="265"/>
      <c r="BP74" s="265"/>
      <c r="BQ74" s="262">
        <v>68</v>
      </c>
      <c r="BR74" s="267"/>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6"/>
    </row>
    <row r="75" spans="1:131" s="247" customFormat="1" ht="26.25" customHeight="1" x14ac:dyDescent="0.2">
      <c r="A75" s="261">
        <v>8</v>
      </c>
      <c r="B75" s="959" t="s">
        <v>592</v>
      </c>
      <c r="C75" s="960"/>
      <c r="D75" s="960"/>
      <c r="E75" s="960"/>
      <c r="F75" s="960"/>
      <c r="G75" s="960"/>
      <c r="H75" s="960"/>
      <c r="I75" s="960"/>
      <c r="J75" s="960"/>
      <c r="K75" s="960"/>
      <c r="L75" s="960"/>
      <c r="M75" s="960"/>
      <c r="N75" s="960"/>
      <c r="O75" s="960"/>
      <c r="P75" s="961"/>
      <c r="Q75" s="965">
        <v>282</v>
      </c>
      <c r="R75" s="917"/>
      <c r="S75" s="917"/>
      <c r="T75" s="917"/>
      <c r="U75" s="914"/>
      <c r="V75" s="916">
        <v>258</v>
      </c>
      <c r="W75" s="917"/>
      <c r="X75" s="917"/>
      <c r="Y75" s="917"/>
      <c r="Z75" s="914"/>
      <c r="AA75" s="916">
        <v>24</v>
      </c>
      <c r="AB75" s="917"/>
      <c r="AC75" s="917"/>
      <c r="AD75" s="917"/>
      <c r="AE75" s="914"/>
      <c r="AF75" s="916">
        <v>24</v>
      </c>
      <c r="AG75" s="917"/>
      <c r="AH75" s="917"/>
      <c r="AI75" s="917"/>
      <c r="AJ75" s="914"/>
      <c r="AK75" s="916">
        <v>3</v>
      </c>
      <c r="AL75" s="917"/>
      <c r="AM75" s="917"/>
      <c r="AN75" s="917"/>
      <c r="AO75" s="914"/>
      <c r="AP75" s="916">
        <v>325</v>
      </c>
      <c r="AQ75" s="917"/>
      <c r="AR75" s="917"/>
      <c r="AS75" s="917"/>
      <c r="AT75" s="914"/>
      <c r="AU75" s="916">
        <v>43</v>
      </c>
      <c r="AV75" s="917"/>
      <c r="AW75" s="917"/>
      <c r="AX75" s="917"/>
      <c r="AY75" s="914"/>
      <c r="AZ75" s="963"/>
      <c r="BA75" s="963"/>
      <c r="BB75" s="963"/>
      <c r="BC75" s="963"/>
      <c r="BD75" s="964"/>
      <c r="BE75" s="265"/>
      <c r="BF75" s="265"/>
      <c r="BG75" s="265"/>
      <c r="BH75" s="265"/>
      <c r="BI75" s="265"/>
      <c r="BJ75" s="265"/>
      <c r="BK75" s="265"/>
      <c r="BL75" s="265"/>
      <c r="BM75" s="265"/>
      <c r="BN75" s="265"/>
      <c r="BO75" s="265"/>
      <c r="BP75" s="265"/>
      <c r="BQ75" s="262">
        <v>69</v>
      </c>
      <c r="BR75" s="267"/>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6"/>
    </row>
    <row r="76" spans="1:131" s="247" customFormat="1" ht="26.25" customHeight="1" x14ac:dyDescent="0.2">
      <c r="A76" s="261">
        <v>9</v>
      </c>
      <c r="B76" s="959"/>
      <c r="C76" s="960"/>
      <c r="D76" s="960"/>
      <c r="E76" s="960"/>
      <c r="F76" s="960"/>
      <c r="G76" s="960"/>
      <c r="H76" s="960"/>
      <c r="I76" s="960"/>
      <c r="J76" s="960"/>
      <c r="K76" s="960"/>
      <c r="L76" s="960"/>
      <c r="M76" s="960"/>
      <c r="N76" s="960"/>
      <c r="O76" s="960"/>
      <c r="P76" s="961"/>
      <c r="Q76" s="965"/>
      <c r="R76" s="917"/>
      <c r="S76" s="917"/>
      <c r="T76" s="917"/>
      <c r="U76" s="914"/>
      <c r="V76" s="916"/>
      <c r="W76" s="917"/>
      <c r="X76" s="917"/>
      <c r="Y76" s="917"/>
      <c r="Z76" s="914"/>
      <c r="AA76" s="916"/>
      <c r="AB76" s="917"/>
      <c r="AC76" s="917"/>
      <c r="AD76" s="917"/>
      <c r="AE76" s="914"/>
      <c r="AF76" s="916"/>
      <c r="AG76" s="917"/>
      <c r="AH76" s="917"/>
      <c r="AI76" s="917"/>
      <c r="AJ76" s="914"/>
      <c r="AK76" s="916"/>
      <c r="AL76" s="917"/>
      <c r="AM76" s="917"/>
      <c r="AN76" s="917"/>
      <c r="AO76" s="914"/>
      <c r="AP76" s="916"/>
      <c r="AQ76" s="917"/>
      <c r="AR76" s="917"/>
      <c r="AS76" s="917"/>
      <c r="AT76" s="914"/>
      <c r="AU76" s="916"/>
      <c r="AV76" s="917"/>
      <c r="AW76" s="917"/>
      <c r="AX76" s="917"/>
      <c r="AY76" s="914"/>
      <c r="AZ76" s="963"/>
      <c r="BA76" s="963"/>
      <c r="BB76" s="963"/>
      <c r="BC76" s="963"/>
      <c r="BD76" s="964"/>
      <c r="BE76" s="265"/>
      <c r="BF76" s="265"/>
      <c r="BG76" s="265"/>
      <c r="BH76" s="265"/>
      <c r="BI76" s="265"/>
      <c r="BJ76" s="265"/>
      <c r="BK76" s="265"/>
      <c r="BL76" s="265"/>
      <c r="BM76" s="265"/>
      <c r="BN76" s="265"/>
      <c r="BO76" s="265"/>
      <c r="BP76" s="265"/>
      <c r="BQ76" s="262">
        <v>70</v>
      </c>
      <c r="BR76" s="267"/>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6"/>
    </row>
    <row r="77" spans="1:131" s="247" customFormat="1" ht="26.25" customHeight="1" x14ac:dyDescent="0.2">
      <c r="A77" s="261">
        <v>10</v>
      </c>
      <c r="B77" s="959"/>
      <c r="C77" s="960"/>
      <c r="D77" s="960"/>
      <c r="E77" s="960"/>
      <c r="F77" s="960"/>
      <c r="G77" s="960"/>
      <c r="H77" s="960"/>
      <c r="I77" s="960"/>
      <c r="J77" s="960"/>
      <c r="K77" s="960"/>
      <c r="L77" s="960"/>
      <c r="M77" s="960"/>
      <c r="N77" s="960"/>
      <c r="O77" s="960"/>
      <c r="P77" s="961"/>
      <c r="Q77" s="965"/>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3"/>
      <c r="BA77" s="963"/>
      <c r="BB77" s="963"/>
      <c r="BC77" s="963"/>
      <c r="BD77" s="964"/>
      <c r="BE77" s="265"/>
      <c r="BF77" s="265"/>
      <c r="BG77" s="265"/>
      <c r="BH77" s="265"/>
      <c r="BI77" s="265"/>
      <c r="BJ77" s="265"/>
      <c r="BK77" s="265"/>
      <c r="BL77" s="265"/>
      <c r="BM77" s="265"/>
      <c r="BN77" s="265"/>
      <c r="BO77" s="265"/>
      <c r="BP77" s="265"/>
      <c r="BQ77" s="262">
        <v>71</v>
      </c>
      <c r="BR77" s="267"/>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6"/>
    </row>
    <row r="78" spans="1:131" s="247" customFormat="1" ht="26.25" customHeight="1" x14ac:dyDescent="0.2">
      <c r="A78" s="261">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5"/>
      <c r="BF78" s="265"/>
      <c r="BG78" s="265"/>
      <c r="BH78" s="265"/>
      <c r="BI78" s="265"/>
      <c r="BJ78" s="268"/>
      <c r="BK78" s="268"/>
      <c r="BL78" s="268"/>
      <c r="BM78" s="268"/>
      <c r="BN78" s="268"/>
      <c r="BO78" s="265"/>
      <c r="BP78" s="265"/>
      <c r="BQ78" s="262">
        <v>72</v>
      </c>
      <c r="BR78" s="267"/>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6"/>
    </row>
    <row r="79" spans="1:131" s="247" customFormat="1" ht="26.25" customHeight="1" x14ac:dyDescent="0.2">
      <c r="A79" s="261">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5"/>
      <c r="BF79" s="265"/>
      <c r="BG79" s="265"/>
      <c r="BH79" s="265"/>
      <c r="BI79" s="265"/>
      <c r="BJ79" s="268"/>
      <c r="BK79" s="268"/>
      <c r="BL79" s="268"/>
      <c r="BM79" s="268"/>
      <c r="BN79" s="268"/>
      <c r="BO79" s="265"/>
      <c r="BP79" s="265"/>
      <c r="BQ79" s="262">
        <v>73</v>
      </c>
      <c r="BR79" s="267"/>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6"/>
    </row>
    <row r="80" spans="1:131" s="247" customFormat="1" ht="26.25" customHeight="1" x14ac:dyDescent="0.2">
      <c r="A80" s="261">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5"/>
      <c r="BF80" s="265"/>
      <c r="BG80" s="265"/>
      <c r="BH80" s="265"/>
      <c r="BI80" s="265"/>
      <c r="BJ80" s="265"/>
      <c r="BK80" s="265"/>
      <c r="BL80" s="265"/>
      <c r="BM80" s="265"/>
      <c r="BN80" s="265"/>
      <c r="BO80" s="265"/>
      <c r="BP80" s="265"/>
      <c r="BQ80" s="262">
        <v>74</v>
      </c>
      <c r="BR80" s="267"/>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6"/>
    </row>
    <row r="81" spans="1:131" s="247" customFormat="1" ht="26.25" customHeight="1" x14ac:dyDescent="0.2">
      <c r="A81" s="261">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5"/>
      <c r="BF81" s="265"/>
      <c r="BG81" s="265"/>
      <c r="BH81" s="265"/>
      <c r="BI81" s="265"/>
      <c r="BJ81" s="265"/>
      <c r="BK81" s="265"/>
      <c r="BL81" s="265"/>
      <c r="BM81" s="265"/>
      <c r="BN81" s="265"/>
      <c r="BO81" s="265"/>
      <c r="BP81" s="265"/>
      <c r="BQ81" s="262">
        <v>75</v>
      </c>
      <c r="BR81" s="267"/>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6"/>
    </row>
    <row r="82" spans="1:131" s="247" customFormat="1" ht="26.25" customHeight="1" x14ac:dyDescent="0.2">
      <c r="A82" s="261">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5"/>
      <c r="BF82" s="265"/>
      <c r="BG82" s="265"/>
      <c r="BH82" s="265"/>
      <c r="BI82" s="265"/>
      <c r="BJ82" s="265"/>
      <c r="BK82" s="265"/>
      <c r="BL82" s="265"/>
      <c r="BM82" s="265"/>
      <c r="BN82" s="265"/>
      <c r="BO82" s="265"/>
      <c r="BP82" s="265"/>
      <c r="BQ82" s="262">
        <v>76</v>
      </c>
      <c r="BR82" s="267"/>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6"/>
    </row>
    <row r="83" spans="1:131" s="247" customFormat="1" ht="26.25" customHeight="1" x14ac:dyDescent="0.2">
      <c r="A83" s="261">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5"/>
      <c r="BF83" s="265"/>
      <c r="BG83" s="265"/>
      <c r="BH83" s="265"/>
      <c r="BI83" s="265"/>
      <c r="BJ83" s="265"/>
      <c r="BK83" s="265"/>
      <c r="BL83" s="265"/>
      <c r="BM83" s="265"/>
      <c r="BN83" s="265"/>
      <c r="BO83" s="265"/>
      <c r="BP83" s="265"/>
      <c r="BQ83" s="262">
        <v>77</v>
      </c>
      <c r="BR83" s="267"/>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6"/>
    </row>
    <row r="84" spans="1:131" s="247" customFormat="1" ht="26.25" customHeight="1" x14ac:dyDescent="0.2">
      <c r="A84" s="261">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5"/>
      <c r="BF84" s="265"/>
      <c r="BG84" s="265"/>
      <c r="BH84" s="265"/>
      <c r="BI84" s="265"/>
      <c r="BJ84" s="265"/>
      <c r="BK84" s="265"/>
      <c r="BL84" s="265"/>
      <c r="BM84" s="265"/>
      <c r="BN84" s="265"/>
      <c r="BO84" s="265"/>
      <c r="BP84" s="265"/>
      <c r="BQ84" s="262">
        <v>78</v>
      </c>
      <c r="BR84" s="267"/>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6"/>
    </row>
    <row r="85" spans="1:131" s="247" customFormat="1" ht="26.25" customHeight="1" x14ac:dyDescent="0.2">
      <c r="A85" s="261">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5"/>
      <c r="BF85" s="265"/>
      <c r="BG85" s="265"/>
      <c r="BH85" s="265"/>
      <c r="BI85" s="265"/>
      <c r="BJ85" s="265"/>
      <c r="BK85" s="265"/>
      <c r="BL85" s="265"/>
      <c r="BM85" s="265"/>
      <c r="BN85" s="265"/>
      <c r="BO85" s="265"/>
      <c r="BP85" s="265"/>
      <c r="BQ85" s="262">
        <v>79</v>
      </c>
      <c r="BR85" s="267"/>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6"/>
    </row>
    <row r="86" spans="1:131" s="247" customFormat="1" ht="26.25" customHeight="1" x14ac:dyDescent="0.2">
      <c r="A86" s="261">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5"/>
      <c r="BF86" s="265"/>
      <c r="BG86" s="265"/>
      <c r="BH86" s="265"/>
      <c r="BI86" s="265"/>
      <c r="BJ86" s="265"/>
      <c r="BK86" s="265"/>
      <c r="BL86" s="265"/>
      <c r="BM86" s="265"/>
      <c r="BN86" s="265"/>
      <c r="BO86" s="265"/>
      <c r="BP86" s="265"/>
      <c r="BQ86" s="262">
        <v>80</v>
      </c>
      <c r="BR86" s="267"/>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6"/>
    </row>
    <row r="87" spans="1:131" s="247" customFormat="1" ht="26.25" customHeight="1" x14ac:dyDescent="0.2">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6"/>
    </row>
    <row r="88" spans="1:131" s="247" customFormat="1" ht="26.25" customHeight="1" thickBot="1" x14ac:dyDescent="0.25">
      <c r="A88" s="264" t="s">
        <v>389</v>
      </c>
      <c r="B88" s="874" t="s">
        <v>418</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f>SUM(AF68:AJ75)</f>
        <v>8497</v>
      </c>
      <c r="AG88" s="928"/>
      <c r="AH88" s="928"/>
      <c r="AI88" s="928"/>
      <c r="AJ88" s="928"/>
      <c r="AK88" s="925"/>
      <c r="AL88" s="925"/>
      <c r="AM88" s="925"/>
      <c r="AN88" s="925"/>
      <c r="AO88" s="925"/>
      <c r="AP88" s="928">
        <f>SUM(AP68:AT75)</f>
        <v>1573</v>
      </c>
      <c r="AQ88" s="928"/>
      <c r="AR88" s="928"/>
      <c r="AS88" s="928"/>
      <c r="AT88" s="928"/>
      <c r="AU88" s="928">
        <f>SUM(AU68:AY75)</f>
        <v>319</v>
      </c>
      <c r="AV88" s="928"/>
      <c r="AW88" s="928"/>
      <c r="AX88" s="928"/>
      <c r="AY88" s="928"/>
      <c r="AZ88" s="933"/>
      <c r="BA88" s="933"/>
      <c r="BB88" s="933"/>
      <c r="BC88" s="933"/>
      <c r="BD88" s="934"/>
      <c r="BE88" s="265"/>
      <c r="BF88" s="265"/>
      <c r="BG88" s="265"/>
      <c r="BH88" s="265"/>
      <c r="BI88" s="265"/>
      <c r="BJ88" s="265"/>
      <c r="BK88" s="265"/>
      <c r="BL88" s="265"/>
      <c r="BM88" s="265"/>
      <c r="BN88" s="265"/>
      <c r="BO88" s="265"/>
      <c r="BP88" s="265"/>
      <c r="BQ88" s="262">
        <v>82</v>
      </c>
      <c r="BR88" s="267"/>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f>
        <v>3</v>
      </c>
      <c r="CS102" s="936"/>
      <c r="CT102" s="936"/>
      <c r="CU102" s="936"/>
      <c r="CV102" s="977"/>
      <c r="CW102" s="976">
        <f t="shared" ref="CW102" si="0">CW7</f>
        <v>885</v>
      </c>
      <c r="CX102" s="936"/>
      <c r="CY102" s="936"/>
      <c r="CZ102" s="936"/>
      <c r="DA102" s="977"/>
      <c r="DB102" s="976" t="str">
        <f t="shared" ref="DB102" si="1">DB7</f>
        <v>-</v>
      </c>
      <c r="DC102" s="936"/>
      <c r="DD102" s="936"/>
      <c r="DE102" s="936"/>
      <c r="DF102" s="977"/>
      <c r="DG102" s="976" t="str">
        <f t="shared" ref="DG102" si="2">DG7</f>
        <v>-</v>
      </c>
      <c r="DH102" s="936"/>
      <c r="DI102" s="936"/>
      <c r="DJ102" s="936"/>
      <c r="DK102" s="977"/>
      <c r="DL102" s="976" t="str">
        <f t="shared" ref="DL102" si="3">DL7</f>
        <v>-</v>
      </c>
      <c r="DM102" s="936"/>
      <c r="DN102" s="936"/>
      <c r="DO102" s="936"/>
      <c r="DP102" s="977"/>
      <c r="DQ102" s="976" t="str">
        <f t="shared" ref="DQ102" si="4">DQ7</f>
        <v>-</v>
      </c>
      <c r="DR102" s="936"/>
      <c r="DS102" s="936"/>
      <c r="DT102" s="936"/>
      <c r="DU102" s="977"/>
      <c r="DV102" s="1000"/>
      <c r="DW102" s="1001"/>
      <c r="DX102" s="1001"/>
      <c r="DY102" s="1001"/>
      <c r="DZ102" s="1002"/>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2">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428</v>
      </c>
      <c r="AG109" s="979"/>
      <c r="AH109" s="979"/>
      <c r="AI109" s="979"/>
      <c r="AJ109" s="980"/>
      <c r="AK109" s="978" t="s">
        <v>303</v>
      </c>
      <c r="AL109" s="979"/>
      <c r="AM109" s="979"/>
      <c r="AN109" s="979"/>
      <c r="AO109" s="980"/>
      <c r="AP109" s="978" t="s">
        <v>429</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428</v>
      </c>
      <c r="BW109" s="979"/>
      <c r="BX109" s="979"/>
      <c r="BY109" s="979"/>
      <c r="BZ109" s="980"/>
      <c r="CA109" s="978" t="s">
        <v>303</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428</v>
      </c>
      <c r="DM109" s="979"/>
      <c r="DN109" s="979"/>
      <c r="DO109" s="979"/>
      <c r="DP109" s="980"/>
      <c r="DQ109" s="978" t="s">
        <v>303</v>
      </c>
      <c r="DR109" s="979"/>
      <c r="DS109" s="979"/>
      <c r="DT109" s="979"/>
      <c r="DU109" s="980"/>
      <c r="DV109" s="978" t="s">
        <v>429</v>
      </c>
      <c r="DW109" s="979"/>
      <c r="DX109" s="979"/>
      <c r="DY109" s="979"/>
      <c r="DZ109" s="981"/>
    </row>
    <row r="110" spans="1:131" s="246" customFormat="1" ht="26.25" customHeight="1" x14ac:dyDescent="0.2">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605940</v>
      </c>
      <c r="AB110" s="986"/>
      <c r="AC110" s="986"/>
      <c r="AD110" s="986"/>
      <c r="AE110" s="987"/>
      <c r="AF110" s="988">
        <v>561210</v>
      </c>
      <c r="AG110" s="986"/>
      <c r="AH110" s="986"/>
      <c r="AI110" s="986"/>
      <c r="AJ110" s="987"/>
      <c r="AK110" s="988">
        <v>579718</v>
      </c>
      <c r="AL110" s="986"/>
      <c r="AM110" s="986"/>
      <c r="AN110" s="986"/>
      <c r="AO110" s="987"/>
      <c r="AP110" s="989">
        <v>15.5</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6119523</v>
      </c>
      <c r="BR110" s="1021"/>
      <c r="BS110" s="1021"/>
      <c r="BT110" s="1021"/>
      <c r="BU110" s="1021"/>
      <c r="BV110" s="1021">
        <v>5870740</v>
      </c>
      <c r="BW110" s="1021"/>
      <c r="BX110" s="1021"/>
      <c r="BY110" s="1021"/>
      <c r="BZ110" s="1021"/>
      <c r="CA110" s="1021">
        <v>5866114</v>
      </c>
      <c r="CB110" s="1021"/>
      <c r="CC110" s="1021"/>
      <c r="CD110" s="1021"/>
      <c r="CE110" s="1021"/>
      <c r="CF110" s="1035">
        <v>156.6</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436</v>
      </c>
      <c r="DM110" s="1021"/>
      <c r="DN110" s="1021"/>
      <c r="DO110" s="1021"/>
      <c r="DP110" s="1021"/>
      <c r="DQ110" s="1021" t="s">
        <v>435</v>
      </c>
      <c r="DR110" s="1021"/>
      <c r="DS110" s="1021"/>
      <c r="DT110" s="1021"/>
      <c r="DU110" s="1021"/>
      <c r="DV110" s="1022" t="s">
        <v>435</v>
      </c>
      <c r="DW110" s="1022"/>
      <c r="DX110" s="1022"/>
      <c r="DY110" s="1022"/>
      <c r="DZ110" s="1023"/>
    </row>
    <row r="111" spans="1:131" s="246" customFormat="1" ht="26.25" customHeight="1" x14ac:dyDescent="0.2">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435</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2359</v>
      </c>
      <c r="BR111" s="1014"/>
      <c r="BS111" s="1014"/>
      <c r="BT111" s="1014"/>
      <c r="BU111" s="1014"/>
      <c r="BV111" s="1014">
        <v>2016</v>
      </c>
      <c r="BW111" s="1014"/>
      <c r="BX111" s="1014"/>
      <c r="BY111" s="1014"/>
      <c r="BZ111" s="1014"/>
      <c r="CA111" s="1014" t="s">
        <v>127</v>
      </c>
      <c r="CB111" s="1014"/>
      <c r="CC111" s="1014"/>
      <c r="CD111" s="1014"/>
      <c r="CE111" s="1014"/>
      <c r="CF111" s="1008" t="s">
        <v>127</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440</v>
      </c>
      <c r="DM111" s="1014"/>
      <c r="DN111" s="1014"/>
      <c r="DO111" s="1014"/>
      <c r="DP111" s="1014"/>
      <c r="DQ111" s="1014" t="s">
        <v>441</v>
      </c>
      <c r="DR111" s="1014"/>
      <c r="DS111" s="1014"/>
      <c r="DT111" s="1014"/>
      <c r="DU111" s="1014"/>
      <c r="DV111" s="1015" t="s">
        <v>436</v>
      </c>
      <c r="DW111" s="1015"/>
      <c r="DX111" s="1015"/>
      <c r="DY111" s="1015"/>
      <c r="DZ111" s="1016"/>
    </row>
    <row r="112" spans="1:131" s="246" customFormat="1" ht="26.25" customHeight="1" x14ac:dyDescent="0.2">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127</v>
      </c>
      <c r="AG112" s="1053"/>
      <c r="AH112" s="1053"/>
      <c r="AI112" s="1053"/>
      <c r="AJ112" s="1054"/>
      <c r="AK112" s="1055" t="s">
        <v>441</v>
      </c>
      <c r="AL112" s="1053"/>
      <c r="AM112" s="1053"/>
      <c r="AN112" s="1053"/>
      <c r="AO112" s="1054"/>
      <c r="AP112" s="1056" t="s">
        <v>127</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23445</v>
      </c>
      <c r="BR112" s="1014"/>
      <c r="BS112" s="1014"/>
      <c r="BT112" s="1014"/>
      <c r="BU112" s="1014"/>
      <c r="BV112" s="1014" t="s">
        <v>127</v>
      </c>
      <c r="BW112" s="1014"/>
      <c r="BX112" s="1014"/>
      <c r="BY112" s="1014"/>
      <c r="BZ112" s="1014"/>
      <c r="CA112" s="1014">
        <v>13114</v>
      </c>
      <c r="CB112" s="1014"/>
      <c r="CC112" s="1014"/>
      <c r="CD112" s="1014"/>
      <c r="CE112" s="1014"/>
      <c r="CF112" s="1008">
        <v>0.4</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441</v>
      </c>
      <c r="DH112" s="1014"/>
      <c r="DI112" s="1014"/>
      <c r="DJ112" s="1014"/>
      <c r="DK112" s="1014"/>
      <c r="DL112" s="1014" t="s">
        <v>441</v>
      </c>
      <c r="DM112" s="1014"/>
      <c r="DN112" s="1014"/>
      <c r="DO112" s="1014"/>
      <c r="DP112" s="1014"/>
      <c r="DQ112" s="1014" t="s">
        <v>441</v>
      </c>
      <c r="DR112" s="1014"/>
      <c r="DS112" s="1014"/>
      <c r="DT112" s="1014"/>
      <c r="DU112" s="1014"/>
      <c r="DV112" s="1015" t="s">
        <v>127</v>
      </c>
      <c r="DW112" s="1015"/>
      <c r="DX112" s="1015"/>
      <c r="DY112" s="1015"/>
      <c r="DZ112" s="1016"/>
    </row>
    <row r="113" spans="1:130" s="246" customFormat="1" ht="26.25" customHeight="1" x14ac:dyDescent="0.2">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1309</v>
      </c>
      <c r="AB113" s="1028"/>
      <c r="AC113" s="1028"/>
      <c r="AD113" s="1028"/>
      <c r="AE113" s="1029"/>
      <c r="AF113" s="1030">
        <v>1529</v>
      </c>
      <c r="AG113" s="1028"/>
      <c r="AH113" s="1028"/>
      <c r="AI113" s="1028"/>
      <c r="AJ113" s="1029"/>
      <c r="AK113" s="1030">
        <v>1663</v>
      </c>
      <c r="AL113" s="1028"/>
      <c r="AM113" s="1028"/>
      <c r="AN113" s="1028"/>
      <c r="AO113" s="1029"/>
      <c r="AP113" s="1031">
        <v>0</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442838</v>
      </c>
      <c r="BR113" s="1014"/>
      <c r="BS113" s="1014"/>
      <c r="BT113" s="1014"/>
      <c r="BU113" s="1014"/>
      <c r="BV113" s="1014">
        <v>369222</v>
      </c>
      <c r="BW113" s="1014"/>
      <c r="BX113" s="1014"/>
      <c r="BY113" s="1014"/>
      <c r="BZ113" s="1014"/>
      <c r="CA113" s="1014">
        <v>318171</v>
      </c>
      <c r="CB113" s="1014"/>
      <c r="CC113" s="1014"/>
      <c r="CD113" s="1014"/>
      <c r="CE113" s="1014"/>
      <c r="CF113" s="1008">
        <v>8.5</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441</v>
      </c>
      <c r="DH113" s="1053"/>
      <c r="DI113" s="1053"/>
      <c r="DJ113" s="1053"/>
      <c r="DK113" s="1054"/>
      <c r="DL113" s="1055" t="s">
        <v>440</v>
      </c>
      <c r="DM113" s="1053"/>
      <c r="DN113" s="1053"/>
      <c r="DO113" s="1053"/>
      <c r="DP113" s="1054"/>
      <c r="DQ113" s="1055" t="s">
        <v>127</v>
      </c>
      <c r="DR113" s="1053"/>
      <c r="DS113" s="1053"/>
      <c r="DT113" s="1053"/>
      <c r="DU113" s="1054"/>
      <c r="DV113" s="1056" t="s">
        <v>127</v>
      </c>
      <c r="DW113" s="1057"/>
      <c r="DX113" s="1057"/>
      <c r="DY113" s="1057"/>
      <c r="DZ113" s="1058"/>
    </row>
    <row r="114" spans="1:130" s="246" customFormat="1" ht="26.25" customHeight="1" x14ac:dyDescent="0.2">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149494</v>
      </c>
      <c r="AB114" s="1053"/>
      <c r="AC114" s="1053"/>
      <c r="AD114" s="1053"/>
      <c r="AE114" s="1054"/>
      <c r="AF114" s="1055">
        <v>118025</v>
      </c>
      <c r="AG114" s="1053"/>
      <c r="AH114" s="1053"/>
      <c r="AI114" s="1053"/>
      <c r="AJ114" s="1054"/>
      <c r="AK114" s="1055">
        <v>50142</v>
      </c>
      <c r="AL114" s="1053"/>
      <c r="AM114" s="1053"/>
      <c r="AN114" s="1053"/>
      <c r="AO114" s="1054"/>
      <c r="AP114" s="1056">
        <v>1.3</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1236636</v>
      </c>
      <c r="BR114" s="1014"/>
      <c r="BS114" s="1014"/>
      <c r="BT114" s="1014"/>
      <c r="BU114" s="1014"/>
      <c r="BV114" s="1014">
        <v>1241433</v>
      </c>
      <c r="BW114" s="1014"/>
      <c r="BX114" s="1014"/>
      <c r="BY114" s="1014"/>
      <c r="BZ114" s="1014"/>
      <c r="CA114" s="1014">
        <v>1232832</v>
      </c>
      <c r="CB114" s="1014"/>
      <c r="CC114" s="1014"/>
      <c r="CD114" s="1014"/>
      <c r="CE114" s="1014"/>
      <c r="CF114" s="1008">
        <v>32.9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441</v>
      </c>
      <c r="DM114" s="1053"/>
      <c r="DN114" s="1053"/>
      <c r="DO114" s="1053"/>
      <c r="DP114" s="1054"/>
      <c r="DQ114" s="1055" t="s">
        <v>440</v>
      </c>
      <c r="DR114" s="1053"/>
      <c r="DS114" s="1053"/>
      <c r="DT114" s="1053"/>
      <c r="DU114" s="1054"/>
      <c r="DV114" s="1056" t="s">
        <v>127</v>
      </c>
      <c r="DW114" s="1057"/>
      <c r="DX114" s="1057"/>
      <c r="DY114" s="1057"/>
      <c r="DZ114" s="1058"/>
    </row>
    <row r="115" spans="1:130" s="246" customFormat="1" ht="26.25" customHeight="1" x14ac:dyDescent="0.2">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2543</v>
      </c>
      <c r="AB115" s="1028"/>
      <c r="AC115" s="1028"/>
      <c r="AD115" s="1028"/>
      <c r="AE115" s="1029"/>
      <c r="AF115" s="1030">
        <v>2016</v>
      </c>
      <c r="AG115" s="1028"/>
      <c r="AH115" s="1028"/>
      <c r="AI115" s="1028"/>
      <c r="AJ115" s="1029"/>
      <c r="AK115" s="1030">
        <v>343</v>
      </c>
      <c r="AL115" s="1028"/>
      <c r="AM115" s="1028"/>
      <c r="AN115" s="1028"/>
      <c r="AO115" s="1029"/>
      <c r="AP115" s="1031">
        <v>0</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7111</v>
      </c>
      <c r="BR115" s="1014"/>
      <c r="BS115" s="1014"/>
      <c r="BT115" s="1014"/>
      <c r="BU115" s="1014"/>
      <c r="BV115" s="1014">
        <v>9143</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441</v>
      </c>
      <c r="DH115" s="1053"/>
      <c r="DI115" s="1053"/>
      <c r="DJ115" s="1053"/>
      <c r="DK115" s="1054"/>
      <c r="DL115" s="1055" t="s">
        <v>127</v>
      </c>
      <c r="DM115" s="1053"/>
      <c r="DN115" s="1053"/>
      <c r="DO115" s="1053"/>
      <c r="DP115" s="1054"/>
      <c r="DQ115" s="1055" t="s">
        <v>441</v>
      </c>
      <c r="DR115" s="1053"/>
      <c r="DS115" s="1053"/>
      <c r="DT115" s="1053"/>
      <c r="DU115" s="1054"/>
      <c r="DV115" s="1056" t="s">
        <v>441</v>
      </c>
      <c r="DW115" s="1057"/>
      <c r="DX115" s="1057"/>
      <c r="DY115" s="1057"/>
      <c r="DZ115" s="1058"/>
    </row>
    <row r="116" spans="1:130" s="246" customFormat="1" ht="26.25" customHeight="1" x14ac:dyDescent="0.2">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441</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441</v>
      </c>
      <c r="BW116" s="1014"/>
      <c r="BX116" s="1014"/>
      <c r="BY116" s="1014"/>
      <c r="BZ116" s="1014"/>
      <c r="CA116" s="1014" t="s">
        <v>441</v>
      </c>
      <c r="CB116" s="1014"/>
      <c r="CC116" s="1014"/>
      <c r="CD116" s="1014"/>
      <c r="CE116" s="1014"/>
      <c r="CF116" s="1008" t="s">
        <v>127</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441</v>
      </c>
      <c r="DM116" s="1053"/>
      <c r="DN116" s="1053"/>
      <c r="DO116" s="1053"/>
      <c r="DP116" s="1054"/>
      <c r="DQ116" s="1055" t="s">
        <v>127</v>
      </c>
      <c r="DR116" s="1053"/>
      <c r="DS116" s="1053"/>
      <c r="DT116" s="1053"/>
      <c r="DU116" s="1054"/>
      <c r="DV116" s="1056" t="s">
        <v>127</v>
      </c>
      <c r="DW116" s="1057"/>
      <c r="DX116" s="1057"/>
      <c r="DY116" s="1057"/>
      <c r="DZ116" s="1058"/>
    </row>
    <row r="117" spans="1:130" s="246" customFormat="1" ht="26.25" customHeight="1" x14ac:dyDescent="0.2">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759286</v>
      </c>
      <c r="AB117" s="1071"/>
      <c r="AC117" s="1071"/>
      <c r="AD117" s="1071"/>
      <c r="AE117" s="1072"/>
      <c r="AF117" s="1073">
        <v>682780</v>
      </c>
      <c r="AG117" s="1071"/>
      <c r="AH117" s="1071"/>
      <c r="AI117" s="1071"/>
      <c r="AJ117" s="1072"/>
      <c r="AK117" s="1073">
        <v>631866</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460</v>
      </c>
      <c r="BR117" s="1014"/>
      <c r="BS117" s="1014"/>
      <c r="BT117" s="1014"/>
      <c r="BU117" s="1014"/>
      <c r="BV117" s="1014" t="s">
        <v>461</v>
      </c>
      <c r="BW117" s="1014"/>
      <c r="BX117" s="1014"/>
      <c r="BY117" s="1014"/>
      <c r="BZ117" s="1014"/>
      <c r="CA117" s="1014" t="s">
        <v>460</v>
      </c>
      <c r="CB117" s="1014"/>
      <c r="CC117" s="1014"/>
      <c r="CD117" s="1014"/>
      <c r="CE117" s="1014"/>
      <c r="CF117" s="1008" t="s">
        <v>461</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461</v>
      </c>
      <c r="DH117" s="1053"/>
      <c r="DI117" s="1053"/>
      <c r="DJ117" s="1053"/>
      <c r="DK117" s="1054"/>
      <c r="DL117" s="1055" t="s">
        <v>461</v>
      </c>
      <c r="DM117" s="1053"/>
      <c r="DN117" s="1053"/>
      <c r="DO117" s="1053"/>
      <c r="DP117" s="1054"/>
      <c r="DQ117" s="1055" t="s">
        <v>461</v>
      </c>
      <c r="DR117" s="1053"/>
      <c r="DS117" s="1053"/>
      <c r="DT117" s="1053"/>
      <c r="DU117" s="1054"/>
      <c r="DV117" s="1056" t="s">
        <v>461</v>
      </c>
      <c r="DW117" s="1057"/>
      <c r="DX117" s="1057"/>
      <c r="DY117" s="1057"/>
      <c r="DZ117" s="1058"/>
    </row>
    <row r="118" spans="1:130" s="246" customFormat="1" ht="26.25" customHeight="1" x14ac:dyDescent="0.2">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428</v>
      </c>
      <c r="AG118" s="979"/>
      <c r="AH118" s="979"/>
      <c r="AI118" s="979"/>
      <c r="AJ118" s="980"/>
      <c r="AK118" s="978" t="s">
        <v>303</v>
      </c>
      <c r="AL118" s="979"/>
      <c r="AM118" s="979"/>
      <c r="AN118" s="979"/>
      <c r="AO118" s="980"/>
      <c r="AP118" s="1065" t="s">
        <v>429</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461</v>
      </c>
      <c r="BR118" s="1092"/>
      <c r="BS118" s="1092"/>
      <c r="BT118" s="1092"/>
      <c r="BU118" s="1092"/>
      <c r="BV118" s="1092" t="s">
        <v>461</v>
      </c>
      <c r="BW118" s="1092"/>
      <c r="BX118" s="1092"/>
      <c r="BY118" s="1092"/>
      <c r="BZ118" s="1092"/>
      <c r="CA118" s="1092" t="s">
        <v>461</v>
      </c>
      <c r="CB118" s="1092"/>
      <c r="CC118" s="1092"/>
      <c r="CD118" s="1092"/>
      <c r="CE118" s="1092"/>
      <c r="CF118" s="1008" t="s">
        <v>461</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461</v>
      </c>
      <c r="DH118" s="1053"/>
      <c r="DI118" s="1053"/>
      <c r="DJ118" s="1053"/>
      <c r="DK118" s="1054"/>
      <c r="DL118" s="1055" t="s">
        <v>461</v>
      </c>
      <c r="DM118" s="1053"/>
      <c r="DN118" s="1053"/>
      <c r="DO118" s="1053"/>
      <c r="DP118" s="1054"/>
      <c r="DQ118" s="1055" t="s">
        <v>461</v>
      </c>
      <c r="DR118" s="1053"/>
      <c r="DS118" s="1053"/>
      <c r="DT118" s="1053"/>
      <c r="DU118" s="1054"/>
      <c r="DV118" s="1056" t="s">
        <v>461</v>
      </c>
      <c r="DW118" s="1057"/>
      <c r="DX118" s="1057"/>
      <c r="DY118" s="1057"/>
      <c r="DZ118" s="1058"/>
    </row>
    <row r="119" spans="1:130" s="246" customFormat="1" ht="26.25" customHeight="1" x14ac:dyDescent="0.2">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460</v>
      </c>
      <c r="AG119" s="986"/>
      <c r="AH119" s="986"/>
      <c r="AI119" s="986"/>
      <c r="AJ119" s="987"/>
      <c r="AK119" s="988" t="s">
        <v>466</v>
      </c>
      <c r="AL119" s="986"/>
      <c r="AM119" s="986"/>
      <c r="AN119" s="986"/>
      <c r="AO119" s="987"/>
      <c r="AP119" s="989" t="s">
        <v>461</v>
      </c>
      <c r="AQ119" s="990"/>
      <c r="AR119" s="990"/>
      <c r="AS119" s="990"/>
      <c r="AT119" s="991"/>
      <c r="AU119" s="996"/>
      <c r="AV119" s="997"/>
      <c r="AW119" s="997"/>
      <c r="AX119" s="997"/>
      <c r="AY119" s="997"/>
      <c r="AZ119" s="277" t="s">
        <v>184</v>
      </c>
      <c r="BA119" s="277"/>
      <c r="BB119" s="277"/>
      <c r="BC119" s="277"/>
      <c r="BD119" s="277"/>
      <c r="BE119" s="277"/>
      <c r="BF119" s="277"/>
      <c r="BG119" s="277"/>
      <c r="BH119" s="277"/>
      <c r="BI119" s="277"/>
      <c r="BJ119" s="277"/>
      <c r="BK119" s="277"/>
      <c r="BL119" s="277"/>
      <c r="BM119" s="277"/>
      <c r="BN119" s="277"/>
      <c r="BO119" s="1069" t="s">
        <v>467</v>
      </c>
      <c r="BP119" s="1100"/>
      <c r="BQ119" s="1091">
        <v>7831912</v>
      </c>
      <c r="BR119" s="1092"/>
      <c r="BS119" s="1092"/>
      <c r="BT119" s="1092"/>
      <c r="BU119" s="1092"/>
      <c r="BV119" s="1092">
        <v>7492554</v>
      </c>
      <c r="BW119" s="1092"/>
      <c r="BX119" s="1092"/>
      <c r="BY119" s="1092"/>
      <c r="BZ119" s="1092"/>
      <c r="CA119" s="1092">
        <v>7430231</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2359</v>
      </c>
      <c r="DH119" s="1078"/>
      <c r="DI119" s="1078"/>
      <c r="DJ119" s="1078"/>
      <c r="DK119" s="1079"/>
      <c r="DL119" s="1077">
        <v>2016</v>
      </c>
      <c r="DM119" s="1078"/>
      <c r="DN119" s="1078"/>
      <c r="DO119" s="1078"/>
      <c r="DP119" s="1079"/>
      <c r="DQ119" s="1077" t="s">
        <v>461</v>
      </c>
      <c r="DR119" s="1078"/>
      <c r="DS119" s="1078"/>
      <c r="DT119" s="1078"/>
      <c r="DU119" s="1079"/>
      <c r="DV119" s="1080" t="s">
        <v>469</v>
      </c>
      <c r="DW119" s="1081"/>
      <c r="DX119" s="1081"/>
      <c r="DY119" s="1081"/>
      <c r="DZ119" s="1082"/>
    </row>
    <row r="120" spans="1:130" s="246" customFormat="1" ht="26.25" customHeight="1" x14ac:dyDescent="0.2">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466</v>
      </c>
      <c r="AB120" s="1053"/>
      <c r="AC120" s="1053"/>
      <c r="AD120" s="1053"/>
      <c r="AE120" s="1054"/>
      <c r="AF120" s="1055" t="s">
        <v>461</v>
      </c>
      <c r="AG120" s="1053"/>
      <c r="AH120" s="1053"/>
      <c r="AI120" s="1053"/>
      <c r="AJ120" s="1054"/>
      <c r="AK120" s="1055" t="s">
        <v>461</v>
      </c>
      <c r="AL120" s="1053"/>
      <c r="AM120" s="1053"/>
      <c r="AN120" s="1053"/>
      <c r="AO120" s="1054"/>
      <c r="AP120" s="1056" t="s">
        <v>461</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2827266</v>
      </c>
      <c r="BR120" s="1021"/>
      <c r="BS120" s="1021"/>
      <c r="BT120" s="1021"/>
      <c r="BU120" s="1021"/>
      <c r="BV120" s="1021">
        <v>2940879</v>
      </c>
      <c r="BW120" s="1021"/>
      <c r="BX120" s="1021"/>
      <c r="BY120" s="1021"/>
      <c r="BZ120" s="1021"/>
      <c r="CA120" s="1021">
        <v>3054276</v>
      </c>
      <c r="CB120" s="1021"/>
      <c r="CC120" s="1021"/>
      <c r="CD120" s="1021"/>
      <c r="CE120" s="1021"/>
      <c r="CF120" s="1035">
        <v>81.5</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23445</v>
      </c>
      <c r="DH120" s="1021"/>
      <c r="DI120" s="1021"/>
      <c r="DJ120" s="1021"/>
      <c r="DK120" s="1021"/>
      <c r="DL120" s="1021" t="s">
        <v>461</v>
      </c>
      <c r="DM120" s="1021"/>
      <c r="DN120" s="1021"/>
      <c r="DO120" s="1021"/>
      <c r="DP120" s="1021"/>
      <c r="DQ120" s="1021">
        <v>13114</v>
      </c>
      <c r="DR120" s="1021"/>
      <c r="DS120" s="1021"/>
      <c r="DT120" s="1021"/>
      <c r="DU120" s="1021"/>
      <c r="DV120" s="1022">
        <v>0.4</v>
      </c>
      <c r="DW120" s="1022"/>
      <c r="DX120" s="1022"/>
      <c r="DY120" s="1022"/>
      <c r="DZ120" s="1023"/>
    </row>
    <row r="121" spans="1:130" s="246" customFormat="1" ht="26.25" customHeight="1" x14ac:dyDescent="0.2">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461</v>
      </c>
      <c r="AB121" s="1053"/>
      <c r="AC121" s="1053"/>
      <c r="AD121" s="1053"/>
      <c r="AE121" s="1054"/>
      <c r="AF121" s="1055" t="s">
        <v>461</v>
      </c>
      <c r="AG121" s="1053"/>
      <c r="AH121" s="1053"/>
      <c r="AI121" s="1053"/>
      <c r="AJ121" s="1054"/>
      <c r="AK121" s="1055" t="s">
        <v>469</v>
      </c>
      <c r="AL121" s="1053"/>
      <c r="AM121" s="1053"/>
      <c r="AN121" s="1053"/>
      <c r="AO121" s="1054"/>
      <c r="AP121" s="1056" t="s">
        <v>460</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213442</v>
      </c>
      <c r="BR121" s="1014"/>
      <c r="BS121" s="1014"/>
      <c r="BT121" s="1014"/>
      <c r="BU121" s="1014"/>
      <c r="BV121" s="1014">
        <v>226658</v>
      </c>
      <c r="BW121" s="1014"/>
      <c r="BX121" s="1014"/>
      <c r="BY121" s="1014"/>
      <c r="BZ121" s="1014"/>
      <c r="CA121" s="1014">
        <v>228014</v>
      </c>
      <c r="CB121" s="1014"/>
      <c r="CC121" s="1014"/>
      <c r="CD121" s="1014"/>
      <c r="CE121" s="1014"/>
      <c r="CF121" s="1008">
        <v>6.1</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t="s">
        <v>460</v>
      </c>
      <c r="DH121" s="1014"/>
      <c r="DI121" s="1014"/>
      <c r="DJ121" s="1014"/>
      <c r="DK121" s="1014"/>
      <c r="DL121" s="1014" t="s">
        <v>461</v>
      </c>
      <c r="DM121" s="1014"/>
      <c r="DN121" s="1014"/>
      <c r="DO121" s="1014"/>
      <c r="DP121" s="1014"/>
      <c r="DQ121" s="1014" t="s">
        <v>461</v>
      </c>
      <c r="DR121" s="1014"/>
      <c r="DS121" s="1014"/>
      <c r="DT121" s="1014"/>
      <c r="DU121" s="1014"/>
      <c r="DV121" s="1015" t="s">
        <v>465</v>
      </c>
      <c r="DW121" s="1015"/>
      <c r="DX121" s="1015"/>
      <c r="DY121" s="1015"/>
      <c r="DZ121" s="1016"/>
    </row>
    <row r="122" spans="1:130" s="246" customFormat="1" ht="26.25" customHeight="1" x14ac:dyDescent="0.2">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461</v>
      </c>
      <c r="AB122" s="1053"/>
      <c r="AC122" s="1053"/>
      <c r="AD122" s="1053"/>
      <c r="AE122" s="1054"/>
      <c r="AF122" s="1055" t="s">
        <v>461</v>
      </c>
      <c r="AG122" s="1053"/>
      <c r="AH122" s="1053"/>
      <c r="AI122" s="1053"/>
      <c r="AJ122" s="1054"/>
      <c r="AK122" s="1055" t="s">
        <v>461</v>
      </c>
      <c r="AL122" s="1053"/>
      <c r="AM122" s="1053"/>
      <c r="AN122" s="1053"/>
      <c r="AO122" s="1054"/>
      <c r="AP122" s="1056" t="s">
        <v>461</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3834061</v>
      </c>
      <c r="BR122" s="1092"/>
      <c r="BS122" s="1092"/>
      <c r="BT122" s="1092"/>
      <c r="BU122" s="1092"/>
      <c r="BV122" s="1092">
        <v>3673292</v>
      </c>
      <c r="BW122" s="1092"/>
      <c r="BX122" s="1092"/>
      <c r="BY122" s="1092"/>
      <c r="BZ122" s="1092"/>
      <c r="CA122" s="1092">
        <v>3889394</v>
      </c>
      <c r="CB122" s="1092"/>
      <c r="CC122" s="1092"/>
      <c r="CD122" s="1092"/>
      <c r="CE122" s="1092"/>
      <c r="CF122" s="1112">
        <v>103.8</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461</v>
      </c>
      <c r="DH122" s="1014"/>
      <c r="DI122" s="1014"/>
      <c r="DJ122" s="1014"/>
      <c r="DK122" s="1014"/>
      <c r="DL122" s="1014" t="s">
        <v>461</v>
      </c>
      <c r="DM122" s="1014"/>
      <c r="DN122" s="1014"/>
      <c r="DO122" s="1014"/>
      <c r="DP122" s="1014"/>
      <c r="DQ122" s="1014" t="s">
        <v>461</v>
      </c>
      <c r="DR122" s="1014"/>
      <c r="DS122" s="1014"/>
      <c r="DT122" s="1014"/>
      <c r="DU122" s="1014"/>
      <c r="DV122" s="1015" t="s">
        <v>469</v>
      </c>
      <c r="DW122" s="1015"/>
      <c r="DX122" s="1015"/>
      <c r="DY122" s="1015"/>
      <c r="DZ122" s="1016"/>
    </row>
    <row r="123" spans="1:130" s="246" customFormat="1" ht="26.25" customHeight="1" x14ac:dyDescent="0.2">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461</v>
      </c>
      <c r="AB123" s="1053"/>
      <c r="AC123" s="1053"/>
      <c r="AD123" s="1053"/>
      <c r="AE123" s="1054"/>
      <c r="AF123" s="1055" t="s">
        <v>466</v>
      </c>
      <c r="AG123" s="1053"/>
      <c r="AH123" s="1053"/>
      <c r="AI123" s="1053"/>
      <c r="AJ123" s="1054"/>
      <c r="AK123" s="1055" t="s">
        <v>461</v>
      </c>
      <c r="AL123" s="1053"/>
      <c r="AM123" s="1053"/>
      <c r="AN123" s="1053"/>
      <c r="AO123" s="1054"/>
      <c r="AP123" s="1056" t="s">
        <v>466</v>
      </c>
      <c r="AQ123" s="1057"/>
      <c r="AR123" s="1057"/>
      <c r="AS123" s="1057"/>
      <c r="AT123" s="1058"/>
      <c r="AU123" s="1089"/>
      <c r="AV123" s="1090"/>
      <c r="AW123" s="1090"/>
      <c r="AX123" s="1090"/>
      <c r="AY123" s="1090"/>
      <c r="AZ123" s="277" t="s">
        <v>184</v>
      </c>
      <c r="BA123" s="277"/>
      <c r="BB123" s="277"/>
      <c r="BC123" s="277"/>
      <c r="BD123" s="277"/>
      <c r="BE123" s="277"/>
      <c r="BF123" s="277"/>
      <c r="BG123" s="277"/>
      <c r="BH123" s="277"/>
      <c r="BI123" s="277"/>
      <c r="BJ123" s="277"/>
      <c r="BK123" s="277"/>
      <c r="BL123" s="277"/>
      <c r="BM123" s="277"/>
      <c r="BN123" s="277"/>
      <c r="BO123" s="1069" t="s">
        <v>479</v>
      </c>
      <c r="BP123" s="1100"/>
      <c r="BQ123" s="1159">
        <v>6874769</v>
      </c>
      <c r="BR123" s="1160"/>
      <c r="BS123" s="1160"/>
      <c r="BT123" s="1160"/>
      <c r="BU123" s="1160"/>
      <c r="BV123" s="1160">
        <v>6840829</v>
      </c>
      <c r="BW123" s="1160"/>
      <c r="BX123" s="1160"/>
      <c r="BY123" s="1160"/>
      <c r="BZ123" s="1160"/>
      <c r="CA123" s="1160">
        <v>7171684</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461</v>
      </c>
      <c r="DH123" s="1053"/>
      <c r="DI123" s="1053"/>
      <c r="DJ123" s="1053"/>
      <c r="DK123" s="1054"/>
      <c r="DL123" s="1055" t="s">
        <v>461</v>
      </c>
      <c r="DM123" s="1053"/>
      <c r="DN123" s="1053"/>
      <c r="DO123" s="1053"/>
      <c r="DP123" s="1054"/>
      <c r="DQ123" s="1055" t="s">
        <v>461</v>
      </c>
      <c r="DR123" s="1053"/>
      <c r="DS123" s="1053"/>
      <c r="DT123" s="1053"/>
      <c r="DU123" s="1054"/>
      <c r="DV123" s="1056" t="s">
        <v>461</v>
      </c>
      <c r="DW123" s="1057"/>
      <c r="DX123" s="1057"/>
      <c r="DY123" s="1057"/>
      <c r="DZ123" s="1058"/>
    </row>
    <row r="124" spans="1:130" s="246" customFormat="1" ht="26.25" customHeight="1" thickBot="1" x14ac:dyDescent="0.25">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461</v>
      </c>
      <c r="AB124" s="1053"/>
      <c r="AC124" s="1053"/>
      <c r="AD124" s="1053"/>
      <c r="AE124" s="1054"/>
      <c r="AF124" s="1055" t="s">
        <v>461</v>
      </c>
      <c r="AG124" s="1053"/>
      <c r="AH124" s="1053"/>
      <c r="AI124" s="1053"/>
      <c r="AJ124" s="1054"/>
      <c r="AK124" s="1055" t="s">
        <v>461</v>
      </c>
      <c r="AL124" s="1053"/>
      <c r="AM124" s="1053"/>
      <c r="AN124" s="1053"/>
      <c r="AO124" s="1054"/>
      <c r="AP124" s="1056" t="s">
        <v>465</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26.8</v>
      </c>
      <c r="BR124" s="1122"/>
      <c r="BS124" s="1122"/>
      <c r="BT124" s="1122"/>
      <c r="BU124" s="1122"/>
      <c r="BV124" s="1122">
        <v>18.100000000000001</v>
      </c>
      <c r="BW124" s="1122"/>
      <c r="BX124" s="1122"/>
      <c r="BY124" s="1122"/>
      <c r="BZ124" s="1122"/>
      <c r="CA124" s="1122">
        <v>6.9</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461</v>
      </c>
      <c r="DH124" s="1078"/>
      <c r="DI124" s="1078"/>
      <c r="DJ124" s="1078"/>
      <c r="DK124" s="1079"/>
      <c r="DL124" s="1077" t="s">
        <v>466</v>
      </c>
      <c r="DM124" s="1078"/>
      <c r="DN124" s="1078"/>
      <c r="DO124" s="1078"/>
      <c r="DP124" s="1079"/>
      <c r="DQ124" s="1077" t="s">
        <v>466</v>
      </c>
      <c r="DR124" s="1078"/>
      <c r="DS124" s="1078"/>
      <c r="DT124" s="1078"/>
      <c r="DU124" s="1079"/>
      <c r="DV124" s="1080" t="s">
        <v>466</v>
      </c>
      <c r="DW124" s="1081"/>
      <c r="DX124" s="1081"/>
      <c r="DY124" s="1081"/>
      <c r="DZ124" s="1082"/>
    </row>
    <row r="125" spans="1:130" s="246" customFormat="1" ht="26.25" customHeight="1" x14ac:dyDescent="0.2">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461</v>
      </c>
      <c r="AB125" s="1053"/>
      <c r="AC125" s="1053"/>
      <c r="AD125" s="1053"/>
      <c r="AE125" s="1054"/>
      <c r="AF125" s="1055" t="s">
        <v>461</v>
      </c>
      <c r="AG125" s="1053"/>
      <c r="AH125" s="1053"/>
      <c r="AI125" s="1053"/>
      <c r="AJ125" s="1054"/>
      <c r="AK125" s="1055" t="s">
        <v>466</v>
      </c>
      <c r="AL125" s="1053"/>
      <c r="AM125" s="1053"/>
      <c r="AN125" s="1053"/>
      <c r="AO125" s="1054"/>
      <c r="AP125" s="1056" t="s">
        <v>461</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461</v>
      </c>
      <c r="DM125" s="1021"/>
      <c r="DN125" s="1021"/>
      <c r="DO125" s="1021"/>
      <c r="DP125" s="1021"/>
      <c r="DQ125" s="1021" t="s">
        <v>461</v>
      </c>
      <c r="DR125" s="1021"/>
      <c r="DS125" s="1021"/>
      <c r="DT125" s="1021"/>
      <c r="DU125" s="1021"/>
      <c r="DV125" s="1022" t="s">
        <v>461</v>
      </c>
      <c r="DW125" s="1022"/>
      <c r="DX125" s="1022"/>
      <c r="DY125" s="1022"/>
      <c r="DZ125" s="1023"/>
    </row>
    <row r="126" spans="1:130" s="246" customFormat="1" ht="26.25" customHeight="1" thickBot="1" x14ac:dyDescent="0.25">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461</v>
      </c>
      <c r="AB126" s="1053"/>
      <c r="AC126" s="1053"/>
      <c r="AD126" s="1053"/>
      <c r="AE126" s="1054"/>
      <c r="AF126" s="1055" t="s">
        <v>461</v>
      </c>
      <c r="AG126" s="1053"/>
      <c r="AH126" s="1053"/>
      <c r="AI126" s="1053"/>
      <c r="AJ126" s="1054"/>
      <c r="AK126" s="1055" t="s">
        <v>461</v>
      </c>
      <c r="AL126" s="1053"/>
      <c r="AM126" s="1053"/>
      <c r="AN126" s="1053"/>
      <c r="AO126" s="1054"/>
      <c r="AP126" s="1056" t="s">
        <v>461</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466</v>
      </c>
      <c r="DH126" s="1014"/>
      <c r="DI126" s="1014"/>
      <c r="DJ126" s="1014"/>
      <c r="DK126" s="1014"/>
      <c r="DL126" s="1014" t="s">
        <v>461</v>
      </c>
      <c r="DM126" s="1014"/>
      <c r="DN126" s="1014"/>
      <c r="DO126" s="1014"/>
      <c r="DP126" s="1014"/>
      <c r="DQ126" s="1014" t="s">
        <v>461</v>
      </c>
      <c r="DR126" s="1014"/>
      <c r="DS126" s="1014"/>
      <c r="DT126" s="1014"/>
      <c r="DU126" s="1014"/>
      <c r="DV126" s="1015" t="s">
        <v>466</v>
      </c>
      <c r="DW126" s="1015"/>
      <c r="DX126" s="1015"/>
      <c r="DY126" s="1015"/>
      <c r="DZ126" s="1016"/>
    </row>
    <row r="127" spans="1:130" s="246" customFormat="1" ht="26.25" customHeight="1" x14ac:dyDescent="0.2">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2543</v>
      </c>
      <c r="AB127" s="1053"/>
      <c r="AC127" s="1053"/>
      <c r="AD127" s="1053"/>
      <c r="AE127" s="1054"/>
      <c r="AF127" s="1055">
        <v>2016</v>
      </c>
      <c r="AG127" s="1053"/>
      <c r="AH127" s="1053"/>
      <c r="AI127" s="1053"/>
      <c r="AJ127" s="1054"/>
      <c r="AK127" s="1055">
        <v>343</v>
      </c>
      <c r="AL127" s="1053"/>
      <c r="AM127" s="1053"/>
      <c r="AN127" s="1053"/>
      <c r="AO127" s="1054"/>
      <c r="AP127" s="1056">
        <v>0</v>
      </c>
      <c r="AQ127" s="1057"/>
      <c r="AR127" s="1057"/>
      <c r="AS127" s="1057"/>
      <c r="AT127" s="1058"/>
      <c r="AU127" s="282"/>
      <c r="AV127" s="282"/>
      <c r="AW127" s="282"/>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461</v>
      </c>
      <c r="DH127" s="1014"/>
      <c r="DI127" s="1014"/>
      <c r="DJ127" s="1014"/>
      <c r="DK127" s="1014"/>
      <c r="DL127" s="1014" t="s">
        <v>461</v>
      </c>
      <c r="DM127" s="1014"/>
      <c r="DN127" s="1014"/>
      <c r="DO127" s="1014"/>
      <c r="DP127" s="1014"/>
      <c r="DQ127" s="1014" t="s">
        <v>461</v>
      </c>
      <c r="DR127" s="1014"/>
      <c r="DS127" s="1014"/>
      <c r="DT127" s="1014"/>
      <c r="DU127" s="1014"/>
      <c r="DV127" s="1015" t="s">
        <v>461</v>
      </c>
      <c r="DW127" s="1015"/>
      <c r="DX127" s="1015"/>
      <c r="DY127" s="1015"/>
      <c r="DZ127" s="1016"/>
    </row>
    <row r="128" spans="1:130" s="246" customFormat="1" ht="26.25" customHeight="1" thickBot="1" x14ac:dyDescent="0.25">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13471</v>
      </c>
      <c r="AB128" s="1142"/>
      <c r="AC128" s="1142"/>
      <c r="AD128" s="1142"/>
      <c r="AE128" s="1143"/>
      <c r="AF128" s="1144">
        <v>13621</v>
      </c>
      <c r="AG128" s="1142"/>
      <c r="AH128" s="1142"/>
      <c r="AI128" s="1142"/>
      <c r="AJ128" s="1143"/>
      <c r="AK128" s="1144">
        <v>16016</v>
      </c>
      <c r="AL128" s="1142"/>
      <c r="AM128" s="1142"/>
      <c r="AN128" s="1142"/>
      <c r="AO128" s="1143"/>
      <c r="AP128" s="1145"/>
      <c r="AQ128" s="1146"/>
      <c r="AR128" s="1146"/>
      <c r="AS128" s="1146"/>
      <c r="AT128" s="1147"/>
      <c r="AU128" s="282"/>
      <c r="AV128" s="282"/>
      <c r="AW128" s="282"/>
      <c r="AX128" s="982" t="s">
        <v>494</v>
      </c>
      <c r="AY128" s="983"/>
      <c r="AZ128" s="983"/>
      <c r="BA128" s="983"/>
      <c r="BB128" s="983"/>
      <c r="BC128" s="983"/>
      <c r="BD128" s="983"/>
      <c r="BE128" s="984"/>
      <c r="BF128" s="1148" t="s">
        <v>461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7111</v>
      </c>
      <c r="DH128" s="1134"/>
      <c r="DI128" s="1134"/>
      <c r="DJ128" s="1134"/>
      <c r="DK128" s="1134"/>
      <c r="DL128" s="1134">
        <v>9143</v>
      </c>
      <c r="DM128" s="1134"/>
      <c r="DN128" s="1134"/>
      <c r="DO128" s="1134"/>
      <c r="DP128" s="1134"/>
      <c r="DQ128" s="1134" t="s">
        <v>461</v>
      </c>
      <c r="DR128" s="1134"/>
      <c r="DS128" s="1134"/>
      <c r="DT128" s="1134"/>
      <c r="DU128" s="1134"/>
      <c r="DV128" s="1135" t="s">
        <v>461</v>
      </c>
      <c r="DW128" s="1135"/>
      <c r="DX128" s="1135"/>
      <c r="DY128" s="1135"/>
      <c r="DZ128" s="1136"/>
    </row>
    <row r="129" spans="1:131" s="246"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3962590</v>
      </c>
      <c r="AB129" s="1053"/>
      <c r="AC129" s="1053"/>
      <c r="AD129" s="1053"/>
      <c r="AE129" s="1054"/>
      <c r="AF129" s="1055">
        <v>3946100</v>
      </c>
      <c r="AG129" s="1053"/>
      <c r="AH129" s="1053"/>
      <c r="AI129" s="1053"/>
      <c r="AJ129" s="1054"/>
      <c r="AK129" s="1055">
        <v>4090369</v>
      </c>
      <c r="AL129" s="1053"/>
      <c r="AM129" s="1053"/>
      <c r="AN129" s="1053"/>
      <c r="AO129" s="1054"/>
      <c r="AP129" s="1170"/>
      <c r="AQ129" s="1171"/>
      <c r="AR129" s="1171"/>
      <c r="AS129" s="1171"/>
      <c r="AT129" s="1172"/>
      <c r="AU129" s="284"/>
      <c r="AV129" s="284"/>
      <c r="AW129" s="284"/>
      <c r="AX129" s="1161" t="s">
        <v>497</v>
      </c>
      <c r="AY129" s="1044"/>
      <c r="AZ129" s="1044"/>
      <c r="BA129" s="1044"/>
      <c r="BB129" s="1044"/>
      <c r="BC129" s="1044"/>
      <c r="BD129" s="1044"/>
      <c r="BE129" s="1045"/>
      <c r="BF129" s="1162" t="s">
        <v>460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403412</v>
      </c>
      <c r="AB130" s="1053"/>
      <c r="AC130" s="1053"/>
      <c r="AD130" s="1053"/>
      <c r="AE130" s="1054"/>
      <c r="AF130" s="1055">
        <v>364447</v>
      </c>
      <c r="AG130" s="1053"/>
      <c r="AH130" s="1053"/>
      <c r="AI130" s="1053"/>
      <c r="AJ130" s="1054"/>
      <c r="AK130" s="1055">
        <v>344391</v>
      </c>
      <c r="AL130" s="1053"/>
      <c r="AM130" s="1053"/>
      <c r="AN130" s="1053"/>
      <c r="AO130" s="1054"/>
      <c r="AP130" s="1170"/>
      <c r="AQ130" s="1171"/>
      <c r="AR130" s="1171"/>
      <c r="AS130" s="1171"/>
      <c r="AT130" s="1172"/>
      <c r="AU130" s="284"/>
      <c r="AV130" s="284"/>
      <c r="AW130" s="284"/>
      <c r="AX130" s="1161" t="s">
        <v>500</v>
      </c>
      <c r="AY130" s="1044"/>
      <c r="AZ130" s="1044"/>
      <c r="BA130" s="1044"/>
      <c r="BB130" s="1044"/>
      <c r="BC130" s="1044"/>
      <c r="BD130" s="1044"/>
      <c r="BE130" s="1045"/>
      <c r="BF130" s="1198">
        <v>8.4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3559178</v>
      </c>
      <c r="AB131" s="1078"/>
      <c r="AC131" s="1078"/>
      <c r="AD131" s="1078"/>
      <c r="AE131" s="1079"/>
      <c r="AF131" s="1077">
        <v>3581653</v>
      </c>
      <c r="AG131" s="1078"/>
      <c r="AH131" s="1078"/>
      <c r="AI131" s="1078"/>
      <c r="AJ131" s="1079"/>
      <c r="AK131" s="1077">
        <v>3745978</v>
      </c>
      <c r="AL131" s="1078"/>
      <c r="AM131" s="1078"/>
      <c r="AN131" s="1078"/>
      <c r="AO131" s="1079"/>
      <c r="AP131" s="1208"/>
      <c r="AQ131" s="1209"/>
      <c r="AR131" s="1209"/>
      <c r="AS131" s="1209"/>
      <c r="AT131" s="1210"/>
      <c r="AU131" s="284"/>
      <c r="AV131" s="284"/>
      <c r="AW131" s="284"/>
      <c r="AX131" s="1180" t="s">
        <v>502</v>
      </c>
      <c r="AY131" s="1131"/>
      <c r="AZ131" s="1131"/>
      <c r="BA131" s="1131"/>
      <c r="BB131" s="1131"/>
      <c r="BC131" s="1131"/>
      <c r="BD131" s="1131"/>
      <c r="BE131" s="1132"/>
      <c r="BF131" s="1181">
        <v>6.9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9.6202831100000008</v>
      </c>
      <c r="AB132" s="1194"/>
      <c r="AC132" s="1194"/>
      <c r="AD132" s="1194"/>
      <c r="AE132" s="1195"/>
      <c r="AF132" s="1196">
        <v>8.5075801589999998</v>
      </c>
      <c r="AG132" s="1194"/>
      <c r="AH132" s="1194"/>
      <c r="AI132" s="1194"/>
      <c r="AJ132" s="1195"/>
      <c r="AK132" s="1196">
        <v>7.2466789709999997</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9.4</v>
      </c>
      <c r="AB133" s="1177"/>
      <c r="AC133" s="1177"/>
      <c r="AD133" s="1177"/>
      <c r="AE133" s="1178"/>
      <c r="AF133" s="1176">
        <v>8.9</v>
      </c>
      <c r="AG133" s="1177"/>
      <c r="AH133" s="1177"/>
      <c r="AI133" s="1177"/>
      <c r="AJ133" s="1178"/>
      <c r="AK133" s="1176">
        <v>8.4</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C5qW9IfyrPSBVGI+YVBgDrprAJPkzXwxcbjnXuf85OjyMXr/hKpjjc4iQ+XPeW1PZ9DySy6JRCyvRtAZSkcXsw==" saltValue="2AxMeZKagcGk53k8VPE0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9"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fayh8xfk4oEfju7jQfdDYw30QtNw7We5PwWeWrCyUkPKoZe451nQdL3tmAXkPkNqg6Ahikmnf7tRwk6q+mBIQQ==" saltValue="rvKBvk7gpEf5k82VjUto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39" zoomScale="90" zoomScaleNormal="9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pb3Hs0eTzxKfwn+uuyfi7d8Gjr1Tqao8LOJFd+Ah7vFQsHGhZD+1QRUbQzaA2wuDzYDjgifB2CxuLCgqPqLdg==" saltValue="DLgpp9iGykdi8ojqyHO8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5" customHeight="1"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514</v>
      </c>
      <c r="AL9" s="1214"/>
      <c r="AM9" s="1214"/>
      <c r="AN9" s="1215"/>
      <c r="AO9" s="312">
        <v>1341593</v>
      </c>
      <c r="AP9" s="312">
        <v>77963</v>
      </c>
      <c r="AQ9" s="313">
        <v>90403</v>
      </c>
      <c r="AR9" s="314">
        <v>-13.8</v>
      </c>
    </row>
    <row r="10" spans="1:46" ht="13.5" customHeight="1"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515</v>
      </c>
      <c r="AL10" s="1214"/>
      <c r="AM10" s="1214"/>
      <c r="AN10" s="1215"/>
      <c r="AO10" s="315">
        <v>182533</v>
      </c>
      <c r="AP10" s="315">
        <v>10607</v>
      </c>
      <c r="AQ10" s="316">
        <v>12167</v>
      </c>
      <c r="AR10" s="317">
        <v>-12.8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516</v>
      </c>
      <c r="AL11" s="1214"/>
      <c r="AM11" s="1214"/>
      <c r="AN11" s="1215"/>
      <c r="AO11" s="315" t="s">
        <v>517</v>
      </c>
      <c r="AP11" s="315" t="s">
        <v>517</v>
      </c>
      <c r="AQ11" s="316">
        <v>380</v>
      </c>
      <c r="AR11" s="317" t="s">
        <v>517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518</v>
      </c>
      <c r="AL12" s="1214"/>
      <c r="AM12" s="1214"/>
      <c r="AN12" s="1215"/>
      <c r="AO12" s="315" t="s">
        <v>517</v>
      </c>
      <c r="AP12" s="315" t="s">
        <v>517</v>
      </c>
      <c r="AQ12" s="316">
        <v>15</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519</v>
      </c>
      <c r="AL13" s="1214"/>
      <c r="AM13" s="1214"/>
      <c r="AN13" s="1215"/>
      <c r="AO13" s="315">
        <v>101213</v>
      </c>
      <c r="AP13" s="315">
        <v>5882</v>
      </c>
      <c r="AQ13" s="316">
        <v>3760</v>
      </c>
      <c r="AR13" s="317">
        <v>56.4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520</v>
      </c>
      <c r="AL14" s="1214"/>
      <c r="AM14" s="1214"/>
      <c r="AN14" s="1215"/>
      <c r="AO14" s="315">
        <v>39365</v>
      </c>
      <c r="AP14" s="315">
        <v>2288</v>
      </c>
      <c r="AQ14" s="316">
        <v>1994</v>
      </c>
      <c r="AR14" s="317">
        <v>14.7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521</v>
      </c>
      <c r="AL15" s="1220"/>
      <c r="AM15" s="1220"/>
      <c r="AN15" s="1221"/>
      <c r="AO15" s="315">
        <v>-88199</v>
      </c>
      <c r="AP15" s="315">
        <v>-5125</v>
      </c>
      <c r="AQ15" s="316">
        <v>-7282</v>
      </c>
      <c r="AR15" s="317">
        <v>-29.6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184</v>
      </c>
      <c r="AL16" s="1220"/>
      <c r="AM16" s="1220"/>
      <c r="AN16" s="1221"/>
      <c r="AO16" s="315">
        <v>1576505</v>
      </c>
      <c r="AP16" s="315">
        <v>91615</v>
      </c>
      <c r="AQ16" s="316">
        <v>101438</v>
      </c>
      <c r="AR16" s="317">
        <v>-9.6999999999999993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523</v>
      </c>
      <c r="AP20" s="324" t="s">
        <v>524</v>
      </c>
      <c r="AQ20" s="325" t="s">
        <v>525</v>
      </c>
      <c r="AR20" s="326"/>
    </row>
    <row r="21" spans="1:46" s="332" customFormat="1" ht="13.2" x14ac:dyDescent="0.2">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526</v>
      </c>
      <c r="AL21" s="1223"/>
      <c r="AM21" s="1223"/>
      <c r="AN21" s="1224"/>
      <c r="AO21" s="328">
        <v>8.48</v>
      </c>
      <c r="AP21" s="329">
        <v>9.1999999999999993</v>
      </c>
      <c r="AQ21" s="330">
        <v>-0.72</v>
      </c>
      <c r="AR21" s="298"/>
      <c r="AS21" s="331"/>
      <c r="AT21" s="327"/>
    </row>
    <row r="22" spans="1:46" s="332" customFormat="1" ht="13.2" x14ac:dyDescent="0.2">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527</v>
      </c>
      <c r="AL22" s="1223"/>
      <c r="AM22" s="1223"/>
      <c r="AN22" s="1224"/>
      <c r="AO22" s="333">
        <v>97</v>
      </c>
      <c r="AP22" s="334">
        <v>97</v>
      </c>
      <c r="AQ22" s="335">
        <v>0</v>
      </c>
      <c r="AR22" s="319"/>
      <c r="AS22" s="331"/>
      <c r="AT22" s="327"/>
    </row>
    <row r="23" spans="1:46" s="332" customFormat="1" ht="13.2" x14ac:dyDescent="0.2">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ht="13.2" x14ac:dyDescent="0.2">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ht="13.2" x14ac:dyDescent="0.2">
      <c r="A27" s="340"/>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2"/>
    </row>
    <row r="30" spans="1:46" ht="13.5" customHeight="1"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531</v>
      </c>
      <c r="AL32" s="1217"/>
      <c r="AM32" s="1217"/>
      <c r="AN32" s="1218"/>
      <c r="AO32" s="343">
        <v>579718</v>
      </c>
      <c r="AP32" s="343">
        <v>33689</v>
      </c>
      <c r="AQ32" s="344">
        <v>48014</v>
      </c>
      <c r="AR32" s="345">
        <v>-29.8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532</v>
      </c>
      <c r="AL33" s="1217"/>
      <c r="AM33" s="1217"/>
      <c r="AN33" s="1218"/>
      <c r="AO33" s="343" t="s">
        <v>517</v>
      </c>
      <c r="AP33" s="343" t="s">
        <v>517</v>
      </c>
      <c r="AQ33" s="344" t="s">
        <v>517</v>
      </c>
      <c r="AR33" s="345"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533</v>
      </c>
      <c r="AL34" s="1217"/>
      <c r="AM34" s="1217"/>
      <c r="AN34" s="1218"/>
      <c r="AO34" s="343" t="s">
        <v>517</v>
      </c>
      <c r="AP34" s="343" t="s">
        <v>517</v>
      </c>
      <c r="AQ34" s="344" t="s">
        <v>517</v>
      </c>
      <c r="AR34" s="345"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534</v>
      </c>
      <c r="AL35" s="1217"/>
      <c r="AM35" s="1217"/>
      <c r="AN35" s="1218"/>
      <c r="AO35" s="343">
        <v>1663</v>
      </c>
      <c r="AP35" s="343">
        <v>97</v>
      </c>
      <c r="AQ35" s="344">
        <v>14725</v>
      </c>
      <c r="AR35" s="345">
        <v>-99.3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535</v>
      </c>
      <c r="AL36" s="1217"/>
      <c r="AM36" s="1217"/>
      <c r="AN36" s="1218"/>
      <c r="AO36" s="343">
        <v>50142</v>
      </c>
      <c r="AP36" s="343">
        <v>2914</v>
      </c>
      <c r="AQ36" s="344">
        <v>3255</v>
      </c>
      <c r="AR36" s="345">
        <v>-10.5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536</v>
      </c>
      <c r="AL37" s="1217"/>
      <c r="AM37" s="1217"/>
      <c r="AN37" s="1218"/>
      <c r="AO37" s="343">
        <v>343</v>
      </c>
      <c r="AP37" s="343">
        <v>20</v>
      </c>
      <c r="AQ37" s="344">
        <v>482</v>
      </c>
      <c r="AR37" s="345">
        <v>-95.9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537</v>
      </c>
      <c r="AL38" s="1226"/>
      <c r="AM38" s="1226"/>
      <c r="AN38" s="1227"/>
      <c r="AO38" s="346" t="s">
        <v>517</v>
      </c>
      <c r="AP38" s="346" t="s">
        <v>517</v>
      </c>
      <c r="AQ38" s="347">
        <v>3</v>
      </c>
      <c r="AR38" s="335" t="s">
        <v>517</v>
      </c>
      <c r="AS38" s="342"/>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538</v>
      </c>
      <c r="AL39" s="1226"/>
      <c r="AM39" s="1226"/>
      <c r="AN39" s="1227"/>
      <c r="AO39" s="343">
        <v>-16016</v>
      </c>
      <c r="AP39" s="343">
        <v>-931</v>
      </c>
      <c r="AQ39" s="344">
        <v>-3561</v>
      </c>
      <c r="AR39" s="345">
        <v>-73.900000000000006</v>
      </c>
      <c r="AS39" s="342"/>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539</v>
      </c>
      <c r="AL40" s="1217"/>
      <c r="AM40" s="1217"/>
      <c r="AN40" s="1218"/>
      <c r="AO40" s="343">
        <v>-344391</v>
      </c>
      <c r="AP40" s="343">
        <v>-20013</v>
      </c>
      <c r="AQ40" s="344">
        <v>-44235</v>
      </c>
      <c r="AR40" s="345">
        <v>-54.8</v>
      </c>
      <c r="AS40" s="342"/>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296</v>
      </c>
      <c r="AL41" s="1229"/>
      <c r="AM41" s="1229"/>
      <c r="AN41" s="1230"/>
      <c r="AO41" s="343">
        <v>271459</v>
      </c>
      <c r="AP41" s="343">
        <v>15775</v>
      </c>
      <c r="AQ41" s="344">
        <v>18685</v>
      </c>
      <c r="AR41" s="345">
        <v>-15.6</v>
      </c>
      <c r="AS41" s="342"/>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540</v>
      </c>
      <c r="AL42" s="293"/>
      <c r="AM42" s="293"/>
      <c r="AN42" s="293"/>
      <c r="AO42" s="293"/>
      <c r="AP42" s="293"/>
      <c r="AQ42" s="319"/>
      <c r="AR42" s="319"/>
      <c r="AS42" s="342"/>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2">
      <c r="A47" s="352"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542</v>
      </c>
      <c r="AL48" s="353"/>
      <c r="AM48" s="353"/>
      <c r="AN48" s="353"/>
      <c r="AO48" s="353"/>
      <c r="AP48" s="353"/>
      <c r="AQ48" s="354"/>
      <c r="AR48" s="353"/>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509</v>
      </c>
      <c r="AN49" s="1233" t="s">
        <v>543</v>
      </c>
      <c r="AO49" s="1234"/>
      <c r="AP49" s="1234"/>
      <c r="AQ49" s="1234"/>
      <c r="AR49" s="123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544</v>
      </c>
      <c r="AO50" s="360" t="s">
        <v>545</v>
      </c>
      <c r="AP50" s="361" t="s">
        <v>546</v>
      </c>
      <c r="AQ50" s="362" t="s">
        <v>547</v>
      </c>
      <c r="AR50" s="363"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549</v>
      </c>
      <c r="AL51" s="356"/>
      <c r="AM51" s="364">
        <v>1386281</v>
      </c>
      <c r="AN51" s="365">
        <v>77920</v>
      </c>
      <c r="AO51" s="366">
        <v>-40.799999999999997</v>
      </c>
      <c r="AP51" s="367">
        <v>67293</v>
      </c>
      <c r="AQ51" s="368">
        <v>-13.3</v>
      </c>
      <c r="AR51" s="369">
        <v>-27.5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550</v>
      </c>
      <c r="AM52" s="372">
        <v>563262</v>
      </c>
      <c r="AN52" s="373">
        <v>31660</v>
      </c>
      <c r="AO52" s="374">
        <v>-29.9</v>
      </c>
      <c r="AP52" s="375">
        <v>35076</v>
      </c>
      <c r="AQ52" s="376">
        <v>-14.2</v>
      </c>
      <c r="AR52" s="377">
        <v>-15.7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551</v>
      </c>
      <c r="AL53" s="356"/>
      <c r="AM53" s="364">
        <v>1625386</v>
      </c>
      <c r="AN53" s="365">
        <v>92378</v>
      </c>
      <c r="AO53" s="366">
        <v>18.600000000000001</v>
      </c>
      <c r="AP53" s="367">
        <v>67343</v>
      </c>
      <c r="AQ53" s="368">
        <v>0.1</v>
      </c>
      <c r="AR53" s="369">
        <v>18.5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550</v>
      </c>
      <c r="AM54" s="372">
        <v>762886</v>
      </c>
      <c r="AN54" s="373">
        <v>43358</v>
      </c>
      <c r="AO54" s="374">
        <v>36.9</v>
      </c>
      <c r="AP54" s="375">
        <v>32865</v>
      </c>
      <c r="AQ54" s="376">
        <v>-6.3</v>
      </c>
      <c r="AR54" s="377">
        <v>43.2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552</v>
      </c>
      <c r="AL55" s="356"/>
      <c r="AM55" s="364">
        <v>1742418</v>
      </c>
      <c r="AN55" s="365">
        <v>99641</v>
      </c>
      <c r="AO55" s="366">
        <v>7.9</v>
      </c>
      <c r="AP55" s="367">
        <v>73475</v>
      </c>
      <c r="AQ55" s="368">
        <v>9.1</v>
      </c>
      <c r="AR55" s="369">
        <v>-1.2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550</v>
      </c>
      <c r="AM56" s="372">
        <v>1173912</v>
      </c>
      <c r="AN56" s="373">
        <v>67131</v>
      </c>
      <c r="AO56" s="374">
        <v>54.8</v>
      </c>
      <c r="AP56" s="375">
        <v>43072</v>
      </c>
      <c r="AQ56" s="376">
        <v>31.1</v>
      </c>
      <c r="AR56" s="377">
        <v>23.7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553</v>
      </c>
      <c r="AL57" s="356"/>
      <c r="AM57" s="364">
        <v>1431740</v>
      </c>
      <c r="AN57" s="365">
        <v>82274</v>
      </c>
      <c r="AO57" s="366">
        <v>-17.399999999999999</v>
      </c>
      <c r="AP57" s="367">
        <v>87464</v>
      </c>
      <c r="AQ57" s="368">
        <v>19</v>
      </c>
      <c r="AR57" s="369">
        <v>-36.4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550</v>
      </c>
      <c r="AM58" s="372">
        <v>693773</v>
      </c>
      <c r="AN58" s="373">
        <v>39867</v>
      </c>
      <c r="AO58" s="374">
        <v>-40.6</v>
      </c>
      <c r="AP58" s="375">
        <v>47479</v>
      </c>
      <c r="AQ58" s="376">
        <v>10.199999999999999</v>
      </c>
      <c r="AR58" s="377">
        <v>-50.8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554</v>
      </c>
      <c r="AL59" s="356"/>
      <c r="AM59" s="364">
        <v>1671810</v>
      </c>
      <c r="AN59" s="365">
        <v>97153</v>
      </c>
      <c r="AO59" s="366">
        <v>18.100000000000001</v>
      </c>
      <c r="AP59" s="367">
        <v>96248</v>
      </c>
      <c r="AQ59" s="368">
        <v>10</v>
      </c>
      <c r="AR59" s="369">
        <v>8.1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550</v>
      </c>
      <c r="AM60" s="372">
        <v>777427</v>
      </c>
      <c r="AN60" s="373">
        <v>45178</v>
      </c>
      <c r="AO60" s="374">
        <v>13.3</v>
      </c>
      <c r="AP60" s="375">
        <v>55768</v>
      </c>
      <c r="AQ60" s="376">
        <v>17.5</v>
      </c>
      <c r="AR60" s="377">
        <v>-4.2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555</v>
      </c>
      <c r="AL61" s="378"/>
      <c r="AM61" s="379">
        <v>1571527</v>
      </c>
      <c r="AN61" s="380">
        <v>89873</v>
      </c>
      <c r="AO61" s="381">
        <v>-2.7</v>
      </c>
      <c r="AP61" s="382">
        <v>78365</v>
      </c>
      <c r="AQ61" s="383">
        <v>5</v>
      </c>
      <c r="AR61" s="369">
        <v>-7.7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550</v>
      </c>
      <c r="AM62" s="372">
        <v>794252</v>
      </c>
      <c r="AN62" s="373">
        <v>45439</v>
      </c>
      <c r="AO62" s="374">
        <v>6.9</v>
      </c>
      <c r="AP62" s="375">
        <v>42852</v>
      </c>
      <c r="AQ62" s="376">
        <v>7.7</v>
      </c>
      <c r="AR62" s="377">
        <v>-0.8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sheetData>
  <sheetProtection algorithmName="SHA-512" hashValue="Ogvq8CnyTLyylRSQzcwF08XtoXMHe+lEitrx55CiQVabvH7oD7Tl6eryF9NAixzKSWwUBQtPvt2D2/C8t+x48A==" saltValue="NgHg5VEXI9SpfgSm6UgF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4"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21" spans="125:125" ht="13.5" hidden="1" customHeight="1" x14ac:dyDescent="0.2">
      <c r="DU121" s="290"/>
    </row>
  </sheetData>
  <sheetProtection algorithmName="SHA-512" hashValue="4lVE3IsfmoWjvz5o4yVhox+XNhrGAUTphqcpkso1JHLA7qq6gsGctd2fQw9IqzyCURkjqglAOdTmZlqFCo3QSw==" saltValue="kAfOX4nrr3Bw1argoeRI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sheetData>
  <sheetProtection algorithmName="SHA-512" hashValue="qQrqg3s6TIjpKh0KrJt3LmIj0Z4C1T81DjGeREmo6bhARYDQBBIDUPjpBrTrguek6dwR/Jb9vArCrkQuU9/RqA==" saltValue="miumoSChlcIGBJ0wxrr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7"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6" t="s">
        <v>3</v>
      </c>
      <c r="D47" s="1236"/>
      <c r="E47" s="1237"/>
      <c r="F47" s="11">
        <v>25.11</v>
      </c>
      <c r="G47" s="12">
        <v>25.26</v>
      </c>
      <c r="H47" s="12">
        <v>23.23</v>
      </c>
      <c r="I47" s="12">
        <v>15.93</v>
      </c>
      <c r="J47" s="13">
        <v>15.43</v>
      </c>
    </row>
    <row r="48" spans="2:10" ht="57.75" customHeight="1" x14ac:dyDescent="0.2">
      <c r="B48" s="14"/>
      <c r="C48" s="1238" t="s">
        <v>4</v>
      </c>
      <c r="D48" s="1238"/>
      <c r="E48" s="1239"/>
      <c r="F48" s="15">
        <v>7.87</v>
      </c>
      <c r="G48" s="16">
        <v>7.55</v>
      </c>
      <c r="H48" s="16">
        <v>7.9</v>
      </c>
      <c r="I48" s="16">
        <v>6.56</v>
      </c>
      <c r="J48" s="17">
        <v>5.75</v>
      </c>
    </row>
    <row r="49" spans="2:10" ht="57.75" customHeight="1" thickBot="1" x14ac:dyDescent="0.25">
      <c r="B49" s="18"/>
      <c r="C49" s="1240" t="s">
        <v>5</v>
      </c>
      <c r="D49" s="1240"/>
      <c r="E49" s="1241"/>
      <c r="F49" s="19" t="s">
        <v>564</v>
      </c>
      <c r="G49" s="20" t="s">
        <v>565</v>
      </c>
      <c r="H49" s="20" t="s">
        <v>566</v>
      </c>
      <c r="I49" s="20" t="s">
        <v>567</v>
      </c>
      <c r="J49" s="21" t="s">
        <v>568</v>
      </c>
    </row>
    <row r="50" spans="2:10" ht="13.5" customHeight="1" x14ac:dyDescent="0.2"/>
  </sheetData>
  <sheetProtection algorithmName="SHA-512" hashValue="YD54r4jvL99ePukutDm4Qd+Mql68f96xX5J5bs9EBHgs/weJmy9MLV3sYljNks14Hb/IE6Wgdnv4g0kN2E1DWA==" saltValue="JKemXaa0Ol3gzo3RihOH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2022-09-20T23:05:45Z</cp:lastPrinted>
  <dcterms:created xsi:type="dcterms:W3CDTF">2022-02-02T07:32:37Z</dcterms:created>
  <dcterms:modified xsi:type="dcterms:W3CDTF">2022-09-27T01:13:15Z</dcterms:modified>
  <cp:category/>
</cp:coreProperties>
</file>