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5　HP掲載・総務省提出用（結合後）\"/>
    </mc:Choice>
  </mc:AlternateContent>
  <xr:revisionPtr revIDLastSave="0" documentId="13_ncr:1_{B1BE6EBB-4B75-44EA-8568-D77A83DCDD15}" xr6:coauthVersionLast="47" xr6:coauthVersionMax="47" xr10:uidLastSave="{00000000-0000-0000-0000-000000000000}"/>
  <bookViews>
    <workbookView xWindow="-108" yWindow="-108" windowWidth="23256" windowHeight="13176" tabRatio="9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<sst xmlns="http://schemas.openxmlformats.org/spreadsheetml/2006/main" count="1117" uniqueCount="612">
  <si>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</si>
  <si>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</si>
  <si>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</si>
  <si>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</si>
  <si>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</si>
  <si>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</si>
  <si>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</si>
  <si>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</si>
  <si>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</si>
  <si>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</si>
  <si>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</si>
  <si>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</si>
  <si>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</si>
  <si>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</si>
  <si>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</si>
  <si>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</si>
  <si>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</si>
  <si>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</si>
  <si>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</si>
  <si>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</si>
  <si>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</si>
  <si>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</si>
  <si>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</si>
  <si>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</si>
  <si>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</si>
  <si>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</si>
  <si>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</si>
  <si>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</si>
  <si>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</si>
  <si>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</si>
  <si>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</si>
  <si>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</si>
  <si>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</si>
  <si>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</si>
  <si>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</si>
  <si>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</si>
  <si>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</si>
  <si>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</si>
  <si>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</si>
  <si>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</si>
  <si>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</si>
  <si>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</si>
  <si>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</si>
  <si>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</si>
  <si>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</si>
  <si>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</si>
  <si>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</si>
  <si>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</si>
  <si>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</si>
  <si>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</si>
  <si>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</si>
  <si>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</si>
  <si>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</si>
  <si>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</si>
  <si>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</si>
  <si>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</si>
  <si>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</si>
  <si>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</si>
  <si>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</si>
  <si>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</si>
  <si>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</si>
  <si>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</si>
  <si>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</si>
  <si>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</si>
  <si>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</si>
  <si>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</si>
  <si>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</si>
  <si>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</si>
  <si>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</si>
  <si>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</si>
  <si>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</si>
  <si>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</si>
  <si>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</si>
  <si>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</si>
  <si>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</si>
  <si>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</si>
  <si>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</si>
  <si>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</si>
  <si>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</si>
  <si>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</si>
  <si>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</si>
  <si>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</si>
  <si>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</si>
  <si>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</si>
  <si>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</si>
  <si>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</si>
  <si>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</si>
  <si>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</si>
  <si>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</si>
  <si>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</si>
  <si>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</si>
  <si>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</si>
  <si>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</si>
  <si>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</si>
  <si>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</si>
  <si>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</si>
  <si>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</si>
  <si>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</si>
  <si>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</si>
  <si>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</si>
  <si>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</si>
  <si>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</si>
  <si>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</si>
  <si>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</si>
  <si>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</si>
  <si>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</si>
  <si>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</si>
  <si>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</si>
  <si>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</si>
  <si>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</si>
  <si>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</si>
  <si>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</si>
  <si>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</si>
  <si>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</si>
  <si>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</si>
  <si>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</si>
  <si>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</si>
  <si>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</si>
  <si>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</si>
  <si>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</si>
  <si>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</si>
  <si>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</si>
  <si>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</si>
  <si>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</si>
  <si>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</si>
  <si>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</si>
  <si>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</si>
  <si>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</si>
  <si>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</si>
  <si>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</si>
  <si>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</si>
  <si>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</si>
  <si>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</si>
  <si>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</si>
  <si>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</si>
  <si>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</si>
  <si>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</si>
  <si>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</si>
  <si>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</si>
  <si>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</si>
  <si>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</si>
  <si>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</si>
  <si>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</si>
  <si>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</si>
  <si>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</si>
  <si>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</si>
  <si>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</si>
  <si>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</si>
  <si>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</si>
  <si>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</si>
  <si>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</si>
  <si>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</si>
  <si>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</si>
  <si>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</si>
  <si>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</si>
  <si>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</si>
  <si>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</si>
  <si>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</si>
  <si>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</si>
  <si>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</si>
  <si>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</si>
  <si>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</si>
  <si>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</si>
  <si>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</si>
  <si>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</si>
  <si>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</si>
  <si>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</si>
  <si>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</si>
  <si>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</si>
  <si>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</si>
  <si>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</si>
  <si>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</si>
  <si>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</si>
  <si>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</si>
  <si>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</si>
  <si>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</si>
  <si>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</si>
  <si>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</si>
  <si>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</si>
  <si>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</si>
  <si>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</si>
  <si>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</si>
  <si>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</si>
  <si>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</si>
  <si>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</si>
  <si>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</si>
  <si>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</si>
  <si>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</si>
  <si>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</si>
  <si>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</si>
  <si>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</si>
  <si>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</si>
  <si>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</si>
  <si>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</si>
  <si>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</si>
  <si>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</si>
  <si>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</si>
  <si>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</si>
  <si>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</si>
  <si>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</si>
  <si>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</si>
  <si>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</si>
  <si>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</si>
  <si>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</si>
  <si>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</si>
  <si>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</si>
  <si>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</si>
  <si>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</si>
  <si>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</si>
  <si>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</si>
  <si>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</si>
  <si>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宮崎県高鍋町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</si>
  <si>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</si>
  <si>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</si>
  <si>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</si>
  <si>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</si>
  <si>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</si>
  <si>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</si>
  <si>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</si>
  <si>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</si>
  <si>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</si>
  <si>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</si>
  <si>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</si>
  <si>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</si>
  <si>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</si>
  <si>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</si>
  <si>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</si>
  <si>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</si>
  <si>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</si>
  <si>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</si>
  <si>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</si>
  <si>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</si>
  <si>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</si>
  <si>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</si>
  <si>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</si>
  <si>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</si>
  <si>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</si>
  <si>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</si>
  <si>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</si>
  <si>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</si>
  <si>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</si>
  <si>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</si>
  <si>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</si>
  <si>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</si>
  <si>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</si>
  <si>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</si>
  <si>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</si>
  <si>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</si>
  <si>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</si>
  <si>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</si>
  <si>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</si>
  <si>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</si>
  <si>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</si>
  <si>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</si>
  <si>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</si>
  <si>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</si>
  <si>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</si>
  <si>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</si>
  <si>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</si>
  <si>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</si>
  <si>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</si>
  <si>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</si>
  <si>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</si>
  <si>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</si>
  <si>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</si>
  <si>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</si>
  <si>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</si>
  <si>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</si>
  <si>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</si>
  <si>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</si>
  <si>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</si>
  <si>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</si>
  <si>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</si>
  <si>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</si>
  <si>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</si>
  <si>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</si>
  <si>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</si>
  <si>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</si>
  <si>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</si>
  <si>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</si>
  <si>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</si>
  <si>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</si>
  <si>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</si>
  <si>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</si>
  <si>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</si>
  <si>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</si>
  <si>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</si>
  <si>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</si>
  <si>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</si>
  <si>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</si>
  <si>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</si>
  <si>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</si>
  <si>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</si>
  <si>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</si>
  <si>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</si>
  <si>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</si>
  <si>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</si>
  <si>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</si>
  <si>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</si>
  <si>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</si>
  <si>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</si>
  <si>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</si>
  <si>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</si>
  <si>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</si>
  <si>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</si>
  <si>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</si>
  <si>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</si>
  <si>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</si>
  <si>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</si>
  <si>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</si>
  <si>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</si>
  <si>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</si>
  <si>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</si>
  <si>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</si>
  <si>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</si>
  <si>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</si>
  <si>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</si>
  <si>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</si>
  <si>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</si>
  <si>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</si>
  <si>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</si>
  <si>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</si>
  <si>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</si>
  <si>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</si>
  <si>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</si>
  <si>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</si>
  <si>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</si>
  <si>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</si>
  <si>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</si>
  <si>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</si>
  <si>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</si>
  <si>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</si>
  <si>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</si>
  <si>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</si>
  <si>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</si>
  <si>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</si>
  <si>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</si>
  <si>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</si>
  <si>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</si>
  <si>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</si>
  <si>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</si>
  <si>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</si>
  <si>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</si>
  <si>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</si>
  <si>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</si>
  <si>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</si>
  <si>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</si>
  <si>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</si>
  <si>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</si>
  <si>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</si>
  <si>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</si>
  <si>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</si>
  <si>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</si>
  <si>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</si>
  <si>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</si>
  <si>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</si>
  <si>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</si>
  <si>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</si>
  <si>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</si>
  <si>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</si>
  <si>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</si>
  <si>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</si>
  <si>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</si>
  <si>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</si>
  <si>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</si>
  <si>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</si>
  <si>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</si>
  <si>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宮崎県高鍋町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</si>
  <si>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</si>
  <si>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</si>
  <si>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</si>
  <si>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</si>
  <si>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</si>
  <si>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</si>
  <si>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</si>
  <si>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</si>
  <si>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</si>
  <si>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</si>
  <si>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</si>
  <si>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</si>
  <si>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</si>
  <si>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</si>
  <si>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</si>
  <si>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</si>
  <si>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</si>
  <si>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</si>
  <si>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</si>
  <si>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</si>
  <si>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</si>
  <si>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</si>
  <si>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</si>
  <si>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</si>
  <si>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</si>
  <si>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</si>
  <si>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</si>
  <si>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</si>
  <si>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</si>
  <si>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</si>
  <si>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</si>
  <si>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</si>
  <si>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</si>
  <si>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</si>
  <si>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</si>
  <si>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</si>
  <si>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介護認定審査会</t>
    <phoneticPr fontId="5"/>
  </si>
  <si>
    <t>後期高齢者医療事業</t>
    <phoneticPr fontId="5"/>
  </si>
  <si>
    <t>水道事業</t>
    <phoneticPr fontId="5"/>
  </si>
  <si>
    <t>法適用企業</t>
    <phoneticPr fontId="5"/>
  </si>
  <si>
    <t>下水道事業</t>
    <phoneticPr fontId="5"/>
  </si>
  <si>
    <t>法非適用企業</t>
    <phoneticPr fontId="5"/>
  </si>
  <si>
    <t>工業用地造成事業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</si>
  <si>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</si>
  <si>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</si>
  <si>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</si>
  <si>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</si>
  <si>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</si>
  <si>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</si>
  <si>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</si>
  <si>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</si>
  <si>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</si>
  <si>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</si>
  <si>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</si>
  <si>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</si>
  <si>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</si>
  <si>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</si>
  <si>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</si>
  <si>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</si>
  <si>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</si>
  <si>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</si>
  <si>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</si>
  <si>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</si>
  <si>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</si>
  <si>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</si>
  <si>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</si>
  <si>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</si>
  <si>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</si>
  <si>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</si>
  <si>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</si>
  <si>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</si>
  <si>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</si>
  <si>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</si>
  <si>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</si>
  <si>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</si>
  <si>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</si>
  <si>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</si>
  <si>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</si>
  <si>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</si>
  <si>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</si>
  <si>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</si>
  <si>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</si>
  <si>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</si>
  <si>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</si>
  <si>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</si>
  <si>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</si>
  <si>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</si>
  <si>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</si>
  <si>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</si>
  <si>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</si>
  <si>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</si>
  <si>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</si>
  <si>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</si>
  <si>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</si>
  <si>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</si>
  <si>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</si>
  <si>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</si>
  <si>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</si>
  <si>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</si>
  <si>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</si>
  <si>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</si>
  <si>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</si>
  <si>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</si>
  <si>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</si>
  <si>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工業用地造成事業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</si>
  <si>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</si>
  <si>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</si>
  <si>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介護認定審査会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</si>
  <si>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</si>
  <si>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</si>
  <si>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</si>
  <si>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</si>
  <si>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</si>
  <si>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</si>
  <si>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</si>
  <si>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</si>
  <si>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</si>
  <si>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</si>
  <si>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</si>
  <si>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</si>
  <si>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</si>
  <si>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</si>
  <si>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</si>
  <si>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</si>
  <si>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</si>
  <si>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</si>
  <si>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</si>
  <si>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</si>
  <si>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</si>
  <si>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</si>
  <si>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</si>
  <si>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</si>
  <si>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</si>
  <si>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</si>
  <si>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</si>
  <si>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</si>
  <si>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</si>
  <si>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</si>
  <si>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</si>
  <si>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</si>
  <si>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</si>
  <si>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</si>
  <si>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</si>
  <si>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</si>
  <si>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</si>
  <si>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</si>
  <si>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</si>
  <si>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</si>
  <si>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</si>
  <si>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</si>
  <si>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</si>
  <si>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</si>
  <si>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</si>
  <si>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</si>
  <si>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</si>
  <si>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</si>
  <si>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</si>
  <si>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</si>
  <si>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</si>
  <si>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</si>
  <si>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</si>
  <si>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</si>
  <si>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</si>
  <si>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</si>
  <si>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</si>
  <si>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</si>
  <si>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</si>
  <si>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</si>
  <si>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</si>
  <si>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</si>
  <si>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</si>
  <si>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</si>
  <si>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</si>
  <si>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</si>
  <si>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</si>
  <si>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</si>
  <si>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</si>
  <si>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</si>
  <si>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</si>
  <si>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</si>
  <si>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</si>
  <si>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</si>
  <si>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</si>
  <si>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</si>
  <si>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</si>
  <si>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</si>
  <si>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</si>
  <si>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</si>
  <si>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</si>
  <si>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</si>
  <si>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</si>
  <si>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7.34</t>
  </si>
  <si>
    <t>▲ 10.41</t>
  </si>
  <si>
    <t>▲ 7.99</t>
  </si>
  <si>
    <t>水道事業</t>
  </si>
  <si>
    <t>一般会計</t>
  </si>
  <si>
    <t>介護保険事業</t>
  </si>
  <si>
    <t>国民健康保険事業</t>
  </si>
  <si>
    <t>下水道事業</t>
  </si>
  <si>
    <t>介護認定審査会</t>
  </si>
  <si>
    <t>後期高齢者医療事業</t>
  </si>
  <si>
    <t>工業用地造成事業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</si>
  <si>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</si>
  <si>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</si>
  <si>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</si>
  <si>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</si>
  <si>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</si>
  <si>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</si>
  <si>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</si>
  <si>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</si>
  <si>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</si>
  <si>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</si>
  <si>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</si>
  <si>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宮崎県市町村総合事務組合（一般会計）</t>
  </si>
  <si>
    <t>宮崎県市町村総合事務組合（市町村交通災害共済事業特別会計）</t>
  </si>
  <si>
    <t>宮崎県市町村総合事務組合（自治会館管理運営特別会計）</t>
    <rPh sb="13" eb="15">
      <t>ジチ</t>
    </rPh>
    <rPh sb="15" eb="17">
      <t>カイカン</t>
    </rPh>
    <rPh sb="17" eb="19">
      <t>カンリ</t>
    </rPh>
    <rPh sb="19" eb="21">
      <t>ウンエイ</t>
    </rPh>
    <rPh sb="21" eb="23">
      <t>トクベツ</t>
    </rPh>
    <rPh sb="23" eb="25">
      <t>カイケイ</t>
    </rPh>
    <phoneticPr fontId="2"/>
  </si>
  <si>
    <t>宮崎県後期高齢者医療広域連合（一般会計）</t>
  </si>
  <si>
    <t>宮崎県後期高齢者医療広域連合（後期高齢者医療特別会計）</t>
  </si>
  <si>
    <t>宮崎県東児湯消防組合</t>
  </si>
  <si>
    <t>西都児湯環境整備事務組合</t>
  </si>
  <si>
    <t>高鍋・木城衛生組合</t>
  </si>
  <si>
    <t>一ツ瀬川営農飲雑用水広域水道企業団</t>
  </si>
  <si>
    <t>ふるさとづくり基金</t>
    <phoneticPr fontId="5"/>
  </si>
  <si>
    <t>公共施設等整備基金</t>
    <phoneticPr fontId="5"/>
  </si>
  <si>
    <t>地域福祉基金</t>
    <phoneticPr fontId="5"/>
  </si>
  <si>
    <t>国際交流基金</t>
    <phoneticPr fontId="5"/>
  </si>
  <si>
    <t>子育て支援基金</t>
    <rPh sb="0" eb="2">
      <t>コソダ</t>
    </rPh>
    <rPh sb="3" eb="5">
      <t>シエン</t>
    </rPh>
    <rPh sb="5" eb="7">
      <t>キキン</t>
    </rPh>
    <phoneticPr fontId="5"/>
  </si>
  <si>
    <t>-</t>
    <phoneticPr fontId="2"/>
  </si>
  <si>
    <t>高鍋衛生公社</t>
    <rPh sb="0" eb="2">
      <t>タカナベ</t>
    </rPh>
    <rPh sb="2" eb="6">
      <t>エイセイコウシャ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</si>
  <si>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</si>
  <si>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</si>
  <si>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</si>
  <si>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</si>
  <si>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</si>
  <si>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</si>
  <si>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</si>
  <si>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</si>
  <si>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</si>
  <si>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</si>
  <si>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</si>
  <si>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</si>
  <si>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</si>
  <si>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令和2年度は、将来負担額が減少したことや標準財政規模が増加したことにより将来負担比率は5.8ポイント下がり、有形固定資産減価償却率は0.8ポイント増加したものの、どちらも類似団体の平均を下回っている状態である。
老朽化した施設の大規模改修や長寿命化に伴い、地方債残高の増加が懸念される中、施設の改修や維持管理は大きな課題であり、個別施設計画を基に計画的に改修、集約化、廃止の検討を進めていく必要がある。</t>
    <rPh sb="20" eb="22">
      <t>ヒョウジュン</t>
    </rPh>
    <rPh sb="22" eb="24">
      <t>ザイセイ</t>
    </rPh>
    <rPh sb="24" eb="26">
      <t>キボ</t>
    </rPh>
    <rPh sb="27" eb="29">
      <t>ゾウカ</t>
    </rPh>
    <rPh sb="99" eb="101">
      <t>ジョウタイ</t>
    </rPh>
    <rPh sb="114" eb="117">
      <t>ダイキボ</t>
    </rPh>
    <rPh sb="117" eb="119">
      <t>カイシュウ</t>
    </rPh>
    <rPh sb="120" eb="121">
      <t>チョウ</t>
    </rPh>
    <rPh sb="121" eb="124">
      <t>ジュミョウカ</t>
    </rPh>
    <rPh sb="125" eb="126">
      <t>トモナ</t>
    </rPh>
    <rPh sb="137" eb="139">
      <t>ケネン</t>
    </rPh>
    <phoneticPr fontId="5"/>
  </si>
  <si>
    <t>令和2年度は、将来負担比率は類似団体の平均を下回ったものの、実質公債費比率は1.4ポイント悪化し、依然として類似団体の平均を上回る結果となった。
実質公債費比率が上昇しているのは、工業用地造成事業の地方債償還のための繰出金が１つの要因であり、その地方債償還が令和3年度に終了するため、令和4年度以降は改善するものと考えられるが、工業用地関連道路の地方債償還が令和3年度から本格化し公債費が増加するため、予断を許さない状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</si>
</sst>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96248</c:v>
                </c:pt>
              </c:numCache>
            </c:numRef>
          </c:val>
          <c:smooth val="0"/>
          <c:extLst>
            <c:ext xmlns:c16="http://schemas.microsoft.com/office/drawing/2014/chart" uri="{C3380CC4-5D6E-409C-BE32-E72D297353CC}">
              <c16:uniqueId val="{00000000-34E0-40CE-9730-6AB4D015C4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39257</c:v>
                </c:pt>
                <c:pt idx="1">
                  <c:v>49088</c:v>
                </c:pt>
                <c:pt idx="2">
                  <c:v>86407</c:v>
                </c:pt>
                <c:pt idx="3">
                  <c:v>61917</c:v>
                </c:pt>
                <c:pt idx="4">
                  <c:v>52486</c:v>
                </c:pt>
              </c:numCache>
            </c:numRef>
          </c:val>
          <c:smooth val="0"/>
          <c:extLst>
            <c:ext xmlns:c16="http://schemas.microsoft.com/office/drawing/2014/chart" uri="{C3380CC4-5D6E-409C-BE32-E72D297353CC}">
              <c16:uniqueId val="{00000001-34E0-40CE-9730-6AB4D015C424}"/>
            </c:ext>
          </c:extLst>
        </c:ser>
        <c:dLbls>
          <c:showLegendKey val="0"/>
          <c:showVal val="0"/>
          <c:showCatName val="0"/>
          <c:showSerName val="0"/>
          <c:showPercent val="0"/>
          <c:showBubbleSize val="0"/>
        </c:dLbls>
        <c:marker val="1"/>
        <c:smooth val="0"/>
        <c:axId val="763877872"/>
        <c:axId val="763886104"/>
      </c:lineChart>
      <c:catAx>
        <c:axId val="763877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3886104"/>
        <c:crosses val="autoZero"/>
        <c:auto val="1"/>
        <c:lblAlgn val="ctr"/>
        <c:lblOffset val="100"/>
        <c:tickLblSkip val="1"/>
        <c:tickMarkSkip val="1"/>
        <c:noMultiLvlLbl val="0"/>
      </c:catAx>
      <c:valAx>
        <c:axId val="763886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387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6.57</c:v>
                </c:pt>
                <c:pt idx="1">
                  <c:v>10.54</c:v>
                </c:pt>
                <c:pt idx="2">
                  <c:v>7.73</c:v>
                </c:pt>
                <c:pt idx="3">
                  <c:v>8.3000000000000007</c:v>
                </c:pt>
                <c:pt idx="4">
                  <c:v>5.23</c:v>
                </c:pt>
              </c:numCache>
            </c:numRef>
          </c:val>
          <c:extLst>
            <c:ext xmlns:c16="http://schemas.microsoft.com/office/drawing/2014/chart" uri="{C3380CC4-5D6E-409C-BE32-E72D297353CC}">
              <c16:uniqueId val="{00000000-D343-4CA1-A8F4-4A382B887D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32.76</c:v>
                </c:pt>
                <c:pt idx="1">
                  <c:v>21.36</c:v>
                </c:pt>
                <c:pt idx="2">
                  <c:v>42.98</c:v>
                </c:pt>
                <c:pt idx="3">
                  <c:v>32.39</c:v>
                </c:pt>
                <c:pt idx="4">
                  <c:v>26.35</c:v>
                </c:pt>
              </c:numCache>
            </c:numRef>
          </c:val>
          <c:extLst>
            <c:ext xmlns:c16="http://schemas.microsoft.com/office/drawing/2014/chart" uri="{C3380CC4-5D6E-409C-BE32-E72D297353CC}">
              <c16:uniqueId val="{00000001-D343-4CA1-A8F4-4A382B887D91}"/>
            </c:ext>
          </c:extLst>
        </c:ser>
        <c:dLbls>
          <c:showLegendKey val="0"/>
          <c:showVal val="0"/>
          <c:showCatName val="0"/>
          <c:showSerName val="0"/>
          <c:showPercent val="0"/>
          <c:showBubbleSize val="0"/>
        </c:dLbls>
        <c:gapWidth val="250"/>
        <c:overlap val="100"/>
        <c:axId val="763877088"/>
        <c:axId val="763883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3.15</c:v>
                </c:pt>
                <c:pt idx="1">
                  <c:v>-7.34</c:v>
                </c:pt>
                <c:pt idx="2">
                  <c:v>18.899999999999999</c:v>
                </c:pt>
                <c:pt idx="3">
                  <c:v>-10.41</c:v>
                </c:pt>
                <c:pt idx="4">
                  <c:v>-7.99</c:v>
                </c:pt>
              </c:numCache>
            </c:numRef>
          </c:val>
          <c:smooth val="0"/>
          <c:extLst>
            <c:ext xmlns:c16="http://schemas.microsoft.com/office/drawing/2014/chart" uri="{C3380CC4-5D6E-409C-BE32-E72D297353CC}">
              <c16:uniqueId val="{00000002-D343-4CA1-A8F4-4A382B887D91}"/>
            </c:ext>
          </c:extLst>
        </c:ser>
        <c:dLbls>
          <c:showLegendKey val="0"/>
          <c:showVal val="0"/>
          <c:showCatName val="0"/>
          <c:showSerName val="0"/>
          <c:showPercent val="0"/>
          <c:showBubbleSize val="0"/>
        </c:dLbls>
        <c:marker val="1"/>
        <c:smooth val="0"/>
        <c:axId val="763877088"/>
        <c:axId val="763883752"/>
      </c:lineChart>
      <c:catAx>
        <c:axId val="7638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3883752"/>
        <c:crosses val="autoZero"/>
        <c:auto val="1"/>
        <c:lblAlgn val="ctr"/>
        <c:lblOffset val="100"/>
        <c:tickLblSkip val="1"/>
        <c:tickMarkSkip val="1"/>
        <c:noMultiLvlLbl val="0"/>
      </c:catAx>
      <c:valAx>
        <c:axId val="763883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387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F3-44A8-ACD9-C69421A7D4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F3-44A8-ACD9-C69421A7D41A}"/>
            </c:ext>
          </c:extLst>
        </c:ser>
        <c:ser>
          <c:idx val="2"/>
          <c:order val="2"/>
          <c:tx>
            <c:strRef>
              <c:f>データシート!$A$29</c:f>
              <c:strCache>
                <c:ptCount val="1"/>
                <c:pt idx="0">
                  <c:v>工業用地造成事業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9F3-44A8-ACD9-C69421A7D41A}"/>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9F3-44A8-ACD9-C69421A7D41A}"/>
            </c:ext>
          </c:extLst>
        </c:ser>
        <c:ser>
          <c:idx val="4"/>
          <c:order val="4"/>
          <c:tx>
            <c:strRef>
              <c:f>データシート!$A$31</c:f>
              <c:strCache>
                <c:ptCount val="1"/>
                <c:pt idx="0">
                  <c:v>介護認定審査会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4-39F3-44A8-ACD9-C69421A7D41A}"/>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0.23</c:v>
                </c:pt>
                <c:pt idx="2">
                  <c:v>#N/A</c:v>
                </c:pt>
                <c:pt idx="3">
                  <c:v>0.19</c:v>
                </c:pt>
                <c:pt idx="4">
                  <c:v>#N/A</c:v>
                </c:pt>
                <c:pt idx="5">
                  <c:v>0.43</c:v>
                </c:pt>
                <c:pt idx="6">
                  <c:v>#N/A</c:v>
                </c:pt>
                <c:pt idx="7">
                  <c:v>0.09</c:v>
                </c:pt>
                <c:pt idx="8">
                  <c:v>#N/A</c:v>
                </c:pt>
                <c:pt idx="9">
                  <c:v>0.14000000000000001</c:v>
                </c:pt>
              </c:numCache>
            </c:numRef>
          </c:val>
          <c:extLst>
            <c:ext xmlns:c16="http://schemas.microsoft.com/office/drawing/2014/chart" uri="{C3380CC4-5D6E-409C-BE32-E72D297353CC}">
              <c16:uniqueId val="{00000005-39F3-44A8-ACD9-C69421A7D41A}"/>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6.27</c:v>
                </c:pt>
                <c:pt idx="2">
                  <c:v>#N/A</c:v>
                </c:pt>
                <c:pt idx="3">
                  <c:v>5.54</c:v>
                </c:pt>
                <c:pt idx="4">
                  <c:v>#N/A</c:v>
                </c:pt>
                <c:pt idx="5">
                  <c:v>0.99</c:v>
                </c:pt>
                <c:pt idx="6">
                  <c:v>#N/A</c:v>
                </c:pt>
                <c:pt idx="7">
                  <c:v>0.23</c:v>
                </c:pt>
                <c:pt idx="8">
                  <c:v>#N/A</c:v>
                </c:pt>
                <c:pt idx="9">
                  <c:v>0.34</c:v>
                </c:pt>
              </c:numCache>
            </c:numRef>
          </c:val>
          <c:extLst>
            <c:ext xmlns:c16="http://schemas.microsoft.com/office/drawing/2014/chart" uri="{C3380CC4-5D6E-409C-BE32-E72D297353CC}">
              <c16:uniqueId val="{00000006-39F3-44A8-ACD9-C69421A7D41A}"/>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3.55</c:v>
                </c:pt>
                <c:pt idx="2">
                  <c:v>#N/A</c:v>
                </c:pt>
                <c:pt idx="3">
                  <c:v>3.7</c:v>
                </c:pt>
                <c:pt idx="4">
                  <c:v>#N/A</c:v>
                </c:pt>
                <c:pt idx="5">
                  <c:v>2.0299999999999998</c:v>
                </c:pt>
                <c:pt idx="6">
                  <c:v>#N/A</c:v>
                </c:pt>
                <c:pt idx="7">
                  <c:v>1.64</c:v>
                </c:pt>
                <c:pt idx="8">
                  <c:v>#N/A</c:v>
                </c:pt>
                <c:pt idx="9">
                  <c:v>1.96</c:v>
                </c:pt>
              </c:numCache>
            </c:numRef>
          </c:val>
          <c:extLst>
            <c:ext xmlns:c16="http://schemas.microsoft.com/office/drawing/2014/chart" uri="{C3380CC4-5D6E-409C-BE32-E72D297353CC}">
              <c16:uniqueId val="{00000007-39F3-44A8-ACD9-C69421A7D4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6.57</c:v>
                </c:pt>
                <c:pt idx="2">
                  <c:v>#N/A</c:v>
                </c:pt>
                <c:pt idx="3">
                  <c:v>10.54</c:v>
                </c:pt>
                <c:pt idx="4">
                  <c:v>#N/A</c:v>
                </c:pt>
                <c:pt idx="5">
                  <c:v>7.72</c:v>
                </c:pt>
                <c:pt idx="6">
                  <c:v>#N/A</c:v>
                </c:pt>
                <c:pt idx="7">
                  <c:v>8.2899999999999991</c:v>
                </c:pt>
                <c:pt idx="8">
                  <c:v>#N/A</c:v>
                </c:pt>
                <c:pt idx="9">
                  <c:v>5.22</c:v>
                </c:pt>
              </c:numCache>
            </c:numRef>
          </c:val>
          <c:extLst>
            <c:ext xmlns:c16="http://schemas.microsoft.com/office/drawing/2014/chart" uri="{C3380CC4-5D6E-409C-BE32-E72D297353CC}">
              <c16:uniqueId val="{00000008-39F3-44A8-ACD9-C69421A7D41A}"/>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5.47</c:v>
                </c:pt>
                <c:pt idx="2">
                  <c:v>#N/A</c:v>
                </c:pt>
                <c:pt idx="3">
                  <c:v>6.27</c:v>
                </c:pt>
                <c:pt idx="4">
                  <c:v>#N/A</c:v>
                </c:pt>
                <c:pt idx="5">
                  <c:v>6.87</c:v>
                </c:pt>
                <c:pt idx="6">
                  <c:v>#N/A</c:v>
                </c:pt>
                <c:pt idx="7">
                  <c:v>7.42</c:v>
                </c:pt>
                <c:pt idx="8">
                  <c:v>#N/A</c:v>
                </c:pt>
                <c:pt idx="9">
                  <c:v>7.22</c:v>
                </c:pt>
              </c:numCache>
            </c:numRef>
          </c:val>
          <c:extLst>
            <c:ext xmlns:c16="http://schemas.microsoft.com/office/drawing/2014/chart" uri="{C3380CC4-5D6E-409C-BE32-E72D297353CC}">
              <c16:uniqueId val="{00000009-39F3-44A8-ACD9-C69421A7D41A}"/>
            </c:ext>
          </c:extLst>
        </c:ser>
        <c:dLbls>
          <c:showLegendKey val="0"/>
          <c:showVal val="0"/>
          <c:showCatName val="0"/>
          <c:showSerName val="0"/>
          <c:showPercent val="0"/>
          <c:showBubbleSize val="0"/>
        </c:dLbls>
        <c:gapWidth val="150"/>
        <c:overlap val="100"/>
        <c:axId val="763878656"/>
        <c:axId val="763886496"/>
      </c:barChart>
      <c:catAx>
        <c:axId val="76387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3886496"/>
        <c:crosses val="autoZero"/>
        <c:auto val="1"/>
        <c:lblAlgn val="ctr"/>
        <c:lblOffset val="100"/>
        <c:tickLblSkip val="1"/>
        <c:tickMarkSkip val="1"/>
        <c:noMultiLvlLbl val="0"/>
      </c:catAx>
      <c:valAx>
        <c:axId val="76388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387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605</c:v>
                </c:pt>
                <c:pt idx="5">
                  <c:v>624</c:v>
                </c:pt>
                <c:pt idx="8">
                  <c:v>622</c:v>
                </c:pt>
                <c:pt idx="11">
                  <c:v>590</c:v>
                </c:pt>
                <c:pt idx="14">
                  <c:v>557</c:v>
                </c:pt>
              </c:numCache>
            </c:numRef>
          </c:val>
          <c:extLst>
            <c:ext xmlns:c16="http://schemas.microsoft.com/office/drawing/2014/chart" uri="{C3380CC4-5D6E-409C-BE32-E72D297353CC}">
              <c16:uniqueId val="{00000000-6680-4643-82FC-13F0692F26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80-4643-82FC-13F0692F26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7</c:v>
                </c:pt>
                <c:pt idx="6">
                  <c:v>4</c:v>
                </c:pt>
                <c:pt idx="9">
                  <c:v>4</c:v>
                </c:pt>
                <c:pt idx="12">
                  <c:v>2</c:v>
                </c:pt>
              </c:numCache>
            </c:numRef>
          </c:val>
          <c:extLst>
            <c:ext xmlns:c16="http://schemas.microsoft.com/office/drawing/2014/chart" uri="{C3380CC4-5D6E-409C-BE32-E72D297353CC}">
              <c16:uniqueId val="{00000002-6680-4643-82FC-13F0692F26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161</c:v>
                </c:pt>
                <c:pt idx="3">
                  <c:v>155</c:v>
                </c:pt>
                <c:pt idx="6">
                  <c:v>180</c:v>
                </c:pt>
                <c:pt idx="9">
                  <c:v>142</c:v>
                </c:pt>
                <c:pt idx="12">
                  <c:v>67</c:v>
                </c:pt>
              </c:numCache>
            </c:numRef>
          </c:val>
          <c:extLst>
            <c:ext xmlns:c16="http://schemas.microsoft.com/office/drawing/2014/chart" uri="{C3380CC4-5D6E-409C-BE32-E72D297353CC}">
              <c16:uniqueId val="{00000003-6680-4643-82FC-13F0692F26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188</c:v>
                </c:pt>
                <c:pt idx="3">
                  <c:v>202</c:v>
                </c:pt>
                <c:pt idx="6">
                  <c:v>207</c:v>
                </c:pt>
                <c:pt idx="9">
                  <c:v>407</c:v>
                </c:pt>
                <c:pt idx="12">
                  <c:v>434</c:v>
                </c:pt>
              </c:numCache>
            </c:numRef>
          </c:val>
          <c:extLst>
            <c:ext xmlns:c16="http://schemas.microsoft.com/office/drawing/2014/chart" uri="{C3380CC4-5D6E-409C-BE32-E72D297353CC}">
              <c16:uniqueId val="{00000004-6680-4643-82FC-13F0692F26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80-4643-82FC-13F0692F26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80-4643-82FC-13F0692F26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675</c:v>
                </c:pt>
                <c:pt idx="3">
                  <c:v>688</c:v>
                </c:pt>
                <c:pt idx="6">
                  <c:v>684</c:v>
                </c:pt>
                <c:pt idx="9">
                  <c:v>701</c:v>
                </c:pt>
                <c:pt idx="12">
                  <c:v>689</c:v>
                </c:pt>
              </c:numCache>
            </c:numRef>
          </c:val>
          <c:extLst>
            <c:ext xmlns:c16="http://schemas.microsoft.com/office/drawing/2014/chart" uri="{C3380CC4-5D6E-409C-BE32-E72D297353CC}">
              <c16:uniqueId val="{00000007-6680-4643-82FC-13F0692F2631}"/>
            </c:ext>
          </c:extLst>
        </c:ser>
        <c:dLbls>
          <c:showLegendKey val="0"/>
          <c:showVal val="0"/>
          <c:showCatName val="0"/>
          <c:showSerName val="0"/>
          <c:showPercent val="0"/>
          <c:showBubbleSize val="0"/>
        </c:dLbls>
        <c:gapWidth val="100"/>
        <c:overlap val="100"/>
        <c:axId val="763887672"/>
        <c:axId val="763888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434</c:v>
                </c:pt>
                <c:pt idx="2">
                  <c:v>#N/A</c:v>
                </c:pt>
                <c:pt idx="3">
                  <c:v>#N/A</c:v>
                </c:pt>
                <c:pt idx="4">
                  <c:v>428</c:v>
                </c:pt>
                <c:pt idx="5">
                  <c:v>#N/A</c:v>
                </c:pt>
                <c:pt idx="6">
                  <c:v>#N/A</c:v>
                </c:pt>
                <c:pt idx="7">
                  <c:v>453</c:v>
                </c:pt>
                <c:pt idx="8">
                  <c:v>#N/A</c:v>
                </c:pt>
                <c:pt idx="9">
                  <c:v>#N/A</c:v>
                </c:pt>
                <c:pt idx="10">
                  <c:v>664</c:v>
                </c:pt>
                <c:pt idx="11">
                  <c:v>#N/A</c:v>
                </c:pt>
                <c:pt idx="12">
                  <c:v>#N/A</c:v>
                </c:pt>
                <c:pt idx="13">
                  <c:v>635</c:v>
                </c:pt>
                <c:pt idx="14">
                  <c:v>#N/A</c:v>
                </c:pt>
              </c:numCache>
            </c:numRef>
          </c:val>
          <c:smooth val="0"/>
          <c:extLst>
            <c:ext xmlns:c16="http://schemas.microsoft.com/office/drawing/2014/chart" uri="{C3380CC4-5D6E-409C-BE32-E72D297353CC}">
              <c16:uniqueId val="{00000008-6680-4643-82FC-13F0692F2631}"/>
            </c:ext>
          </c:extLst>
        </c:ser>
        <c:dLbls>
          <c:showLegendKey val="0"/>
          <c:showVal val="0"/>
          <c:showCatName val="0"/>
          <c:showSerName val="0"/>
          <c:showPercent val="0"/>
          <c:showBubbleSize val="0"/>
        </c:dLbls>
        <c:marker val="1"/>
        <c:smooth val="0"/>
        <c:axId val="763887672"/>
        <c:axId val="763888064"/>
      </c:lineChart>
      <c:catAx>
        <c:axId val="76388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3888064"/>
        <c:crosses val="autoZero"/>
        <c:auto val="1"/>
        <c:lblAlgn val="ctr"/>
        <c:lblOffset val="100"/>
        <c:tickLblSkip val="1"/>
        <c:tickMarkSkip val="1"/>
        <c:noMultiLvlLbl val="0"/>
      </c:catAx>
      <c:valAx>
        <c:axId val="76388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3887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6124</c:v>
                </c:pt>
                <c:pt idx="5">
                  <c:v>5942</c:v>
                </c:pt>
                <c:pt idx="8">
                  <c:v>5914</c:v>
                </c:pt>
                <c:pt idx="11">
                  <c:v>5693</c:v>
                </c:pt>
                <c:pt idx="14">
                  <c:v>5635</c:v>
                </c:pt>
              </c:numCache>
            </c:numRef>
          </c:val>
          <c:extLst>
            <c:ext xmlns:c16="http://schemas.microsoft.com/office/drawing/2014/chart" uri="{C3380CC4-5D6E-409C-BE32-E72D297353CC}">
              <c16:uniqueId val="{00000000-3593-4EED-B66E-D783D24AD7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836</c:v>
                </c:pt>
                <c:pt idx="5">
                  <c:v>792</c:v>
                </c:pt>
                <c:pt idx="8">
                  <c:v>757</c:v>
                </c:pt>
                <c:pt idx="11">
                  <c:v>721</c:v>
                </c:pt>
                <c:pt idx="14">
                  <c:v>689</c:v>
                </c:pt>
              </c:numCache>
            </c:numRef>
          </c:val>
          <c:extLst>
            <c:ext xmlns:c16="http://schemas.microsoft.com/office/drawing/2014/chart" uri="{C3380CC4-5D6E-409C-BE32-E72D297353CC}">
              <c16:uniqueId val="{00000001-3593-4EED-B66E-D783D24AD7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4126</c:v>
                </c:pt>
                <c:pt idx="5">
                  <c:v>3781</c:v>
                </c:pt>
                <c:pt idx="8">
                  <c:v>5211</c:v>
                </c:pt>
                <c:pt idx="11">
                  <c:v>5176</c:v>
                </c:pt>
                <c:pt idx="14">
                  <c:v>4973</c:v>
                </c:pt>
              </c:numCache>
            </c:numRef>
          </c:val>
          <c:extLst>
            <c:ext xmlns:c16="http://schemas.microsoft.com/office/drawing/2014/chart" uri="{C3380CC4-5D6E-409C-BE32-E72D297353CC}">
              <c16:uniqueId val="{00000002-3593-4EED-B66E-D783D24AD7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93-4EED-B66E-D783D24AD7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93-4EED-B66E-D783D24AD7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14</c:v>
                </c:pt>
                <c:pt idx="3">
                  <c:v>18</c:v>
                </c:pt>
                <c:pt idx="6">
                  <c:v>14</c:v>
                </c:pt>
                <c:pt idx="9">
                  <c:v>18</c:v>
                </c:pt>
                <c:pt idx="12">
                  <c:v>0</c:v>
                </c:pt>
              </c:numCache>
            </c:numRef>
          </c:val>
          <c:extLst>
            <c:ext xmlns:c16="http://schemas.microsoft.com/office/drawing/2014/chart" uri="{C3380CC4-5D6E-409C-BE32-E72D297353CC}">
              <c16:uniqueId val="{00000005-3593-4EED-B66E-D783D24AD7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1283</c:v>
                </c:pt>
                <c:pt idx="3">
                  <c:v>1265</c:v>
                </c:pt>
                <c:pt idx="6">
                  <c:v>1243</c:v>
                </c:pt>
                <c:pt idx="9">
                  <c:v>1244</c:v>
                </c:pt>
                <c:pt idx="12">
                  <c:v>1188</c:v>
                </c:pt>
              </c:numCache>
            </c:numRef>
          </c:val>
          <c:extLst>
            <c:ext xmlns:c16="http://schemas.microsoft.com/office/drawing/2014/chart" uri="{C3380CC4-5D6E-409C-BE32-E72D297353CC}">
              <c16:uniqueId val="{00000006-3593-4EED-B66E-D783D24AD7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841</c:v>
                </c:pt>
                <c:pt idx="3">
                  <c:v>817</c:v>
                </c:pt>
                <c:pt idx="6">
                  <c:v>632</c:v>
                </c:pt>
                <c:pt idx="9">
                  <c:v>504</c:v>
                </c:pt>
                <c:pt idx="12">
                  <c:v>435</c:v>
                </c:pt>
              </c:numCache>
            </c:numRef>
          </c:val>
          <c:extLst>
            <c:ext xmlns:c16="http://schemas.microsoft.com/office/drawing/2014/chart" uri="{C3380CC4-5D6E-409C-BE32-E72D297353CC}">
              <c16:uniqueId val="{00000007-3593-4EED-B66E-D783D24AD7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2151</c:v>
                </c:pt>
                <c:pt idx="3">
                  <c:v>2163</c:v>
                </c:pt>
                <c:pt idx="6">
                  <c:v>2751</c:v>
                </c:pt>
                <c:pt idx="9">
                  <c:v>2227</c:v>
                </c:pt>
                <c:pt idx="12">
                  <c:v>1770</c:v>
                </c:pt>
              </c:numCache>
            </c:numRef>
          </c:val>
          <c:extLst>
            <c:ext xmlns:c16="http://schemas.microsoft.com/office/drawing/2014/chart" uri="{C3380CC4-5D6E-409C-BE32-E72D297353CC}">
              <c16:uniqueId val="{00000008-3593-4EED-B66E-D783D24AD7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c:v>
                </c:pt>
                <c:pt idx="3">
                  <c:v>13</c:v>
                </c:pt>
                <c:pt idx="6">
                  <c:v>6</c:v>
                </c:pt>
                <c:pt idx="9">
                  <c:v>2</c:v>
                </c:pt>
                <c:pt idx="12">
                  <c:v>0</c:v>
                </c:pt>
              </c:numCache>
            </c:numRef>
          </c:val>
          <c:extLst>
            <c:ext xmlns:c16="http://schemas.microsoft.com/office/drawing/2014/chart" uri="{C3380CC4-5D6E-409C-BE32-E72D297353CC}">
              <c16:uniqueId val="{00000009-3593-4EED-B66E-D783D24AD7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7269</c:v>
                </c:pt>
                <c:pt idx="3">
                  <c:v>7319</c:v>
                </c:pt>
                <c:pt idx="6">
                  <c:v>7758</c:v>
                </c:pt>
                <c:pt idx="9">
                  <c:v>7892</c:v>
                </c:pt>
                <c:pt idx="12">
                  <c:v>7954</c:v>
                </c:pt>
              </c:numCache>
            </c:numRef>
          </c:val>
          <c:extLst>
            <c:ext xmlns:c16="http://schemas.microsoft.com/office/drawing/2014/chart" uri="{C3380CC4-5D6E-409C-BE32-E72D297353CC}">
              <c16:uniqueId val="{0000000A-3593-4EED-B66E-D783D24AD763}"/>
            </c:ext>
          </c:extLst>
        </c:ser>
        <c:dLbls>
          <c:showLegendKey val="0"/>
          <c:showVal val="0"/>
          <c:showCatName val="0"/>
          <c:showSerName val="0"/>
          <c:showPercent val="0"/>
          <c:showBubbleSize val="0"/>
        </c:dLbls>
        <c:gapWidth val="100"/>
        <c:overlap val="100"/>
        <c:axId val="763875912"/>
        <c:axId val="763878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492</c:v>
                </c:pt>
                <c:pt idx="2">
                  <c:v>#N/A</c:v>
                </c:pt>
                <c:pt idx="3">
                  <c:v>#N/A</c:v>
                </c:pt>
                <c:pt idx="4">
                  <c:v>1080</c:v>
                </c:pt>
                <c:pt idx="5">
                  <c:v>#N/A</c:v>
                </c:pt>
                <c:pt idx="6">
                  <c:v>#N/A</c:v>
                </c:pt>
                <c:pt idx="7">
                  <c:v>523</c:v>
                </c:pt>
                <c:pt idx="8">
                  <c:v>#N/A</c:v>
                </c:pt>
                <c:pt idx="9">
                  <c:v>#N/A</c:v>
                </c:pt>
                <c:pt idx="10">
                  <c:v>297</c:v>
                </c:pt>
                <c:pt idx="11">
                  <c:v>#N/A</c:v>
                </c:pt>
                <c:pt idx="12">
                  <c:v>#N/A</c:v>
                </c:pt>
                <c:pt idx="13">
                  <c:v>50</c:v>
                </c:pt>
                <c:pt idx="14">
                  <c:v>#N/A</c:v>
                </c:pt>
              </c:numCache>
            </c:numRef>
          </c:val>
          <c:smooth val="0"/>
          <c:extLst>
            <c:ext xmlns:c16="http://schemas.microsoft.com/office/drawing/2014/chart" uri="{C3380CC4-5D6E-409C-BE32-E72D297353CC}">
              <c16:uniqueId val="{0000000B-3593-4EED-B66E-D783D24AD763}"/>
            </c:ext>
          </c:extLst>
        </c:ser>
        <c:dLbls>
          <c:showLegendKey val="0"/>
          <c:showVal val="0"/>
          <c:showCatName val="0"/>
          <c:showSerName val="0"/>
          <c:showPercent val="0"/>
          <c:showBubbleSize val="0"/>
        </c:dLbls>
        <c:marker val="1"/>
        <c:smooth val="0"/>
        <c:axId val="763875912"/>
        <c:axId val="763878264"/>
      </c:lineChart>
      <c:catAx>
        <c:axId val="763875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3878264"/>
        <c:crosses val="autoZero"/>
        <c:auto val="1"/>
        <c:lblAlgn val="ctr"/>
        <c:lblOffset val="100"/>
        <c:tickLblSkip val="1"/>
        <c:tickMarkSkip val="1"/>
        <c:noMultiLvlLbl val="0"/>
      </c:catAx>
      <c:valAx>
        <c:axId val="763878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3875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2076</c:v>
                </c:pt>
                <c:pt idx="1">
                  <c:v>1552</c:v>
                </c:pt>
                <c:pt idx="2">
                  <c:v>1299</c:v>
                </c:pt>
              </c:numCache>
            </c:numRef>
          </c:val>
          <c:extLst>
            <c:ext xmlns:c16="http://schemas.microsoft.com/office/drawing/2014/chart" uri="{C3380CC4-5D6E-409C-BE32-E72D297353CC}">
              <c16:uniqueId val="{00000000-54AB-4F0C-BC69-2023A0B2EA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59</c:v>
                </c:pt>
                <c:pt idx="1">
                  <c:v>59</c:v>
                </c:pt>
                <c:pt idx="2">
                  <c:v>59</c:v>
                </c:pt>
              </c:numCache>
            </c:numRef>
          </c:val>
          <c:extLst>
            <c:ext xmlns:c16="http://schemas.microsoft.com/office/drawing/2014/chart" uri="{C3380CC4-5D6E-409C-BE32-E72D297353CC}">
              <c16:uniqueId val="{00000001-54AB-4F0C-BC69-2023A0B2EA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1737</c:v>
                </c:pt>
                <c:pt idx="1">
                  <c:v>2190</c:v>
                </c:pt>
                <c:pt idx="2">
                  <c:v>2312</c:v>
                </c:pt>
              </c:numCache>
            </c:numRef>
          </c:val>
          <c:extLst>
            <c:ext xmlns:c16="http://schemas.microsoft.com/office/drawing/2014/chart" uri="{C3380CC4-5D6E-409C-BE32-E72D297353CC}">
              <c16:uniqueId val="{00000002-54AB-4F0C-BC69-2023A0B2EA8C}"/>
            </c:ext>
          </c:extLst>
        </c:ser>
        <c:dLbls>
          <c:showLegendKey val="0"/>
          <c:showVal val="0"/>
          <c:showCatName val="0"/>
          <c:showSerName val="0"/>
          <c:showPercent val="0"/>
          <c:showBubbleSize val="0"/>
        </c:dLbls>
        <c:gapWidth val="120"/>
        <c:overlap val="100"/>
        <c:axId val="763876696"/>
        <c:axId val="763882968"/>
      </c:barChart>
      <c:catAx>
        <c:axId val="76387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63882968"/>
        <c:crosses val="autoZero"/>
        <c:auto val="1"/>
        <c:lblAlgn val="ctr"/>
        <c:lblOffset val="100"/>
        <c:tickLblSkip val="1"/>
        <c:tickMarkSkip val="1"/>
        <c:noMultiLvlLbl val="0"/>
      </c:catAx>
      <c:valAx>
        <c:axId val="763882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6387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{011D8092-8B39-47F8-955A-038D962F210F}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69F-4901-8275-F5746830FF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{D69E5042-A6D8-4727-8F13-7F496499EE49}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9F-4901-8275-F5746830FF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{C32B8ED1-6848-45A7-B683-A8724B70AF22}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9F-4901-8275-F5746830FF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{78B1631D-1E54-4DC8-A2D7-AADBC905A06E}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9F-4901-8275-F5746830FF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{BD5B0172-49AA-4055-B41B-BFDAEF07E055}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9F-4901-8275-F5746830FF98}"/>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{78155ACE-B960-415A-BDC6-E0048B07DA1B}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69F-4901-8275-F5746830FF98}"/>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{0C307D9F-AEEA-4AA3-A471-E6228A94735A}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69F-4901-8275-F5746830FF98}"/>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{E400600B-0C3F-4000-A023-A9BFE47C4A6E}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69F-4901-8275-F5746830FF9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{68602FDE-BC8A-4C2B-8A70-CD7EFE8D4367}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69F-4901-8275-F5746830FF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58.7</c:v>
                </c:pt>
                <c:pt idx="16">
                  <c:v>59.1</c:v>
                </c:pt>
                <c:pt idx="24">
                  <c:v>59.7</c:v>
                </c:pt>
                <c:pt idx="32">
                  <c:v>60.5</c:v>
                </c:pt>
              </c:numCache>
            </c:numRef>
          </c:xVal>
          <c:yVal>
            <c:numRef>
              <c:f>公会計指標分析・財政指標組合せ分析表!$BP$51:$DC$51</c:f>
              <c:numCache>
                <c:formatCode>#,##0.0;"▲ "#,##0.0</c:formatCode>
                <c:ptCount val="40"/>
                <c:pt idx="0">
                  <c:v>11.5</c:v>
                </c:pt>
                <c:pt idx="8">
                  <c:v>25.4</c:v>
                </c:pt>
                <c:pt idx="16">
                  <c:v>12.2</c:v>
                </c:pt>
                <c:pt idx="24">
                  <c:v>6.9</c:v>
                </c:pt>
                <c:pt idx="32">
                  <c:v>1.1000000000000001</c:v>
                </c:pt>
              </c:numCache>
            </c:numRef>
          </c:yVal>
          <c:smooth val="0"/>
          <c:extLst>
            <c:ext xmlns:c16="http://schemas.microsoft.com/office/drawing/2014/chart" uri="{C3380CC4-5D6E-409C-BE32-E72D297353CC}">
              <c16:uniqueId val="{00000009-C69F-4901-8275-F5746830FF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{F0FEB373-988D-4F9C-BF88-13E0D9E59ABC}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69F-4901-8275-F5746830FF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{867019A1-1518-435B-87F4-7BF0B87C1382}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9F-4901-8275-F5746830FF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{A98BD760-E63A-4D4D-B6A8-77E9E78EE19C}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9F-4901-8275-F5746830FF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{B4A541B3-621E-46D1-990B-228AF1E63056}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9F-4901-8275-F5746830FF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{1C6F88FA-BC6B-404E-BFE3-E5EF99A46723}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9F-4901-8275-F5746830FF9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{209A565A-9EDE-493A-89A0-44E10FB6B84F}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69F-4901-8275-F5746830FF9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{1E3FBB01-F3EE-4B98-8BE8-8C579D7523FA}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69F-4901-8275-F5746830FF9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{454B9546-D050-4B1E-9123-F36FCBF0C6D7}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69F-4901-8275-F5746830FF9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{1E4AF64D-2C75-4623-AFA0-301785585478}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69F-4901-8275-F5746830FF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c:v>
                </c:pt>
              </c:numCache>
            </c:numRef>
          </c:xVal>
          <c:yVal>
            <c:numRef>
              <c:f>公会計指標分析・財政指標組合せ分析表!$BP$55:$DC$55</c:f>
              <c:numCache>
                <c:formatCode>#,##0.0;"▲ "#,##0.0</c:formatCode>
                <c:ptCount val="40"/>
                <c:pt idx="0">
                  <c:v>21</c:v>
                </c:pt>
                <c:pt idx="8">
                  <c:v>20.2</c:v>
                </c:pt>
                <c:pt idx="16">
                  <c:v>18.3</c:v>
                </c:pt>
                <c:pt idx="24">
                  <c:v>20.3</c:v>
                </c:pt>
                <c:pt idx="32">
                  <c:v>12.8</c:v>
                </c:pt>
              </c:numCache>
            </c:numRef>
          </c:yVal>
          <c:smooth val="0"/>
          <c:extLst>
            <c:ext xmlns:c16="http://schemas.microsoft.com/office/drawing/2014/chart" uri="{C3380CC4-5D6E-409C-BE32-E72D297353CC}">
              <c16:uniqueId val="{00000013-C69F-4901-8275-F5746830FF98}"/>
            </c:ext>
          </c:extLst>
        </c:ser>
        <c:dLbls>
          <c:showLegendKey val="0"/>
          <c:showVal val="1"/>
          <c:showCatName val="0"/>
          <c:showSerName val="0"/>
          <c:showPercent val="0"/>
          <c:showBubbleSize val="0"/>
        </c:dLbls>
        <c:axId val="763891984"/>
        <c:axId val="763900608"/>
      </c:scatterChart>
      <c:valAx>
        <c:axId val="763891984"/>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3900608"/>
        <c:crosses val="autoZero"/>
        <c:crossBetween val="midCat"/>
      </c:valAx>
      <c:valAx>
        <c:axId val="763900608"/>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6389198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{2B337223-FEF8-4E20-8011-19D203FDCD8E}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92C-49F1-8462-E25B64D5F3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{8F6B7624-A439-4649-BD9B-EB1981EC8E40}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2C-49F1-8462-E25B64D5F3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{57C97D6F-B0B3-4A27-BE90-BD14D15EB22A}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2C-49F1-8462-E25B64D5F3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{35911CDB-79E9-4F23-8366-CD9C1417AC38}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2C-49F1-8462-E25B64D5F3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{D3D5FBC1-93A0-49EA-B4B2-8D5DA4412EBD}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2C-49F1-8462-E25B64D5F3D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{761A497C-3C64-4CCE-ADE8-02EAFD0D95C2}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92C-49F1-8462-E25B64D5F3D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{78BA1361-A655-4349-960D-A728D61E7501}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92C-49F1-8462-E25B64D5F3D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{DFFC4ACF-ED9D-442E-AA8A-68A056AA829F}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92C-49F1-8462-E25B64D5F3D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{6305A723-0CD0-4D7C-8360-9F0139FBBFF2}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92C-49F1-8462-E25B64D5F3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9.6</c:v>
                </c:pt>
                <c:pt idx="16">
                  <c:v>10.199999999999999</c:v>
                </c:pt>
                <c:pt idx="24">
                  <c:v>12</c:v>
                </c:pt>
                <c:pt idx="32">
                  <c:v>13.4</c:v>
                </c:pt>
              </c:numCache>
            </c:numRef>
          </c:xVal>
          <c:yVal>
            <c:numRef>
              <c:f>公会計指標分析・財政指標組合せ分析表!$BP$73:$DC$73</c:f>
              <c:numCache>
                <c:formatCode>#,##0.0;"▲ "#,##0.0</c:formatCode>
                <c:ptCount val="40"/>
                <c:pt idx="0">
                  <c:v>11.5</c:v>
                </c:pt>
                <c:pt idx="8">
                  <c:v>25.4</c:v>
                </c:pt>
                <c:pt idx="16">
                  <c:v>12.2</c:v>
                </c:pt>
                <c:pt idx="24">
                  <c:v>6.9</c:v>
                </c:pt>
                <c:pt idx="32">
                  <c:v>1.1000000000000001</c:v>
                </c:pt>
              </c:numCache>
            </c:numRef>
          </c:yVal>
          <c:smooth val="0"/>
          <c:extLst>
            <c:ext xmlns:c16="http://schemas.microsoft.com/office/drawing/2014/chart" uri="{C3380CC4-5D6E-409C-BE32-E72D297353CC}">
              <c16:uniqueId val="{00000009-792C-49F1-8462-E25B64D5F3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397990419937700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{0DD00F93-BCF1-4768-9D86-97A580A92AD3}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92C-49F1-8462-E25B64D5F3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{1BC6B2FB-1FC5-47BD-838F-241F62E0383F}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2C-49F1-8462-E25B64D5F3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{A0EAFB9C-5064-4047-B86F-2701F7596433}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2C-49F1-8462-E25B64D5F3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{3E82C59C-6E73-40DC-B2B8-4D9A4B114066}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2C-49F1-8462-E25B64D5F3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{03301491-A2D0-4E2A-BAC7-E70501DE377D}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2C-49F1-8462-E25B64D5F3D8}"/>
                </c:ext>
              </c:extLst>
            </c:dLbl>
            <c:dLbl>
              <c:idx val="8"/>
              <c:layout>
                <c:manualLayout>
                  <c:x val="0"/>
                  <c:y val="-2.379038527796633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{00109A9A-CF09-439F-9010-625303E2BD82}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92C-49F1-8462-E25B64D5F3D8}"/>
                </c:ext>
              </c:extLst>
            </c:dLbl>
            <c:dLbl>
              <c:idx val="16"/>
              <c:layout>
                <c:manualLayout>
                  <c:x val="0"/>
                  <c:y val="-2.2292344649351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{EA12C581-E59E-48AC-BDEC-E92EC7D82855}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92C-49F1-8462-E25B64D5F3D8}"/>
                </c:ext>
              </c:extLst>
            </c:dLbl>
            <c:dLbl>
              <c:idx val="24"/>
              <c:layout>
                <c:manualLayout>
                  <c:x val="0"/>
                  <c:y val="1.210333945929432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{D1A04E2A-ADD1-41B0-BCAA-EEF714D2AEA0}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92C-49F1-8462-E25B64D5F3D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{297C89A9-38BF-44B2-A3CC-AC8359089DA6}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92C-49F1-8462-E25B64D5F3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7.3</c:v>
                </c:pt>
              </c:numCache>
            </c:numRef>
          </c:xVal>
          <c:yVal>
            <c:numRef>
              <c:f>公会計指標分析・財政指標組合せ分析表!$BP$77:$DC$77</c:f>
              <c:numCache>
                <c:formatCode>#,##0.0;"▲ "#,##0.0</c:formatCode>
                <c:ptCount val="40"/>
                <c:pt idx="0">
                  <c:v>21</c:v>
                </c:pt>
                <c:pt idx="8">
                  <c:v>20.2</c:v>
                </c:pt>
                <c:pt idx="16">
                  <c:v>18.3</c:v>
                </c:pt>
                <c:pt idx="24">
                  <c:v>20.3</c:v>
                </c:pt>
                <c:pt idx="32">
                  <c:v>12.8</c:v>
                </c:pt>
              </c:numCache>
            </c:numRef>
          </c:yVal>
          <c:smooth val="0"/>
          <c:extLst>
            <c:ext xmlns:c16="http://schemas.microsoft.com/office/drawing/2014/chart" uri="{C3380CC4-5D6E-409C-BE32-E72D297353CC}">
              <c16:uniqueId val="{00000013-792C-49F1-8462-E25B64D5F3D8}"/>
            </c:ext>
          </c:extLst>
        </c:ser>
        <c:dLbls>
          <c:showLegendKey val="0"/>
          <c:showVal val="1"/>
          <c:showCatName val="0"/>
          <c:showSerName val="0"/>
          <c:showPercent val="0"/>
          <c:showBubbleSize val="0"/>
        </c:dLbls>
        <c:axId val="763879048"/>
        <c:axId val="763897080"/>
      </c:scatterChart>
      <c:valAx>
        <c:axId val="763879048"/>
        <c:scaling>
          <c:orientation val="maxMin"/>
          <c:max val="14"/>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3897080"/>
        <c:crosses val="autoZero"/>
        <c:crossBetween val="midCat"/>
      </c:valAx>
      <c:valAx>
        <c:axId val="76389708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6387904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が減少したものの、下水道事業特別会計及び工業用地造成事業特別会計の元利償還金に対する繰入金が大きく、実質公債費比率の分子は前年度と同様、高い水準となった。</a:t>
          </a:r>
        </a:p>
        <a:p>
          <a:r>
            <a:rPr kumimoji="1" lang="ja-JP" altLang="en-US" sz="1400">
              <a:latin typeface="ＭＳ ゴシック" pitchFamily="49" charset="-128"/>
              <a:ea typeface="ＭＳ ゴシック" pitchFamily="49" charset="-128"/>
            </a:rPr>
            <a:t>　今後、工業用地造成事業関連の道路等整備などに係る元利償還が本格化するとともに、多くの公共施設の老朽化対策が必要になってくることから、実質公債費比率の分子の増加が見込まれる。引き続き、地方債発行事業の選別と将来負担の平準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下水道事業特別会計及び工業用地造成事業特別会計への繰入金が減少し、公営企業債等繰入見込額が減少したことで、将来負担比率の分子が減少した。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減少傾向にあるものの、一般会計等に係る地方債の現在高は増加傾向にあり、今後も公共施設等の老朽化対策により地方債残高は増加する傾向にあることを踏まえると、将来負担比率の見通しは楽観視できない。</a:t>
          </a:r>
        </a:p>
        <a:p>
          <a:r>
            <a:rPr kumimoji="1" lang="ja-JP" altLang="en-US" sz="1400">
              <a:latin typeface="ＭＳ ゴシック" pitchFamily="49" charset="-128"/>
              <a:ea typeface="ＭＳ ゴシック" pitchFamily="49" charset="-128"/>
            </a:rPr>
            <a:t>　引き続き、地方債発行事業の選別、歳出削減、自主財源確保など将来負担の圧縮に向けた取り組みを強化していく。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・財政調整基金が減少したものの、ふるさとづくり基金が増加し、全体としては微減となった。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・財政調整基金残高の規模を標準財政規模の約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億円を目安とするが、災害による財政出動も考慮しながら、必要な財源を確保していく。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相当額の積立てについては、それぞれの基金の状況を勘案しながら積立てていく。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・将来的な公債費負担を見通し、減債基金への積み立てについて検討していく。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・ふるさとづくり基金：町の活性化、明るく住みよい豊かなふるさとづくりを推進する事業への活用。ふるさと納税寄附募集テーマに沿った活用。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・公共施設等整備基金：公共施設の長寿命化対策やライフサイクルコスト縮減の取組、集約統合など公共施設の最適化への活用。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・子育て支援基金：子どもたちが健やかに成長できる環境づくりのため、子ども医療費の助成に活用。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年度ふるさと納税寄附などにより約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億円を積み立てした一方で、子ども医療費助成、学校生活支援員配置などふるさと納税寄附のテーマに沿った事業に約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・公共施設等整備基金：総合体育館大規模改修工事などインフラ整備の財源として約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年度に基金を設置し、再編関連訓練移転等交付金のうち約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・公共施設等整備基金：町立図書館、中央公民館などの改修を検討しており、その財源として活用していく予定。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・地域福祉基金：長年活用実績がなかったため、高齢者、障がい者、児童等の福祉向上に資する施設整備事業に活用できるよう条例の改正を行った。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・工業用地造成事業特別会計の起債の元利償還のため、約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・財源不足分を補うため、約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・財政調整基金残高の規模を標準財政規模の約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億円を目安とするが、災害による財政出動も考慮しながら、必要な財源を確保していく。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・増減実績なし。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大する臨時財政対策債の償還だけでなく、工業用地造成事業関連の道路整備、公共施設の大規模改修など老朽化対策及び長寿命化対策に係る償還など公債費の増加が懸念される。年次的負担平準化を図る観点から減債基金への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20,141
20,067
43.80
13,164,740
12,695,110
257,509
4,928,369
7,954,135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た。老朽化した施設が多く、施設の大規模改修や長寿命化が課題となっているが、主要な公共施設については個別施設計画を策定済みであり、計画に基づいて施設の年次的な改修、集約化、廃止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41487</xdr:rowOff>
    </xdr:from>
    <xdr:to>
      <xdr:col>15</xdr:col>
      <xdr:colOff>187325</xdr:colOff>
      <xdr:row>30</xdr:row>
      <xdr:rowOff>143087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148167</xdr:rowOff>
    </xdr:from>
    <xdr:to>
      <xdr:col>11</xdr:col>
      <xdr:colOff>187325</xdr:colOff>
      <xdr:row>30</xdr:row>
      <xdr:rowOff>78317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8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90593</xdr:rowOff>
    </xdr:from>
    <xdr:to>
      <xdr:col>7</xdr:col>
      <xdr:colOff>187325</xdr:colOff>
      <xdr:row>30</xdr:row>
      <xdr:rowOff>20743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3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107544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5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55880</xdr:rowOff>
    </xdr:from>
    <xdr:to>
      <xdr:col>19</xdr:col>
      <xdr:colOff>187325</xdr:colOff>
      <xdr:row>30</xdr:row>
      <xdr:rowOff>157480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106680</xdr:rowOff>
    </xdr:from>
    <xdr:to>
      <xdr:col>23</xdr:col>
      <xdr:colOff>85725</xdr:colOff>
      <xdr:row>30</xdr:row>
      <xdr:rowOff>135467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21705"/>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106680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0011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19897</xdr:rowOff>
    </xdr:from>
    <xdr:to>
      <xdr:col>11</xdr:col>
      <xdr:colOff>187325</xdr:colOff>
      <xdr:row>30</xdr:row>
      <xdr:rowOff>121497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70697</xdr:rowOff>
    </xdr:from>
    <xdr:to>
      <xdr:col>15</xdr:col>
      <xdr:colOff>136525</xdr:colOff>
      <xdr:row>30</xdr:row>
      <xdr:rowOff>85090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8572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59478</xdr:rowOff>
    </xdr:from>
    <xdr:to>
      <xdr:col>7</xdr:col>
      <xdr:colOff>187325</xdr:colOff>
      <xdr:row>30</xdr:row>
      <xdr:rowOff>161078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70697</xdr:rowOff>
    </xdr:from>
    <xdr:to>
      <xdr:col>11</xdr:col>
      <xdr:colOff>136525</xdr:colOff>
      <xdr:row>30</xdr:row>
      <xdr:rowOff>110278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1765300" y="598572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134214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94844</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37270</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2557</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152417</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112624</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下水道事業及び工業用地造成事業の地方債残高の減少による公営企業債等繰入見込額の減少や、組合負担等見込額の減少によって将来負担額が減少したものの、償還に充当できる財源が減少したことにより、債務償還比率は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老朽化した施設の大規模改修や長寿命化に伴い、地方債残高の増加も懸念されるが、計画的な地方債の発行や歳出削減に努めていく。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73392</xdr:rowOff>
    </xdr:from>
    <xdr:to>
      <xdr:col>72</xdr:col>
      <xdr:colOff>123825</xdr:colOff>
      <xdr:row>31</xdr:row>
      <xdr:rowOff>3542</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56720</xdr:rowOff>
    </xdr:from>
    <xdr:to>
      <xdr:col>68</xdr:col>
      <xdr:colOff>123825</xdr:colOff>
      <xdr:row>30</xdr:row>
      <xdr:rowOff>158320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56720</xdr:rowOff>
    </xdr:from>
    <xdr:to>
      <xdr:col>64</xdr:col>
      <xdr:colOff>123825</xdr:colOff>
      <xdr:row>30</xdr:row>
      <xdr:rowOff>158320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77230</xdr:rowOff>
    </xdr:from>
    <xdr:to>
      <xdr:col>60</xdr:col>
      <xdr:colOff>123825</xdr:colOff>
      <xdr:row>31</xdr:row>
      <xdr:rowOff>7380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9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55690</xdr:rowOff>
    </xdr:from>
    <xdr:to>
      <xdr:col>76</xdr:col>
      <xdr:colOff>73025</xdr:colOff>
      <xdr:row>29</xdr:row>
      <xdr:rowOff>157290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7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78567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65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15628</xdr:rowOff>
    </xdr:from>
    <xdr:to>
      <xdr:col>72</xdr:col>
      <xdr:colOff>123825</xdr:colOff>
      <xdr:row>29</xdr:row>
      <xdr:rowOff>117228</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7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66428</xdr:rowOff>
    </xdr:from>
    <xdr:to>
      <xdr:col>76</xdr:col>
      <xdr:colOff>22225</xdr:colOff>
      <xdr:row>29</xdr:row>
      <xdr:rowOff>106490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5810003"/>
          <a:ext cx="7112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72602</xdr:rowOff>
    </xdr:from>
    <xdr:to>
      <xdr:col>68</xdr:col>
      <xdr:colOff>123825</xdr:colOff>
      <xdr:row>30</xdr:row>
      <xdr:rowOff>2752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66428</xdr:rowOff>
    </xdr:from>
    <xdr:to>
      <xdr:col>72</xdr:col>
      <xdr:colOff>73025</xdr:colOff>
      <xdr:row>29</xdr:row>
      <xdr:rowOff>123402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810003"/>
          <a:ext cx="762000" cy="5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168437</xdr:rowOff>
    </xdr:from>
    <xdr:to>
      <xdr:col>64</xdr:col>
      <xdr:colOff>123825</xdr:colOff>
      <xdr:row>30</xdr:row>
      <xdr:rowOff>98587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123402</xdr:rowOff>
    </xdr:from>
    <xdr:to>
      <xdr:col>68</xdr:col>
      <xdr:colOff>73025</xdr:colOff>
      <xdr:row>30</xdr:row>
      <xdr:rowOff>47787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866977"/>
          <a:ext cx="762000" cy="9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154884</xdr:rowOff>
    </xdr:from>
    <xdr:to>
      <xdr:col>60</xdr:col>
      <xdr:colOff>123825</xdr:colOff>
      <xdr:row>30</xdr:row>
      <xdr:rowOff>85034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89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34234</xdr:rowOff>
    </xdr:from>
    <xdr:to>
      <xdr:col>64</xdr:col>
      <xdr:colOff>73025</xdr:colOff>
      <xdr:row>30</xdr:row>
      <xdr:rowOff>47787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949259"/>
          <a:ext cx="762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166119</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149447</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149447</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169957</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608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133755</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5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19279</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59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115114</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68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101561</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6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20,141
20,067
43.80
13,164,740
12,695,110
257,509
4,928,369
7,954,135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36195</xdr:rowOff>
    </xdr:from>
    <xdr:to>
      <xdr:col>24</xdr:col>
      <xdr:colOff>63500</xdr:colOff>
      <xdr:row>37</xdr:row>
      <xdr:rowOff>64770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798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141605</xdr:rowOff>
    </xdr:from>
    <xdr:to>
      <xdr:col>15</xdr:col>
      <xdr:colOff>101600</xdr:colOff>
      <xdr:row>37</xdr:row>
      <xdr:rowOff>71755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20955</xdr:rowOff>
    </xdr:from>
    <xdr:to>
      <xdr:col>19</xdr:col>
      <xdr:colOff>177800</xdr:colOff>
      <xdr:row>37</xdr:row>
      <xdr:rowOff>36195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646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133985</xdr:rowOff>
    </xdr:from>
    <xdr:to>
      <xdr:col>10</xdr:col>
      <xdr:colOff>165100</xdr:colOff>
      <xdr:row>37</xdr:row>
      <xdr:rowOff>64135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xdr:rowOff>
    </xdr:from>
    <xdr:to>
      <xdr:col>15</xdr:col>
      <xdr:colOff>50800</xdr:colOff>
      <xdr:row>37</xdr:row>
      <xdr:rowOff>20955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569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55880</xdr:rowOff>
    </xdr:from>
    <xdr:to>
      <xdr:col>6</xdr:col>
      <xdr:colOff>38100</xdr:colOff>
      <xdr:row>36</xdr:row>
      <xdr:rowOff>157480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106680</xdr:rowOff>
    </xdr:from>
    <xdr:to>
      <xdr:col>10</xdr:col>
      <xdr:colOff>114300</xdr:colOff>
      <xdr:row>37</xdr:row>
      <xdr:rowOff>13335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7888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80662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73813</xdr:rowOff>
    </xdr:from>
    <xdr:to>
      <xdr:col>50</xdr:col>
      <xdr:colOff>165100</xdr:colOff>
      <xdr:row>42</xdr:row>
      <xdr:rowOff>3963</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10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73767</xdr:rowOff>
    </xdr:from>
    <xdr:to>
      <xdr:col>46</xdr:col>
      <xdr:colOff>38100</xdr:colOff>
      <xdr:row>42</xdr:row>
      <xdr:rowOff>3917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1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74136</xdr:rowOff>
    </xdr:from>
    <xdr:to>
      <xdr:col>41</xdr:col>
      <xdr:colOff>101600</xdr:colOff>
      <xdr:row>42</xdr:row>
      <xdr:rowOff>4286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10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73443</xdr:rowOff>
    </xdr:from>
    <xdr:to>
      <xdr:col>36</xdr:col>
      <xdr:colOff>165100</xdr:colOff>
      <xdr:row>42</xdr:row>
      <xdr:rowOff>3593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10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69621</xdr:rowOff>
    </xdr:from>
    <xdr:to>
      <xdr:col>55</xdr:col>
      <xdr:colOff>50800</xdr:colOff>
      <xdr:row>41</xdr:row>
      <xdr:rowOff>171221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69728</xdr:rowOff>
    </xdr:from>
    <xdr:to>
      <xdr:col>50</xdr:col>
      <xdr:colOff>165100</xdr:colOff>
      <xdr:row>41</xdr:row>
      <xdr:rowOff>171328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120421</xdr:rowOff>
    </xdr:from>
    <xdr:to>
      <xdr:col>55</xdr:col>
      <xdr:colOff>0</xdr:colOff>
      <xdr:row>41</xdr:row>
      <xdr:rowOff>120528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49871"/>
          <a:ext cx="8382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67587</xdr:rowOff>
    </xdr:from>
    <xdr:to>
      <xdr:col>46</xdr:col>
      <xdr:colOff>38100</xdr:colOff>
      <xdr:row>41</xdr:row>
      <xdr:rowOff>169187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9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118387</xdr:rowOff>
    </xdr:from>
    <xdr:to>
      <xdr:col>50</xdr:col>
      <xdr:colOff>114300</xdr:colOff>
      <xdr:row>41</xdr:row>
      <xdr:rowOff>120528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7147837"/>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70028</xdr:rowOff>
    </xdr:from>
    <xdr:to>
      <xdr:col>41</xdr:col>
      <xdr:colOff>101600</xdr:colOff>
      <xdr:row>42</xdr:row>
      <xdr:rowOff>178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118387</xdr:rowOff>
    </xdr:from>
    <xdr:to>
      <xdr:col>45</xdr:col>
      <xdr:colOff>177800</xdr:colOff>
      <xdr:row>41</xdr:row>
      <xdr:rowOff>120828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47837"/>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70400</xdr:rowOff>
    </xdr:from>
    <xdr:to>
      <xdr:col>36</xdr:col>
      <xdr:colOff>165100</xdr:colOff>
      <xdr:row>42</xdr:row>
      <xdr:rowOff>550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120828</xdr:rowOff>
    </xdr:from>
    <xdr:to>
      <xdr:col>41</xdr:col>
      <xdr:colOff>50800</xdr:colOff>
      <xdr:row>41</xdr:row>
      <xdr:rowOff>121200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150278"/>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166540</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71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166494</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719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166863</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71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166170</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719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16405</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87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14264</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87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16705</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8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17077</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87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71120</xdr:rowOff>
    </xdr:from>
    <xdr:to>
      <xdr:col>15</xdr:col>
      <xdr:colOff>101600</xdr:colOff>
      <xdr:row>60</xdr:row>
      <xdr:rowOff>1270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45737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61595</xdr:rowOff>
    </xdr:from>
    <xdr:to>
      <xdr:col>20</xdr:col>
      <xdr:colOff>38100</xdr:colOff>
      <xdr:row>60</xdr:row>
      <xdr:rowOff>163195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112395</xdr:rowOff>
    </xdr:from>
    <xdr:to>
      <xdr:col>24</xdr:col>
      <xdr:colOff>63500</xdr:colOff>
      <xdr:row>60</xdr:row>
      <xdr:rowOff>118110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3993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61</xdr:row>
      <xdr:rowOff>91440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2908300" y="1039939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129540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2019300" y="10549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71120</xdr:rowOff>
    </xdr:from>
    <xdr:to>
      <xdr:col>6</xdr:col>
      <xdr:colOff>38100</xdr:colOff>
      <xdr:row>62</xdr:row>
      <xdr:rowOff>1270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121920</xdr:rowOff>
    </xdr:from>
    <xdr:to>
      <xdr:col>10</xdr:col>
      <xdr:colOff>114300</xdr:colOff>
      <xdr:row>61</xdr:row>
      <xdr:rowOff>129540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5803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154322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163847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13406</xdr:rowOff>
    </xdr:from>
    <xdr:to>
      <xdr:col>50</xdr:col>
      <xdr:colOff>165100</xdr:colOff>
      <xdr:row>64</xdr:row>
      <xdr:rowOff>115006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98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17118</xdr:rowOff>
    </xdr:from>
    <xdr:to>
      <xdr:col>46</xdr:col>
      <xdr:colOff>38100</xdr:colOff>
      <xdr:row>64</xdr:row>
      <xdr:rowOff>118718</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9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17453</xdr:rowOff>
    </xdr:from>
    <xdr:to>
      <xdr:col>41</xdr:col>
      <xdr:colOff>101600</xdr:colOff>
      <xdr:row>64</xdr:row>
      <xdr:rowOff>119053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19924</xdr:rowOff>
    </xdr:from>
    <xdr:to>
      <xdr:col>36</xdr:col>
      <xdr:colOff>165100</xdr:colOff>
      <xdr:row>64</xdr:row>
      <xdr:rowOff>121524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64478</xdr:rowOff>
    </xdr:from>
    <xdr:to>
      <xdr:col>55</xdr:col>
      <xdr:colOff>50800</xdr:colOff>
      <xdr:row>64</xdr:row>
      <xdr:rowOff>166078</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10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150855</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95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64743</xdr:rowOff>
    </xdr:from>
    <xdr:to>
      <xdr:col>50</xdr:col>
      <xdr:colOff>165100</xdr:colOff>
      <xdr:row>64</xdr:row>
      <xdr:rowOff>166343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10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115278</xdr:rowOff>
    </xdr:from>
    <xdr:to>
      <xdr:col>55</xdr:col>
      <xdr:colOff>0</xdr:colOff>
      <xdr:row>64</xdr:row>
      <xdr:rowOff>115543</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1088078"/>
          <a:ext cx="8382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66596</xdr:rowOff>
    </xdr:from>
    <xdr:to>
      <xdr:col>46</xdr:col>
      <xdr:colOff>38100</xdr:colOff>
      <xdr:row>64</xdr:row>
      <xdr:rowOff>168196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10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115543</xdr:rowOff>
    </xdr:from>
    <xdr:to>
      <xdr:col>50</xdr:col>
      <xdr:colOff>114300</xdr:colOff>
      <xdr:row>64</xdr:row>
      <xdr:rowOff>117396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1088343"/>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67291</xdr:rowOff>
    </xdr:from>
    <xdr:to>
      <xdr:col>41</xdr:col>
      <xdr:colOff>101600</xdr:colOff>
      <xdr:row>64</xdr:row>
      <xdr:rowOff>168891</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10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117396</xdr:rowOff>
    </xdr:from>
    <xdr:to>
      <xdr:col>45</xdr:col>
      <xdr:colOff>177800</xdr:colOff>
      <xdr:row>64</xdr:row>
      <xdr:rowOff>118091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1090196"/>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67635</xdr:rowOff>
    </xdr:from>
    <xdr:to>
      <xdr:col>36</xdr:col>
      <xdr:colOff>165100</xdr:colOff>
      <xdr:row>64</xdr:row>
      <xdr:rowOff>169235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10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118091</xdr:rowOff>
    </xdr:from>
    <xdr:to>
      <xdr:col>41</xdr:col>
      <xdr:colOff>50800</xdr:colOff>
      <xdr:row>64</xdr:row>
      <xdr:rowOff>118435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109089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131533</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76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135245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76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135580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138051</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157470</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59411" y="111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159323</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83111" y="1113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160018</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94111" y="111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160362</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705111" y="111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142421</xdr:rowOff>
    </xdr:from>
    <xdr:to>
      <xdr:col>24</xdr:col>
      <xdr:colOff>114300</xdr:colOff>
      <xdr:row>84</xdr:row>
      <xdr:rowOff>72571</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120848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116295</xdr:rowOff>
    </xdr:from>
    <xdr:to>
      <xdr:col>20</xdr:col>
      <xdr:colOff>38100</xdr:colOff>
      <xdr:row>84</xdr:row>
      <xdr:rowOff>46445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167095</xdr:rowOff>
    </xdr:from>
    <xdr:to>
      <xdr:col>24</xdr:col>
      <xdr:colOff>63500</xdr:colOff>
      <xdr:row>84</xdr:row>
      <xdr:rowOff>21771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39744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91802</xdr:rowOff>
    </xdr:from>
    <xdr:to>
      <xdr:col>15</xdr:col>
      <xdr:colOff>101600</xdr:colOff>
      <xdr:row>84</xdr:row>
      <xdr:rowOff>21952</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142602</xdr:rowOff>
    </xdr:from>
    <xdr:to>
      <xdr:col>19</xdr:col>
      <xdr:colOff>177800</xdr:colOff>
      <xdr:row>83</xdr:row>
      <xdr:rowOff>167095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3729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65677</xdr:rowOff>
    </xdr:from>
    <xdr:to>
      <xdr:col>10</xdr:col>
      <xdr:colOff>165100</xdr:colOff>
      <xdr:row>83</xdr:row>
      <xdr:rowOff>167277</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116477</xdr:rowOff>
    </xdr:from>
    <xdr:to>
      <xdr:col>15</xdr:col>
      <xdr:colOff>50800</xdr:colOff>
      <xdr:row>83</xdr:row>
      <xdr:rowOff>142602</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34682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42818</xdr:rowOff>
    </xdr:from>
    <xdr:to>
      <xdr:col>6</xdr:col>
      <xdr:colOff>38100</xdr:colOff>
      <xdr:row>83</xdr:row>
      <xdr:rowOff>144418</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93618</xdr:rowOff>
    </xdr:from>
    <xdr:to>
      <xdr:col>10</xdr:col>
      <xdr:colOff>114300</xdr:colOff>
      <xdr:row>83</xdr:row>
      <xdr:rowOff>116477</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32396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37572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13079</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4445</xdr:rowOff>
    </xdr:from>
    <xdr:to>
      <xdr:col>50</xdr:col>
      <xdr:colOff>165100</xdr:colOff>
      <xdr:row>85</xdr:row>
      <xdr:rowOff>106045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xdr:rowOff>
    </xdr:from>
    <xdr:to>
      <xdr:col>46</xdr:col>
      <xdr:colOff>38100</xdr:colOff>
      <xdr:row>85</xdr:row>
      <xdr:rowOff>106426</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28829</xdr:rowOff>
    </xdr:from>
    <xdr:to>
      <xdr:col>41</xdr:col>
      <xdr:colOff>101600</xdr:colOff>
      <xdr:row>85</xdr:row>
      <xdr:rowOff>130429</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6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142367</xdr:rowOff>
    </xdr:from>
    <xdr:to>
      <xdr:col>55</xdr:col>
      <xdr:colOff>50800</xdr:colOff>
      <xdr:row>83</xdr:row>
      <xdr:rowOff>72517</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2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165244</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0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145035</xdr:rowOff>
    </xdr:from>
    <xdr:to>
      <xdr:col>50</xdr:col>
      <xdr:colOff>165100</xdr:colOff>
      <xdr:row>83</xdr:row>
      <xdr:rowOff>75185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21717</xdr:rowOff>
    </xdr:from>
    <xdr:to>
      <xdr:col>55</xdr:col>
      <xdr:colOff>0</xdr:colOff>
      <xdr:row>83</xdr:row>
      <xdr:rowOff>24385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252067"/>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151512</xdr:rowOff>
    </xdr:from>
    <xdr:to>
      <xdr:col>46</xdr:col>
      <xdr:colOff>38100</xdr:colOff>
      <xdr:row>83</xdr:row>
      <xdr:rowOff>81662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2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24385</xdr:rowOff>
    </xdr:from>
    <xdr:to>
      <xdr:col>50</xdr:col>
      <xdr:colOff>114300</xdr:colOff>
      <xdr:row>83</xdr:row>
      <xdr:rowOff>30862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25473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157987</xdr:rowOff>
    </xdr:from>
    <xdr:to>
      <xdr:col>41</xdr:col>
      <xdr:colOff>101600</xdr:colOff>
      <xdr:row>83</xdr:row>
      <xdr:rowOff>88137</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21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30862</xdr:rowOff>
    </xdr:from>
    <xdr:to>
      <xdr:col>45</xdr:col>
      <xdr:colOff>177800</xdr:colOff>
      <xdr:row>83</xdr:row>
      <xdr:rowOff>37337</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261212"/>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151130</xdr:rowOff>
    </xdr:from>
    <xdr:to>
      <xdr:col>36</xdr:col>
      <xdr:colOff>165100</xdr:colOff>
      <xdr:row>83</xdr:row>
      <xdr:rowOff>81280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30480</xdr:rowOff>
    </xdr:from>
    <xdr:to>
      <xdr:col>41</xdr:col>
      <xdr:colOff>50800</xdr:colOff>
      <xdr:row>83</xdr:row>
      <xdr:rowOff>37337</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972300" y="142608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97172</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97553</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121556</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69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92219</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91712</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39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98189</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398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104664</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399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97807</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xdr:rowOff>
    </xdr:from>
    <xdr:to>
      <xdr:col>85</xdr:col>
      <xdr:colOff>177800</xdr:colOff>
      <xdr:row>41</xdr:row>
      <xdr:rowOff>109855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62687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158132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E00-0000B4010000}"/>
            </a:ext>
          </a:extLst>
        </xdr:cNvPr>
        <xdr:cNvSpPr txBox="1"/>
      </xdr:nvSpPr>
      <xdr:spPr>
        <a:xfrm>
          <a:off x="163576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153035</xdr:rowOff>
    </xdr:from>
    <xdr:to>
      <xdr:col>81</xdr:col>
      <xdr:colOff>101600</xdr:colOff>
      <xdr:row>41</xdr:row>
      <xdr:rowOff>83185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5430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32385</xdr:rowOff>
    </xdr:from>
    <xdr:to>
      <xdr:col>85</xdr:col>
      <xdr:colOff>127000</xdr:colOff>
      <xdr:row>41</xdr:row>
      <xdr:rowOff>59055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5481300" y="70618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126365</xdr:rowOff>
    </xdr:from>
    <xdr:to>
      <xdr:col>76</xdr:col>
      <xdr:colOff>165100</xdr:colOff>
      <xdr:row>41</xdr:row>
      <xdr:rowOff>56515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4541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5715</xdr:rowOff>
    </xdr:from>
    <xdr:to>
      <xdr:col>81</xdr:col>
      <xdr:colOff>50800</xdr:colOff>
      <xdr:row>41</xdr:row>
      <xdr:rowOff>32385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4592300" y="70351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92075</xdr:rowOff>
    </xdr:from>
    <xdr:to>
      <xdr:col>72</xdr:col>
      <xdr:colOff>38100</xdr:colOff>
      <xdr:row>41</xdr:row>
      <xdr:rowOff>22225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3652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142875</xdr:rowOff>
    </xdr:from>
    <xdr:to>
      <xdr:col>76</xdr:col>
      <xdr:colOff>114300</xdr:colOff>
      <xdr:row>41</xdr:row>
      <xdr:rowOff>5715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3703300" y="70008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99060</xdr:rowOff>
    </xdr:from>
    <xdr:to>
      <xdr:col>71</xdr:col>
      <xdr:colOff>177800</xdr:colOff>
      <xdr:row>40</xdr:row>
      <xdr:rowOff>142875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814300" y="69570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74312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47642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13352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166370</xdr:rowOff>
    </xdr:from>
    <xdr:to>
      <xdr:col>112</xdr:col>
      <xdr:colOff>38100</xdr:colOff>
      <xdr:row>39</xdr:row>
      <xdr:rowOff>96520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120650</xdr:rowOff>
    </xdr:from>
    <xdr:to>
      <xdr:col>98</xdr:col>
      <xdr:colOff>38100</xdr:colOff>
      <xdr:row>39</xdr:row>
      <xdr:rowOff>50800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154940</xdr:rowOff>
    </xdr:from>
    <xdr:to>
      <xdr:col>116</xdr:col>
      <xdr:colOff>114300</xdr:colOff>
      <xdr:row>41</xdr:row>
      <xdr:rowOff>85090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69867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34290</xdr:rowOff>
    </xdr:from>
    <xdr:to>
      <xdr:col>116</xdr:col>
      <xdr:colOff>63500</xdr:colOff>
      <xdr:row>41</xdr:row>
      <xdr:rowOff>41910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7063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166370</xdr:rowOff>
    </xdr:from>
    <xdr:to>
      <xdr:col>107</xdr:col>
      <xdr:colOff>101600</xdr:colOff>
      <xdr:row>41</xdr:row>
      <xdr:rowOff>96520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45720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166370</xdr:rowOff>
    </xdr:from>
    <xdr:to>
      <xdr:col>102</xdr:col>
      <xdr:colOff>165100</xdr:colOff>
      <xdr:row>41</xdr:row>
      <xdr:rowOff>96520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45720</xdr:rowOff>
    </xdr:from>
    <xdr:to>
      <xdr:col>107</xdr:col>
      <xdr:colOff>50800</xdr:colOff>
      <xdr:row>41</xdr:row>
      <xdr:rowOff>45720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9545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170180</xdr:rowOff>
    </xdr:from>
    <xdr:to>
      <xdr:col>98</xdr:col>
      <xdr:colOff>38100</xdr:colOff>
      <xdr:row>41</xdr:row>
      <xdr:rowOff>100330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45720</xdr:rowOff>
    </xdr:from>
    <xdr:to>
      <xdr:col>102</xdr:col>
      <xdr:colOff>114300</xdr:colOff>
      <xdr:row>41</xdr:row>
      <xdr:rowOff>49530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113047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67327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87647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87647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91457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160655</xdr:rowOff>
    </xdr:from>
    <xdr:to>
      <xdr:col>85</xdr:col>
      <xdr:colOff>177800</xdr:colOff>
      <xdr:row>63</xdr:row>
      <xdr:rowOff>90805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75582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70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156845</xdr:rowOff>
    </xdr:from>
    <xdr:to>
      <xdr:col>81</xdr:col>
      <xdr:colOff>101600</xdr:colOff>
      <xdr:row>63</xdr:row>
      <xdr:rowOff>86995</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36195</xdr:rowOff>
    </xdr:from>
    <xdr:to>
      <xdr:col>85</xdr:col>
      <xdr:colOff>127000</xdr:colOff>
      <xdr:row>63</xdr:row>
      <xdr:rowOff>40005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8375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29210</xdr:rowOff>
    </xdr:from>
    <xdr:to>
      <xdr:col>76</xdr:col>
      <xdr:colOff>165100</xdr:colOff>
      <xdr:row>63</xdr:row>
      <xdr:rowOff>130810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36195</xdr:rowOff>
    </xdr:from>
    <xdr:to>
      <xdr:col>81</xdr:col>
      <xdr:colOff>50800</xdr:colOff>
      <xdr:row>63</xdr:row>
      <xdr:rowOff>80010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4592300" y="108375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40640</xdr:rowOff>
    </xdr:from>
    <xdr:to>
      <xdr:col>72</xdr:col>
      <xdr:colOff>38100</xdr:colOff>
      <xdr:row>63</xdr:row>
      <xdr:rowOff>142240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80010</xdr:rowOff>
    </xdr:from>
    <xdr:to>
      <xdr:col>76</xdr:col>
      <xdr:colOff>114300</xdr:colOff>
      <xdr:row>63</xdr:row>
      <xdr:rowOff>91440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3703300" y="10881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31115</xdr:rowOff>
    </xdr:from>
    <xdr:to>
      <xdr:col>67</xdr:col>
      <xdr:colOff>101600</xdr:colOff>
      <xdr:row>63</xdr:row>
      <xdr:rowOff>132715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81915</xdr:rowOff>
    </xdr:from>
    <xdr:to>
      <xdr:col>71</xdr:col>
      <xdr:colOff>177800</xdr:colOff>
      <xdr:row>63</xdr:row>
      <xdr:rowOff>91440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8832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78122</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121937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133367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123842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53442</xdr:rowOff>
    </xdr:from>
    <xdr:to>
      <xdr:col>112</xdr:col>
      <xdr:colOff>38100</xdr:colOff>
      <xdr:row>62</xdr:row>
      <xdr:rowOff>155042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68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73101</xdr:rowOff>
    </xdr:from>
    <xdr:to>
      <xdr:col>102</xdr:col>
      <xdr:colOff>165100</xdr:colOff>
      <xdr:row>63</xdr:row>
      <xdr:rowOff>3251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77674</xdr:rowOff>
    </xdr:from>
    <xdr:to>
      <xdr:col>98</xdr:col>
      <xdr:colOff>38100</xdr:colOff>
      <xdr:row>63</xdr:row>
      <xdr:rowOff>7824</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16408</xdr:rowOff>
    </xdr:from>
    <xdr:to>
      <xdr:col>116</xdr:col>
      <xdr:colOff>114300</xdr:colOff>
      <xdr:row>63</xdr:row>
      <xdr:rowOff>118008</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8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102785</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73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20524</xdr:rowOff>
    </xdr:from>
    <xdr:to>
      <xdr:col>112</xdr:col>
      <xdr:colOff>38100</xdr:colOff>
      <xdr:row>63</xdr:row>
      <xdr:rowOff>122124</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67208</xdr:rowOff>
    </xdr:from>
    <xdr:to>
      <xdr:col>116</xdr:col>
      <xdr:colOff>63500</xdr:colOff>
      <xdr:row>63</xdr:row>
      <xdr:rowOff>71324</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1323300" y="10868558"/>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25095</xdr:rowOff>
    </xdr:from>
    <xdr:to>
      <xdr:col>107</xdr:col>
      <xdr:colOff>101600</xdr:colOff>
      <xdr:row>63</xdr:row>
      <xdr:rowOff>126695</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8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71324</xdr:rowOff>
    </xdr:from>
    <xdr:to>
      <xdr:col>111</xdr:col>
      <xdr:colOff>177800</xdr:colOff>
      <xdr:row>63</xdr:row>
      <xdr:rowOff>75895</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0434300" y="1087267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31038</xdr:rowOff>
    </xdr:from>
    <xdr:to>
      <xdr:col>102</xdr:col>
      <xdr:colOff>165100</xdr:colOff>
      <xdr:row>63</xdr:row>
      <xdr:rowOff>132638</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8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75895</xdr:rowOff>
    </xdr:from>
    <xdr:to>
      <xdr:col>107</xdr:col>
      <xdr:colOff>50800</xdr:colOff>
      <xdr:row>63</xdr:row>
      <xdr:rowOff>81838</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9545300" y="1087724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5893</xdr:rowOff>
    </xdr:from>
    <xdr:to>
      <xdr:col>98</xdr:col>
      <xdr:colOff>38100</xdr:colOff>
      <xdr:row>63</xdr:row>
      <xdr:rowOff>107493</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8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56693</xdr:rowOff>
    </xdr:from>
    <xdr:to>
      <xdr:col>102</xdr:col>
      <xdr:colOff>114300</xdr:colOff>
      <xdr:row>63</xdr:row>
      <xdr:rowOff>81838</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656300" y="1085804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119</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45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19778</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4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24351</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113251</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1091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117822</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10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123765</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92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98620</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89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00000000-0008-0000-0E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a:extLst>
            <a:ext uri="{FF2B5EF4-FFF2-40B4-BE49-F238E27FC236}">
              <a16:creationId xmlns:a16="http://schemas.microsoft.com/office/drawing/2014/main" id="{00000000-0008-0000-0E00-000097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65" name="【公民館】&#10;有形固定資産減価償却率最大値テキスト">
          <a:extLst>
            <a:ext uri="{FF2B5EF4-FFF2-40B4-BE49-F238E27FC236}">
              <a16:creationId xmlns:a16="http://schemas.microsoft.com/office/drawing/2014/main" id="{00000000-0008-0000-0E00-000099020000}"/>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667" name="【公民館】&#10;有形固定資産減価償却率平均値テキスト">
          <a:extLst>
            <a:ext uri="{FF2B5EF4-FFF2-40B4-BE49-F238E27FC236}">
              <a16:creationId xmlns:a16="http://schemas.microsoft.com/office/drawing/2014/main" id="{00000000-0008-0000-0E00-00009B020000}"/>
            </a:ext>
          </a:extLst>
        </xdr:cNvPr>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52832</xdr:rowOff>
    </xdr:from>
    <xdr:to>
      <xdr:col>81</xdr:col>
      <xdr:colOff>101600</xdr:colOff>
      <xdr:row>103</xdr:row>
      <xdr:rowOff>154432</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4541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18542</xdr:rowOff>
    </xdr:from>
    <xdr:to>
      <xdr:col>72</xdr:col>
      <xdr:colOff>38100</xdr:colOff>
      <xdr:row>103</xdr:row>
      <xdr:rowOff>120142</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36525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11685</xdr:rowOff>
    </xdr:from>
    <xdr:to>
      <xdr:col>67</xdr:col>
      <xdr:colOff>101600</xdr:colOff>
      <xdr:row>103</xdr:row>
      <xdr:rowOff>113285</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2763500" y="17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69744" cy="259045"/>
    <xdr:sp macro="" textlink="">
      <xdr:nvSpPr>
        <xdr:cNvPr id="679" name="【公民館】&#10;有形固定資産減価償却率該当値テキスト">
          <a:extLst>
            <a:ext uri="{FF2B5EF4-FFF2-40B4-BE49-F238E27FC236}">
              <a16:creationId xmlns:a16="http://schemas.microsoft.com/office/drawing/2014/main" id="{00000000-0008-0000-0E00-0000A7020000}"/>
            </a:ext>
          </a:extLst>
        </xdr:cNvPr>
        <xdr:cNvSpPr txBox="1"/>
      </xdr:nvSpPr>
      <xdr:spPr>
        <a:xfrm>
          <a:off x="16357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76200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5481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76200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4592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76200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3703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153415</xdr:rowOff>
    </xdr:from>
    <xdr:to>
      <xdr:col>67</xdr:col>
      <xdr:colOff>101600</xdr:colOff>
      <xdr:row>103</xdr:row>
      <xdr:rowOff>83565</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2763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32765</xdr:rowOff>
    </xdr:from>
    <xdr:to>
      <xdr:col>71</xdr:col>
      <xdr:colOff>177800</xdr:colOff>
      <xdr:row>108</xdr:row>
      <xdr:rowOff>76200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814300" y="17692115"/>
          <a:ext cx="889000" cy="90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170959</xdr:rowOff>
    </xdr:from>
    <xdr:ext cx="405111" cy="259045"/>
    <xdr:sp macro="" textlink="">
      <xdr:nvSpPr>
        <xdr:cNvPr id="688" name="n_1aveValue【公民館】&#10;有形固定資産減価償却率">
          <a:extLst>
            <a:ext uri="{FF2B5EF4-FFF2-40B4-BE49-F238E27FC236}">
              <a16:creationId xmlns:a16="http://schemas.microsoft.com/office/drawing/2014/main" id="{00000000-0008-0000-0E00-0000B0020000}"/>
            </a:ext>
          </a:extLst>
        </xdr:cNvPr>
        <xdr:cNvSpPr txBox="1"/>
      </xdr:nvSpPr>
      <xdr:spPr>
        <a:xfrm>
          <a:off x="152660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161814</xdr:rowOff>
    </xdr:from>
    <xdr:ext cx="405111" cy="259045"/>
    <xdr:sp macro="" textlink="">
      <xdr:nvSpPr>
        <xdr:cNvPr id="689" name="n_2aveValue【公民館】&#10;有形固定資産減価償却率">
          <a:extLst>
            <a:ext uri="{FF2B5EF4-FFF2-40B4-BE49-F238E27FC236}">
              <a16:creationId xmlns:a16="http://schemas.microsoft.com/office/drawing/2014/main" id="{00000000-0008-0000-0E00-0000B1020000}"/>
            </a:ext>
          </a:extLst>
        </xdr:cNvPr>
        <xdr:cNvSpPr txBox="1"/>
      </xdr:nvSpPr>
      <xdr:spPr>
        <a:xfrm>
          <a:off x="14389744" y="1747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136669</xdr:rowOff>
    </xdr:from>
    <xdr:ext cx="405111" cy="259045"/>
    <xdr:sp macro="" textlink="">
      <xdr:nvSpPr>
        <xdr:cNvPr id="690" name="n_3aveValue【公民館】&#10;有形固定資産減価償却率">
          <a:extLst>
            <a:ext uri="{FF2B5EF4-FFF2-40B4-BE49-F238E27FC236}">
              <a16:creationId xmlns:a16="http://schemas.microsoft.com/office/drawing/2014/main" id="{00000000-0008-0000-0E00-0000B2020000}"/>
            </a:ext>
          </a:extLst>
        </xdr:cNvPr>
        <xdr:cNvSpPr txBox="1"/>
      </xdr:nvSpPr>
      <xdr:spPr>
        <a:xfrm>
          <a:off x="13500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104412</xdr:rowOff>
    </xdr:from>
    <xdr:ext cx="405111" cy="259045"/>
    <xdr:sp macro="" textlink="">
      <xdr:nvSpPr>
        <xdr:cNvPr id="691" name="n_4aveValue【公民館】&#10;有形固定資産減価償却率">
          <a:extLst>
            <a:ext uri="{FF2B5EF4-FFF2-40B4-BE49-F238E27FC236}">
              <a16:creationId xmlns:a16="http://schemas.microsoft.com/office/drawing/2014/main" id="{00000000-0008-0000-0E00-0000B3020000}"/>
            </a:ext>
          </a:extLst>
        </xdr:cNvPr>
        <xdr:cNvSpPr txBox="1"/>
      </xdr:nvSpPr>
      <xdr:spPr>
        <a:xfrm>
          <a:off x="12611744" y="177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108</xdr:row>
      <xdr:rowOff>118127</xdr:rowOff>
    </xdr:from>
    <xdr:ext cx="469744" cy="259045"/>
    <xdr:sp macro="" textlink="">
      <xdr:nvSpPr>
        <xdr:cNvPr id="692" name="n_1mainValue【公民館】&#10;有形固定資産減価償却率">
          <a:extLst>
            <a:ext uri="{FF2B5EF4-FFF2-40B4-BE49-F238E27FC236}">
              <a16:creationId xmlns:a16="http://schemas.microsoft.com/office/drawing/2014/main" id="{00000000-0008-0000-0E00-0000B4020000}"/>
            </a:ext>
          </a:extLst>
        </xdr:cNvPr>
        <xdr:cNvSpPr txBox="1"/>
      </xdr:nvSpPr>
      <xdr:spPr>
        <a:xfrm>
          <a:off x="15233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108</xdr:row>
      <xdr:rowOff>118127</xdr:rowOff>
    </xdr:from>
    <xdr:ext cx="469744" cy="259045"/>
    <xdr:sp macro="" textlink="">
      <xdr:nvSpPr>
        <xdr:cNvPr id="693" name="n_2mainValue【公民館】&#10;有形固定資産減価償却率">
          <a:extLst>
            <a:ext uri="{FF2B5EF4-FFF2-40B4-BE49-F238E27FC236}">
              <a16:creationId xmlns:a16="http://schemas.microsoft.com/office/drawing/2014/main" id="{00000000-0008-0000-0E00-0000B5020000}"/>
            </a:ext>
          </a:extLst>
        </xdr:cNvPr>
        <xdr:cNvSpPr txBox="1"/>
      </xdr:nvSpPr>
      <xdr:spPr>
        <a:xfrm>
          <a:off x="14357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108</xdr:row>
      <xdr:rowOff>118127</xdr:rowOff>
    </xdr:from>
    <xdr:ext cx="469744" cy="259045"/>
    <xdr:sp macro="" textlink="">
      <xdr:nvSpPr>
        <xdr:cNvPr id="694" name="n_3mainValue【公民館】&#10;有形固定資産減価償却率">
          <a:extLst>
            <a:ext uri="{FF2B5EF4-FFF2-40B4-BE49-F238E27FC236}">
              <a16:creationId xmlns:a16="http://schemas.microsoft.com/office/drawing/2014/main" id="{00000000-0008-0000-0E00-0000B6020000}"/>
            </a:ext>
          </a:extLst>
        </xdr:cNvPr>
        <xdr:cNvSpPr txBox="1"/>
      </xdr:nvSpPr>
      <xdr:spPr>
        <a:xfrm>
          <a:off x="13468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100092</xdr:rowOff>
    </xdr:from>
    <xdr:ext cx="405111" cy="259045"/>
    <xdr:sp macro="" textlink="">
      <xdr:nvSpPr>
        <xdr:cNvPr id="695" name="n_4mainValue【公民館】&#10;有形固定資産減価償却率">
          <a:extLst>
            <a:ext uri="{FF2B5EF4-FFF2-40B4-BE49-F238E27FC236}">
              <a16:creationId xmlns:a16="http://schemas.microsoft.com/office/drawing/2014/main" id="{00000000-0008-0000-0E00-0000B7020000}"/>
            </a:ext>
          </a:extLst>
        </xdr:cNvPr>
        <xdr:cNvSpPr txBox="1"/>
      </xdr:nvSpPr>
      <xdr:spPr>
        <a:xfrm>
          <a:off x="126117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E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E00-0000D2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E00-0000D4020000}"/>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E00-0000D6020000}"/>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125005</xdr:rowOff>
    </xdr:from>
    <xdr:to>
      <xdr:col>112</xdr:col>
      <xdr:colOff>38100</xdr:colOff>
      <xdr:row>108</xdr:row>
      <xdr:rowOff>55155</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1272500" y="1847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131536</xdr:rowOff>
    </xdr:from>
    <xdr:to>
      <xdr:col>107</xdr:col>
      <xdr:colOff>101600</xdr:colOff>
      <xdr:row>108</xdr:row>
      <xdr:rowOff>61686</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0383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9494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120106</xdr:rowOff>
    </xdr:from>
    <xdr:to>
      <xdr:col>98</xdr:col>
      <xdr:colOff>38100</xdr:colOff>
      <xdr:row>108</xdr:row>
      <xdr:rowOff>50256</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8605500" y="184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147864</xdr:rowOff>
    </xdr:from>
    <xdr:to>
      <xdr:col>116</xdr:col>
      <xdr:colOff>114300</xdr:colOff>
      <xdr:row>109</xdr:row>
      <xdr:rowOff>78014</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21107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62791</xdr:rowOff>
    </xdr:from>
    <xdr:ext cx="469744" cy="259045"/>
    <xdr:sp macro="" textlink="">
      <xdr:nvSpPr>
        <xdr:cNvPr id="738" name="【公民館】&#10;一人当たり面積該当値テキスト">
          <a:extLst>
            <a:ext uri="{FF2B5EF4-FFF2-40B4-BE49-F238E27FC236}">
              <a16:creationId xmlns:a16="http://schemas.microsoft.com/office/drawing/2014/main" id="{00000000-0008-0000-0E00-0000E2020000}"/>
            </a:ext>
          </a:extLst>
        </xdr:cNvPr>
        <xdr:cNvSpPr txBox="1"/>
      </xdr:nvSpPr>
      <xdr:spPr>
        <a:xfrm>
          <a:off x="22199600" y="1857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147864</xdr:rowOff>
    </xdr:from>
    <xdr:to>
      <xdr:col>112</xdr:col>
      <xdr:colOff>38100</xdr:colOff>
      <xdr:row>109</xdr:row>
      <xdr:rowOff>78014</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1272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27214</xdr:rowOff>
    </xdr:from>
    <xdr:to>
      <xdr:col>116</xdr:col>
      <xdr:colOff>63500</xdr:colOff>
      <xdr:row>109</xdr:row>
      <xdr:rowOff>27214</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21323300" y="187152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147864</xdr:rowOff>
    </xdr:from>
    <xdr:to>
      <xdr:col>107</xdr:col>
      <xdr:colOff>101600</xdr:colOff>
      <xdr:row>109</xdr:row>
      <xdr:rowOff>78014</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0383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27214</xdr:rowOff>
    </xdr:from>
    <xdr:to>
      <xdr:col>111</xdr:col>
      <xdr:colOff>177800</xdr:colOff>
      <xdr:row>109</xdr:row>
      <xdr:rowOff>27214</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20434300" y="18715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147864</xdr:rowOff>
    </xdr:from>
    <xdr:to>
      <xdr:col>102</xdr:col>
      <xdr:colOff>165100</xdr:colOff>
      <xdr:row>109</xdr:row>
      <xdr:rowOff>78014</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9494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27214</xdr:rowOff>
    </xdr:from>
    <xdr:to>
      <xdr:col>107</xdr:col>
      <xdr:colOff>50800</xdr:colOff>
      <xdr:row>109</xdr:row>
      <xdr:rowOff>27214</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9545300" y="18715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62956</xdr:rowOff>
    </xdr:from>
    <xdr:to>
      <xdr:col>98</xdr:col>
      <xdr:colOff>38100</xdr:colOff>
      <xdr:row>107</xdr:row>
      <xdr:rowOff>164556</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8605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113756</xdr:rowOff>
    </xdr:from>
    <xdr:to>
      <xdr:col>102</xdr:col>
      <xdr:colOff>114300</xdr:colOff>
      <xdr:row>109</xdr:row>
      <xdr:rowOff>27214</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656300" y="18458906"/>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71682</xdr:rowOff>
    </xdr:from>
    <xdr:ext cx="469744" cy="259045"/>
    <xdr:sp macro="" textlink="">
      <xdr:nvSpPr>
        <xdr:cNvPr id="747" name="n_1aveValue【公民館】&#10;一人当たり面積">
          <a:extLst>
            <a:ext uri="{FF2B5EF4-FFF2-40B4-BE49-F238E27FC236}">
              <a16:creationId xmlns:a16="http://schemas.microsoft.com/office/drawing/2014/main" id="{00000000-0008-0000-0E00-0000EB020000}"/>
            </a:ext>
          </a:extLst>
        </xdr:cNvPr>
        <xdr:cNvSpPr txBox="1"/>
      </xdr:nvSpPr>
      <xdr:spPr>
        <a:xfrm>
          <a:off x="21075727" y="1824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78213</xdr:rowOff>
    </xdr:from>
    <xdr:ext cx="469744" cy="259045"/>
    <xdr:sp macro="" textlink="">
      <xdr:nvSpPr>
        <xdr:cNvPr id="748" name="n_2aveValue【公民館】&#10;一人当たり面積">
          <a:extLst>
            <a:ext uri="{FF2B5EF4-FFF2-40B4-BE49-F238E27FC236}">
              <a16:creationId xmlns:a16="http://schemas.microsoft.com/office/drawing/2014/main" id="{00000000-0008-0000-0E00-0000EC020000}"/>
            </a:ext>
          </a:extLst>
        </xdr:cNvPr>
        <xdr:cNvSpPr txBox="1"/>
      </xdr:nvSpPr>
      <xdr:spPr>
        <a:xfrm>
          <a:off x="20199427" y="182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78213</xdr:rowOff>
    </xdr:from>
    <xdr:ext cx="469744" cy="259045"/>
    <xdr:sp macro="" textlink="">
      <xdr:nvSpPr>
        <xdr:cNvPr id="749" name="n_3aveValue【公民館】&#10;一人当たり面積">
          <a:extLst>
            <a:ext uri="{FF2B5EF4-FFF2-40B4-BE49-F238E27FC236}">
              <a16:creationId xmlns:a16="http://schemas.microsoft.com/office/drawing/2014/main" id="{00000000-0008-0000-0E00-0000ED020000}"/>
            </a:ext>
          </a:extLst>
        </xdr:cNvPr>
        <xdr:cNvSpPr txBox="1"/>
      </xdr:nvSpPr>
      <xdr:spPr>
        <a:xfrm>
          <a:off x="19310427" y="182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41383</xdr:rowOff>
    </xdr:from>
    <xdr:ext cx="469744" cy="259045"/>
    <xdr:sp macro="" textlink="">
      <xdr:nvSpPr>
        <xdr:cNvPr id="750" name="n_4aveValue【公民館】&#10;一人当たり面積">
          <a:extLst>
            <a:ext uri="{FF2B5EF4-FFF2-40B4-BE49-F238E27FC236}">
              <a16:creationId xmlns:a16="http://schemas.microsoft.com/office/drawing/2014/main" id="{00000000-0008-0000-0E00-0000EE020000}"/>
            </a:ext>
          </a:extLst>
        </xdr:cNvPr>
        <xdr:cNvSpPr txBox="1"/>
      </xdr:nvSpPr>
      <xdr:spPr>
        <a:xfrm>
          <a:off x="18421427" y="1855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69141</xdr:rowOff>
    </xdr:from>
    <xdr:ext cx="469744" cy="259045"/>
    <xdr:sp macro="" textlink="">
      <xdr:nvSpPr>
        <xdr:cNvPr id="751" name="n_1mainValue【公民館】&#10;一人当たり面積">
          <a:extLst>
            <a:ext uri="{FF2B5EF4-FFF2-40B4-BE49-F238E27FC236}">
              <a16:creationId xmlns:a16="http://schemas.microsoft.com/office/drawing/2014/main" id="{00000000-0008-0000-0E00-0000EF020000}"/>
            </a:ext>
          </a:extLst>
        </xdr:cNvPr>
        <xdr:cNvSpPr txBox="1"/>
      </xdr:nvSpPr>
      <xdr:spPr>
        <a:xfrm>
          <a:off x="21075727" y="1875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69141</xdr:rowOff>
    </xdr:from>
    <xdr:ext cx="469744" cy="259045"/>
    <xdr:sp macro="" textlink="">
      <xdr:nvSpPr>
        <xdr:cNvPr id="752" name="n_2mainValue【公民館】&#10;一人当たり面積">
          <a:extLst>
            <a:ext uri="{FF2B5EF4-FFF2-40B4-BE49-F238E27FC236}">
              <a16:creationId xmlns:a16="http://schemas.microsoft.com/office/drawing/2014/main" id="{00000000-0008-0000-0E00-0000F0020000}"/>
            </a:ext>
          </a:extLst>
        </xdr:cNvPr>
        <xdr:cNvSpPr txBox="1"/>
      </xdr:nvSpPr>
      <xdr:spPr>
        <a:xfrm>
          <a:off x="20199427" y="1875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69141</xdr:rowOff>
    </xdr:from>
    <xdr:ext cx="469744" cy="259045"/>
    <xdr:sp macro="" textlink="">
      <xdr:nvSpPr>
        <xdr:cNvPr id="753" name="n_3mainValue【公民館】&#10;一人当たり面積">
          <a:extLst>
            <a:ext uri="{FF2B5EF4-FFF2-40B4-BE49-F238E27FC236}">
              <a16:creationId xmlns:a16="http://schemas.microsoft.com/office/drawing/2014/main" id="{00000000-0008-0000-0E00-0000F1020000}"/>
            </a:ext>
          </a:extLst>
        </xdr:cNvPr>
        <xdr:cNvSpPr txBox="1"/>
      </xdr:nvSpPr>
      <xdr:spPr>
        <a:xfrm>
          <a:off x="19310427" y="1875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9633</xdr:rowOff>
    </xdr:from>
    <xdr:ext cx="469744" cy="259045"/>
    <xdr:sp macro="" textlink="">
      <xdr:nvSpPr>
        <xdr:cNvPr id="754" name="n_4mainValue【公民館】&#10;一人当たり面積">
          <a:extLst>
            <a:ext uri="{FF2B5EF4-FFF2-40B4-BE49-F238E27FC236}">
              <a16:creationId xmlns:a16="http://schemas.microsoft.com/office/drawing/2014/main" id="{00000000-0008-0000-0E00-0000F2020000}"/>
            </a:ext>
          </a:extLst>
        </xdr:cNvPr>
        <xdr:cNvSpPr txBox="1"/>
      </xdr:nvSpPr>
      <xdr:spPr>
        <a:xfrm>
          <a:off x="18421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有形固定資産減価償却率は、路線改良が進んだ道路を除き、依然として類似団体より高い水準にある。特に法定耐用年数を経過した建物が多い学校施設、老朽化が進んでいる保育所、公民館で高い傾向にある。</a:t>
          </a:r>
        </a:p>
        <a:p>
          <a:r>
            <a:rPr kumimoji="1" lang="ja-JP" altLang="en-US" sz="1300">
              <a:latin typeface="ＭＳ Ｐゴシック" panose="020B0600070205080204" pitchFamily="50" charset="-128"/>
              <a:ea typeface="ＭＳ Ｐゴシック" panose="020B0600070205080204" pitchFamily="50" charset="-128"/>
            </a:rPr>
            <a:t>人口一人当たりの資産保有量では、令和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年度から市町村類型が変わったことで類似団体の数値が大きく変動したこともあり、公営住宅のみ類似団体より高く、それ以外は類似団体より低い水準となった。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町立保育園の大規模改修を行うほか、学校施設においても年次的に改修を行っているところであり、その他の施設についても個別施設計画に基づき、地方債残高及び公債費の増加に留意しながら改修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20,141
20,067
43.80
13,164,740
12,695,110
257,509
4,928,369
7,954,135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156845</xdr:rowOff>
    </xdr:from>
    <xdr:to>
      <xdr:col>20</xdr:col>
      <xdr:colOff>38100</xdr:colOff>
      <xdr:row>36</xdr:row>
      <xdr:rowOff>86995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114935</xdr:rowOff>
    </xdr:from>
    <xdr:to>
      <xdr:col>10</xdr:col>
      <xdr:colOff>165100</xdr:colOff>
      <xdr:row>36</xdr:row>
      <xdr:rowOff>45085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78740</xdr:rowOff>
    </xdr:from>
    <xdr:to>
      <xdr:col>6</xdr:col>
      <xdr:colOff>38100</xdr:colOff>
      <xdr:row>36</xdr:row>
      <xdr:rowOff>8890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74930</xdr:rowOff>
    </xdr:from>
    <xdr:to>
      <xdr:col>24</xdr:col>
      <xdr:colOff>114300</xdr:colOff>
      <xdr:row>41</xdr:row>
      <xdr:rowOff>5080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53357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38735</xdr:rowOff>
    </xdr:from>
    <xdr:to>
      <xdr:col>20</xdr:col>
      <xdr:colOff>38100</xdr:colOff>
      <xdr:row>40</xdr:row>
      <xdr:rowOff>140335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89535</xdr:rowOff>
    </xdr:from>
    <xdr:to>
      <xdr:col>24</xdr:col>
      <xdr:colOff>63500</xdr:colOff>
      <xdr:row>40</xdr:row>
      <xdr:rowOff>125730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9475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6350</xdr:rowOff>
    </xdr:from>
    <xdr:to>
      <xdr:col>15</xdr:col>
      <xdr:colOff>101600</xdr:colOff>
      <xdr:row>40</xdr:row>
      <xdr:rowOff>107950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57150</xdr:rowOff>
    </xdr:from>
    <xdr:to>
      <xdr:col>19</xdr:col>
      <xdr:colOff>177800</xdr:colOff>
      <xdr:row>40</xdr:row>
      <xdr:rowOff>89535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9151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141605</xdr:rowOff>
    </xdr:from>
    <xdr:to>
      <xdr:col>10</xdr:col>
      <xdr:colOff>165100</xdr:colOff>
      <xdr:row>40</xdr:row>
      <xdr:rowOff>71755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20955</xdr:rowOff>
    </xdr:from>
    <xdr:to>
      <xdr:col>15</xdr:col>
      <xdr:colOff>50800</xdr:colOff>
      <xdr:row>40</xdr:row>
      <xdr:rowOff>57150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878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105410</xdr:rowOff>
    </xdr:from>
    <xdr:to>
      <xdr:col>6</xdr:col>
      <xdr:colOff>38100</xdr:colOff>
      <xdr:row>40</xdr:row>
      <xdr:rowOff>35560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156210</xdr:rowOff>
    </xdr:from>
    <xdr:to>
      <xdr:col>10</xdr:col>
      <xdr:colOff>114300</xdr:colOff>
      <xdr:row>40</xdr:row>
      <xdr:rowOff>20955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8427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103522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61612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25417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131462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99077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62882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26687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164846</xdr:rowOff>
    </xdr:from>
    <xdr:to>
      <xdr:col>46</xdr:col>
      <xdr:colOff>38100</xdr:colOff>
      <xdr:row>40</xdr:row>
      <xdr:rowOff>94996</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164846</xdr:rowOff>
    </xdr:from>
    <xdr:to>
      <xdr:col>41</xdr:col>
      <xdr:colOff>101600</xdr:colOff>
      <xdr:row>40</xdr:row>
      <xdr:rowOff>94996</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146558</xdr:rowOff>
    </xdr:from>
    <xdr:to>
      <xdr:col>36</xdr:col>
      <xdr:colOff>165100</xdr:colOff>
      <xdr:row>40</xdr:row>
      <xdr:rowOff>76708</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66548</xdr:rowOff>
    </xdr:from>
    <xdr:to>
      <xdr:col>55</xdr:col>
      <xdr:colOff>50800</xdr:colOff>
      <xdr:row>40</xdr:row>
      <xdr:rowOff>168148</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44975</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66548</xdr:rowOff>
    </xdr:from>
    <xdr:to>
      <xdr:col>50</xdr:col>
      <xdr:colOff>165100</xdr:colOff>
      <xdr:row>40</xdr:row>
      <xdr:rowOff>168148</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117348</xdr:rowOff>
    </xdr:from>
    <xdr:to>
      <xdr:col>55</xdr:col>
      <xdr:colOff>0</xdr:colOff>
      <xdr:row>40</xdr:row>
      <xdr:rowOff>117348</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117348</xdr:rowOff>
    </xdr:from>
    <xdr:to>
      <xdr:col>50</xdr:col>
      <xdr:colOff>114300</xdr:colOff>
      <xdr:row>40</xdr:row>
      <xdr:rowOff>117348</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117348</xdr:rowOff>
    </xdr:from>
    <xdr:to>
      <xdr:col>45</xdr:col>
      <xdr:colOff>177800</xdr:colOff>
      <xdr:row>40</xdr:row>
      <xdr:rowOff>121920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697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121920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111523</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111523</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93235</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159275</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163847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163847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92891</xdr:rowOff>
    </xdr:from>
    <xdr:to>
      <xdr:col>20</xdr:col>
      <xdr:colOff>38100</xdr:colOff>
      <xdr:row>62</xdr:row>
      <xdr:rowOff>23041</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143691</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3797300" y="1054989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60234</xdr:rowOff>
    </xdr:from>
    <xdr:to>
      <xdr:col>15</xdr:col>
      <xdr:colOff>101600</xdr:colOff>
      <xdr:row>61</xdr:row>
      <xdr:rowOff>161834</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111034</xdr:rowOff>
    </xdr:from>
    <xdr:to>
      <xdr:col>19</xdr:col>
      <xdr:colOff>177800</xdr:colOff>
      <xdr:row>61</xdr:row>
      <xdr:rowOff>143691</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5694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27577</xdr:rowOff>
    </xdr:from>
    <xdr:to>
      <xdr:col>10</xdr:col>
      <xdr:colOff>165100</xdr:colOff>
      <xdr:row>61</xdr:row>
      <xdr:rowOff>129177</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78377</xdr:rowOff>
    </xdr:from>
    <xdr:to>
      <xdr:col>15</xdr:col>
      <xdr:colOff>50800</xdr:colOff>
      <xdr:row>61</xdr:row>
      <xdr:rowOff>111034</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53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11249</xdr:rowOff>
    </xdr:from>
    <xdr:to>
      <xdr:col>6</xdr:col>
      <xdr:colOff>38100</xdr:colOff>
      <xdr:row>61</xdr:row>
      <xdr:rowOff>112849</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62049</xdr:rowOff>
    </xdr:from>
    <xdr:to>
      <xdr:col>10</xdr:col>
      <xdr:colOff>114300</xdr:colOff>
      <xdr:row>61</xdr:row>
      <xdr:rowOff>78377</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5204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14168</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152961</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120304</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103976</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71665</xdr:rowOff>
    </xdr:from>
    <xdr:to>
      <xdr:col>50</xdr:col>
      <xdr:colOff>165100</xdr:colOff>
      <xdr:row>64</xdr:row>
      <xdr:rowOff>1815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67310</xdr:rowOff>
    </xdr:from>
    <xdr:to>
      <xdr:col>46</xdr:col>
      <xdr:colOff>38100</xdr:colOff>
      <xdr:row>63</xdr:row>
      <xdr:rowOff>168910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73841</xdr:rowOff>
    </xdr:from>
    <xdr:to>
      <xdr:col>41</xdr:col>
      <xdr:colOff>101600</xdr:colOff>
      <xdr:row>64</xdr:row>
      <xdr:rowOff>3991</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66222</xdr:rowOff>
    </xdr:from>
    <xdr:to>
      <xdr:col>36</xdr:col>
      <xdr:colOff>165100</xdr:colOff>
      <xdr:row>63</xdr:row>
      <xdr:rowOff>167822</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86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165281</xdr:rowOff>
    </xdr:from>
    <xdr:to>
      <xdr:col>55</xdr:col>
      <xdr:colOff>50800</xdr:colOff>
      <xdr:row>62</xdr:row>
      <xdr:rowOff>95431</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6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143708</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60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153307</xdr:rowOff>
    </xdr:from>
    <xdr:to>
      <xdr:col>50</xdr:col>
      <xdr:colOff>165100</xdr:colOff>
      <xdr:row>62</xdr:row>
      <xdr:rowOff>83457</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32657</xdr:rowOff>
    </xdr:from>
    <xdr:to>
      <xdr:col>55</xdr:col>
      <xdr:colOff>0</xdr:colOff>
      <xdr:row>62</xdr:row>
      <xdr:rowOff>44631</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639300" y="10662557"/>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103233</xdr:rowOff>
    </xdr:from>
    <xdr:to>
      <xdr:col>46</xdr:col>
      <xdr:colOff>38100</xdr:colOff>
      <xdr:row>62</xdr:row>
      <xdr:rowOff>33383</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5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154033</xdr:rowOff>
    </xdr:from>
    <xdr:to>
      <xdr:col>50</xdr:col>
      <xdr:colOff>114300</xdr:colOff>
      <xdr:row>62</xdr:row>
      <xdr:rowOff>32657</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8750300" y="10612483"/>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108676</xdr:rowOff>
    </xdr:from>
    <xdr:to>
      <xdr:col>41</xdr:col>
      <xdr:colOff>101600</xdr:colOff>
      <xdr:row>62</xdr:row>
      <xdr:rowOff>38826</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5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154033</xdr:rowOff>
    </xdr:from>
    <xdr:to>
      <xdr:col>45</xdr:col>
      <xdr:colOff>177800</xdr:colOff>
      <xdr:row>61</xdr:row>
      <xdr:rowOff>159476</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61248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150041</xdr:rowOff>
    </xdr:from>
    <xdr:to>
      <xdr:col>36</xdr:col>
      <xdr:colOff>165100</xdr:colOff>
      <xdr:row>62</xdr:row>
      <xdr:rowOff>80191</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159476</xdr:rowOff>
    </xdr:from>
    <xdr:to>
      <xdr:col>41</xdr:col>
      <xdr:colOff>50800</xdr:colOff>
      <xdr:row>62</xdr:row>
      <xdr:rowOff>29391</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61792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164392</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160037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166568</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96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158949</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99984</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49910</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33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55353</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34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96718</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xdr:rowOff>
    </xdr:from>
    <xdr:to>
      <xdr:col>10</xdr:col>
      <xdr:colOff>165100</xdr:colOff>
      <xdr:row>81</xdr:row>
      <xdr:rowOff>106045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69214</xdr:rowOff>
    </xdr:from>
    <xdr:to>
      <xdr:col>20</xdr:col>
      <xdr:colOff>38100</xdr:colOff>
      <xdr:row>82</xdr:row>
      <xdr:rowOff>170814</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82</xdr:row>
      <xdr:rowOff>140970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1789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120014</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41503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xdr:rowOff>
    </xdr:from>
    <xdr:to>
      <xdr:col>10</xdr:col>
      <xdr:colOff>165100</xdr:colOff>
      <xdr:row>82</xdr:row>
      <xdr:rowOff>117475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66675</xdr:rowOff>
    </xdr:from>
    <xdr:to>
      <xdr:col>15</xdr:col>
      <xdr:colOff>50800</xdr:colOff>
      <xdr:row>82</xdr:row>
      <xdr:rowOff>91439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41255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57786</xdr:rowOff>
    </xdr:from>
    <xdr:to>
      <xdr:col>6</xdr:col>
      <xdr:colOff>38100</xdr:colOff>
      <xdr:row>82</xdr:row>
      <xdr:rowOff>159386</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66675</xdr:rowOff>
    </xdr:from>
    <xdr:to>
      <xdr:col>10</xdr:col>
      <xdr:colOff>114300</xdr:colOff>
      <xdr:row>82</xdr:row>
      <xdr:rowOff>108586</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130300" y="141255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63516</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122572</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161941</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110744</xdr:rowOff>
    </xdr:from>
    <xdr:to>
      <xdr:col>41</xdr:col>
      <xdr:colOff>101600</xdr:colOff>
      <xdr:row>85</xdr:row>
      <xdr:rowOff>40894</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103887</xdr:rowOff>
    </xdr:from>
    <xdr:to>
      <xdr:col>36</xdr:col>
      <xdr:colOff>165100</xdr:colOff>
      <xdr:row>85</xdr:row>
      <xdr:rowOff>34037</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21589</xdr:rowOff>
    </xdr:from>
    <xdr:to>
      <xdr:col>55</xdr:col>
      <xdr:colOff>50800</xdr:colOff>
      <xdr:row>82</xdr:row>
      <xdr:rowOff>123189</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44466</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26163</xdr:rowOff>
    </xdr:from>
    <xdr:to>
      <xdr:col>50</xdr:col>
      <xdr:colOff>165100</xdr:colOff>
      <xdr:row>82</xdr:row>
      <xdr:rowOff>127763</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72389</xdr:rowOff>
    </xdr:from>
    <xdr:to>
      <xdr:col>55</xdr:col>
      <xdr:colOff>0</xdr:colOff>
      <xdr:row>82</xdr:row>
      <xdr:rowOff>76963</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1312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30735</xdr:rowOff>
    </xdr:from>
    <xdr:to>
      <xdr:col>46</xdr:col>
      <xdr:colOff>38100</xdr:colOff>
      <xdr:row>82</xdr:row>
      <xdr:rowOff>132335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76963</xdr:rowOff>
    </xdr:from>
    <xdr:to>
      <xdr:col>50</xdr:col>
      <xdr:colOff>114300</xdr:colOff>
      <xdr:row>82</xdr:row>
      <xdr:rowOff>81535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1358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37592</xdr:rowOff>
    </xdr:from>
    <xdr:to>
      <xdr:col>41</xdr:col>
      <xdr:colOff>101600</xdr:colOff>
      <xdr:row>82</xdr:row>
      <xdr:rowOff>139192</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81535</xdr:rowOff>
    </xdr:from>
    <xdr:to>
      <xdr:col>45</xdr:col>
      <xdr:colOff>177800</xdr:colOff>
      <xdr:row>82</xdr:row>
      <xdr:rowOff>88392</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14043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35306</xdr:rowOff>
    </xdr:from>
    <xdr:to>
      <xdr:col>36</xdr:col>
      <xdr:colOff>165100</xdr:colOff>
      <xdr:row>82</xdr:row>
      <xdr:rowOff>136906</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86106</xdr:rowOff>
    </xdr:from>
    <xdr:to>
      <xdr:col>41</xdr:col>
      <xdr:colOff>50800</xdr:colOff>
      <xdr:row>82</xdr:row>
      <xdr:rowOff>88392</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972300" y="141450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32021</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25164</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144290</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386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148862</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386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155719</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153433</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85816</xdr:rowOff>
    </xdr:from>
    <xdr:to>
      <xdr:col>24</xdr:col>
      <xdr:colOff>114300</xdr:colOff>
      <xdr:row>106</xdr:row>
      <xdr:rowOff>15966</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64243</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35198</xdr:rowOff>
    </xdr:from>
    <xdr:to>
      <xdr:col>20</xdr:col>
      <xdr:colOff>38100</xdr:colOff>
      <xdr:row>105</xdr:row>
      <xdr:rowOff>136798</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85998</xdr:rowOff>
    </xdr:from>
    <xdr:to>
      <xdr:col>24</xdr:col>
      <xdr:colOff>63500</xdr:colOff>
      <xdr:row>105</xdr:row>
      <xdr:rowOff>136616</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808824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154395</xdr:rowOff>
    </xdr:from>
    <xdr:to>
      <xdr:col>15</xdr:col>
      <xdr:colOff>101600</xdr:colOff>
      <xdr:row>105</xdr:row>
      <xdr:rowOff>84545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33745</xdr:rowOff>
    </xdr:from>
    <xdr:to>
      <xdr:col>19</xdr:col>
      <xdr:colOff>177800</xdr:colOff>
      <xdr:row>105</xdr:row>
      <xdr:rowOff>85998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8035995"/>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126637</xdr:rowOff>
    </xdr:from>
    <xdr:to>
      <xdr:col>10</xdr:col>
      <xdr:colOff>165100</xdr:colOff>
      <xdr:row>105</xdr:row>
      <xdr:rowOff>56787</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xdr:rowOff>
    </xdr:from>
    <xdr:to>
      <xdr:col>15</xdr:col>
      <xdr:colOff>50800</xdr:colOff>
      <xdr:row>105</xdr:row>
      <xdr:rowOff>33745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80082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127925</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47914</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F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F00-0000C701000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F00-0000C9010000}"/>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F00-0000CB010000}"/>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80263</xdr:rowOff>
    </xdr:from>
    <xdr:to>
      <xdr:col>55</xdr:col>
      <xdr:colOff>50800</xdr:colOff>
      <xdr:row>107</xdr:row>
      <xdr:rowOff>10413</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0426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58690</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F00-0000D7010000}"/>
            </a:ext>
          </a:extLst>
        </xdr:cNvPr>
        <xdr:cNvSpPr txBox="1"/>
      </xdr:nvSpPr>
      <xdr:spPr>
        <a:xfrm>
          <a:off x="10515600"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80263</xdr:rowOff>
    </xdr:from>
    <xdr:to>
      <xdr:col>50</xdr:col>
      <xdr:colOff>165100</xdr:colOff>
      <xdr:row>107</xdr:row>
      <xdr:rowOff>10413</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9588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131063</xdr:rowOff>
    </xdr:from>
    <xdr:to>
      <xdr:col>55</xdr:col>
      <xdr:colOff>0</xdr:colOff>
      <xdr:row>106</xdr:row>
      <xdr:rowOff>131063</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9639300" y="18304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82550</xdr:rowOff>
    </xdr:from>
    <xdr:to>
      <xdr:col>46</xdr:col>
      <xdr:colOff>38100</xdr:colOff>
      <xdr:row>107</xdr:row>
      <xdr:rowOff>12700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8699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131063</xdr:rowOff>
    </xdr:from>
    <xdr:to>
      <xdr:col>50</xdr:col>
      <xdr:colOff>114300</xdr:colOff>
      <xdr:row>106</xdr:row>
      <xdr:rowOff>133350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8750300" y="183047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87122</xdr:rowOff>
    </xdr:from>
    <xdr:to>
      <xdr:col>41</xdr:col>
      <xdr:colOff>101600</xdr:colOff>
      <xdr:row>107</xdr:row>
      <xdr:rowOff>17272</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7810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133350</xdr:rowOff>
    </xdr:from>
    <xdr:to>
      <xdr:col>45</xdr:col>
      <xdr:colOff>177800</xdr:colOff>
      <xdr:row>106</xdr:row>
      <xdr:rowOff>137922</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7861300" y="183070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78" name="n_1aveValue【市民会館】&#10;一人当たり面積">
          <a:extLst>
            <a:ext uri="{FF2B5EF4-FFF2-40B4-BE49-F238E27FC236}">
              <a16:creationId xmlns:a16="http://schemas.microsoft.com/office/drawing/2014/main" id="{00000000-0008-0000-0F00-0000DE01000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79" name="n_2aveValue【市民会館】&#10;一人当たり面積">
          <a:extLst>
            <a:ext uri="{FF2B5EF4-FFF2-40B4-BE49-F238E27FC236}">
              <a16:creationId xmlns:a16="http://schemas.microsoft.com/office/drawing/2014/main" id="{00000000-0008-0000-0F00-0000DF010000}"/>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0" name="n_3aveValue【市民会館】&#10;一人当たり面積">
          <a:extLst>
            <a:ext uri="{FF2B5EF4-FFF2-40B4-BE49-F238E27FC236}">
              <a16:creationId xmlns:a16="http://schemas.microsoft.com/office/drawing/2014/main" id="{00000000-0008-0000-0F00-0000E0010000}"/>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1" name="n_4aveValue【市民会館】&#10;一人当たり面積">
          <a:extLst>
            <a:ext uri="{FF2B5EF4-FFF2-40B4-BE49-F238E27FC236}">
              <a16:creationId xmlns:a16="http://schemas.microsoft.com/office/drawing/2014/main" id="{00000000-0008-0000-0F00-0000E1010000}"/>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1540</xdr:rowOff>
    </xdr:from>
    <xdr:ext cx="469744" cy="259045"/>
    <xdr:sp macro="" textlink="">
      <xdr:nvSpPr>
        <xdr:cNvPr id="482" name="n_1mainValue【市民会館】&#10;一人当たり面積">
          <a:extLst>
            <a:ext uri="{FF2B5EF4-FFF2-40B4-BE49-F238E27FC236}">
              <a16:creationId xmlns:a16="http://schemas.microsoft.com/office/drawing/2014/main" id="{00000000-0008-0000-0F00-0000E2010000}"/>
            </a:ext>
          </a:extLst>
        </xdr:cNvPr>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3827</xdr:rowOff>
    </xdr:from>
    <xdr:ext cx="469744" cy="259045"/>
    <xdr:sp macro="" textlink="">
      <xdr:nvSpPr>
        <xdr:cNvPr id="483" name="n_2mainValue【市民会館】&#10;一人当たり面積">
          <a:extLst>
            <a:ext uri="{FF2B5EF4-FFF2-40B4-BE49-F238E27FC236}">
              <a16:creationId xmlns:a16="http://schemas.microsoft.com/office/drawing/2014/main" id="{00000000-0008-0000-0F00-0000E3010000}"/>
            </a:ext>
          </a:extLst>
        </xdr:cNvPr>
        <xdr:cNvSpPr txBox="1"/>
      </xdr:nvSpPr>
      <xdr:spPr>
        <a:xfrm>
          <a:off x="8515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4" name="n_3mainValue【市民会館】&#10;一人当たり面積">
          <a:extLst>
            <a:ext uri="{FF2B5EF4-FFF2-40B4-BE49-F238E27FC236}">
              <a16:creationId xmlns:a16="http://schemas.microsoft.com/office/drawing/2014/main" id="{00000000-0008-0000-0F00-0000E4010000}"/>
            </a:ext>
          </a:extLst>
        </xdr:cNvPr>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113030</xdr:rowOff>
    </xdr:from>
    <xdr:to>
      <xdr:col>76</xdr:col>
      <xdr:colOff>165100</xdr:colOff>
      <xdr:row>38</xdr:row>
      <xdr:rowOff>43180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168275</xdr:rowOff>
    </xdr:from>
    <xdr:to>
      <xdr:col>85</xdr:col>
      <xdr:colOff>177800</xdr:colOff>
      <xdr:row>37</xdr:row>
      <xdr:rowOff>98425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19702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124460</xdr:rowOff>
    </xdr:from>
    <xdr:to>
      <xdr:col>81</xdr:col>
      <xdr:colOff>101600</xdr:colOff>
      <xdr:row>37</xdr:row>
      <xdr:rowOff>54610</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xdr:rowOff>
    </xdr:from>
    <xdr:to>
      <xdr:col>85</xdr:col>
      <xdr:colOff>127000</xdr:colOff>
      <xdr:row>37</xdr:row>
      <xdr:rowOff>47625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63474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80645</xdr:rowOff>
    </xdr:from>
    <xdr:to>
      <xdr:col>76</xdr:col>
      <xdr:colOff>165100</xdr:colOff>
      <xdr:row>37</xdr:row>
      <xdr:rowOff>10795</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131445</xdr:rowOff>
    </xdr:from>
    <xdr:to>
      <xdr:col>81</xdr:col>
      <xdr:colOff>50800</xdr:colOff>
      <xdr:row>37</xdr:row>
      <xdr:rowOff>3810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3036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36830</xdr:rowOff>
    </xdr:from>
    <xdr:to>
      <xdr:col>72</xdr:col>
      <xdr:colOff>38100</xdr:colOff>
      <xdr:row>36</xdr:row>
      <xdr:rowOff>138430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87630</xdr:rowOff>
    </xdr:from>
    <xdr:to>
      <xdr:col>76</xdr:col>
      <xdr:colOff>114300</xdr:colOff>
      <xdr:row>36</xdr:row>
      <xdr:rowOff>131445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2598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164465</xdr:rowOff>
    </xdr:from>
    <xdr:to>
      <xdr:col>67</xdr:col>
      <xdr:colOff>101600</xdr:colOff>
      <xdr:row>36</xdr:row>
      <xdr:rowOff>94615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43815</xdr:rowOff>
    </xdr:from>
    <xdr:to>
      <xdr:col>71</xdr:col>
      <xdr:colOff>177800</xdr:colOff>
      <xdr:row>36</xdr:row>
      <xdr:rowOff>87630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814300" y="62160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34307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28592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71137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27322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111142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id="{00000000-0008-0000-0F00-00003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569" name="【一般廃棄物処理施設】&#10;一人当たり有形固定資産（償却資産）額最小値テキスト">
          <a:extLst>
            <a:ext uri="{FF2B5EF4-FFF2-40B4-BE49-F238E27FC236}">
              <a16:creationId xmlns:a16="http://schemas.microsoft.com/office/drawing/2014/main" id="{00000000-0008-0000-0F00-000039020000}"/>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id="{00000000-0008-0000-0F00-00003B020000}"/>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573" name="【一般廃棄物処理施設】&#10;一人当たり有形固定資産（償却資産）額平均値テキスト">
          <a:extLst>
            <a:ext uri="{FF2B5EF4-FFF2-40B4-BE49-F238E27FC236}">
              <a16:creationId xmlns:a16="http://schemas.microsoft.com/office/drawing/2014/main" id="{00000000-0008-0000-0F00-00003D020000}"/>
            </a:ext>
          </a:extLst>
        </xdr:cNvPr>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145728</xdr:rowOff>
    </xdr:from>
    <xdr:to>
      <xdr:col>112</xdr:col>
      <xdr:colOff>38100</xdr:colOff>
      <xdr:row>41</xdr:row>
      <xdr:rowOff>75878</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1272500" y="700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148527</xdr:rowOff>
    </xdr:from>
    <xdr:to>
      <xdr:col>107</xdr:col>
      <xdr:colOff>101600</xdr:colOff>
      <xdr:row>41</xdr:row>
      <xdr:rowOff>78677</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0383500" y="700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158214</xdr:rowOff>
    </xdr:from>
    <xdr:to>
      <xdr:col>102</xdr:col>
      <xdr:colOff>165100</xdr:colOff>
      <xdr:row>41</xdr:row>
      <xdr:rowOff>88364</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9494500" y="701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149432</xdr:rowOff>
    </xdr:from>
    <xdr:to>
      <xdr:col>98</xdr:col>
      <xdr:colOff>38100</xdr:colOff>
      <xdr:row>41</xdr:row>
      <xdr:rowOff>79582</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8605500" y="700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23486</xdr:rowOff>
    </xdr:from>
    <xdr:to>
      <xdr:col>116</xdr:col>
      <xdr:colOff>114300</xdr:colOff>
      <xdr:row>42</xdr:row>
      <xdr:rowOff>125086</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2110700" y="72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109863</xdr:rowOff>
    </xdr:from>
    <xdr:ext cx="469744" cy="259045"/>
    <xdr:sp macro="" textlink="">
      <xdr:nvSpPr>
        <xdr:cNvPr id="585" name="【一般廃棄物処理施設】&#10;一人当たり有形固定資産（償却資産）額該当値テキスト">
          <a:extLst>
            <a:ext uri="{FF2B5EF4-FFF2-40B4-BE49-F238E27FC236}">
              <a16:creationId xmlns:a16="http://schemas.microsoft.com/office/drawing/2014/main" id="{00000000-0008-0000-0F00-000049020000}"/>
            </a:ext>
          </a:extLst>
        </xdr:cNvPr>
        <xdr:cNvSpPr txBox="1"/>
      </xdr:nvSpPr>
      <xdr:spPr>
        <a:xfrm>
          <a:off x="22199600" y="71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23613</xdr:rowOff>
    </xdr:from>
    <xdr:to>
      <xdr:col>112</xdr:col>
      <xdr:colOff>38100</xdr:colOff>
      <xdr:row>42</xdr:row>
      <xdr:rowOff>125213</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1272500" y="722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74286</xdr:rowOff>
    </xdr:from>
    <xdr:to>
      <xdr:col>116</xdr:col>
      <xdr:colOff>63500</xdr:colOff>
      <xdr:row>42</xdr:row>
      <xdr:rowOff>74413</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1323300" y="727518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23761</xdr:rowOff>
    </xdr:from>
    <xdr:to>
      <xdr:col>107</xdr:col>
      <xdr:colOff>101600</xdr:colOff>
      <xdr:row>42</xdr:row>
      <xdr:rowOff>125361</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0383500" y="72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74413</xdr:rowOff>
    </xdr:from>
    <xdr:to>
      <xdr:col>111</xdr:col>
      <xdr:colOff>177800</xdr:colOff>
      <xdr:row>42</xdr:row>
      <xdr:rowOff>74561</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20434300" y="7275313"/>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23960</xdr:rowOff>
    </xdr:from>
    <xdr:to>
      <xdr:col>102</xdr:col>
      <xdr:colOff>165100</xdr:colOff>
      <xdr:row>42</xdr:row>
      <xdr:rowOff>125560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9494500" y="72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74561</xdr:rowOff>
    </xdr:from>
    <xdr:to>
      <xdr:col>107</xdr:col>
      <xdr:colOff>50800</xdr:colOff>
      <xdr:row>42</xdr:row>
      <xdr:rowOff>74760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9545300" y="7275461"/>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24165</xdr:rowOff>
    </xdr:from>
    <xdr:to>
      <xdr:col>98</xdr:col>
      <xdr:colOff>38100</xdr:colOff>
      <xdr:row>42</xdr:row>
      <xdr:rowOff>125765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8605500" y="72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74760</xdr:rowOff>
    </xdr:from>
    <xdr:to>
      <xdr:col>102</xdr:col>
      <xdr:colOff>114300</xdr:colOff>
      <xdr:row>42</xdr:row>
      <xdr:rowOff>74965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8656300" y="7275660"/>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92405</xdr:rowOff>
    </xdr:from>
    <xdr:ext cx="534377" cy="259045"/>
    <xdr:sp macro="" textlink="">
      <xdr:nvSpPr>
        <xdr:cNvPr id="594" name="n_1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21043411" y="67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95204</xdr:rowOff>
    </xdr:from>
    <xdr:ext cx="534377" cy="259045"/>
    <xdr:sp macro="" textlink="">
      <xdr:nvSpPr>
        <xdr:cNvPr id="595" name="n_2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20167111" y="67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104891</xdr:rowOff>
    </xdr:from>
    <xdr:ext cx="534377" cy="259045"/>
    <xdr:sp macro="" textlink="">
      <xdr:nvSpPr>
        <xdr:cNvPr id="596" name="n_3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19278111" y="679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96109</xdr:rowOff>
    </xdr:from>
    <xdr:ext cx="534377" cy="259045"/>
    <xdr:sp macro="" textlink="">
      <xdr:nvSpPr>
        <xdr:cNvPr id="597" name="n_4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8389111" y="67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116340</xdr:rowOff>
    </xdr:from>
    <xdr:ext cx="469744" cy="259045"/>
    <xdr:sp macro="" textlink="">
      <xdr:nvSpPr>
        <xdr:cNvPr id="598" name="n_1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1075728" y="731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116488</xdr:rowOff>
    </xdr:from>
    <xdr:ext cx="469744" cy="259045"/>
    <xdr:sp macro="" textlink="">
      <xdr:nvSpPr>
        <xdr:cNvPr id="599" name="n_2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0199428" y="73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116687</xdr:rowOff>
    </xdr:from>
    <xdr:ext cx="469744" cy="259045"/>
    <xdr:sp macro="" textlink="">
      <xdr:nvSpPr>
        <xdr:cNvPr id="600" name="n_3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9310428" y="731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116892</xdr:rowOff>
    </xdr:from>
    <xdr:ext cx="469744" cy="259045"/>
    <xdr:sp macro="" textlink="">
      <xdr:nvSpPr>
        <xdr:cNvPr id="601" name="n_4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8421428" y="731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0000000-0008-0000-0F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25" name="【保健センター・保健所】&#10;有形固定資産減価償却率最小値テキスト">
          <a:extLst>
            <a:ext uri="{FF2B5EF4-FFF2-40B4-BE49-F238E27FC236}">
              <a16:creationId xmlns:a16="http://schemas.microsoft.com/office/drawing/2014/main" id="{00000000-0008-0000-0F00-00007102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00000000-0008-0000-0F00-000073020000}"/>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128795</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00000000-0008-0000-0F00-000075020000}"/>
            </a:ext>
          </a:extLst>
        </xdr:cNvPr>
        <xdr:cNvSpPr txBox="1"/>
      </xdr:nvSpPr>
      <xdr:spPr>
        <a:xfrm>
          <a:off x="16357600" y="10244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104648</xdr:rowOff>
    </xdr:from>
    <xdr:to>
      <xdr:col>81</xdr:col>
      <xdr:colOff>101600</xdr:colOff>
      <xdr:row>60</xdr:row>
      <xdr:rowOff>34798</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5430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72644</xdr:rowOff>
    </xdr:from>
    <xdr:to>
      <xdr:col>76</xdr:col>
      <xdr:colOff>165100</xdr:colOff>
      <xdr:row>60</xdr:row>
      <xdr:rowOff>2794</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4541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61214</xdr:rowOff>
    </xdr:from>
    <xdr:to>
      <xdr:col>72</xdr:col>
      <xdr:colOff>38100</xdr:colOff>
      <xdr:row>59</xdr:row>
      <xdr:rowOff>162814</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3652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164084</xdr:rowOff>
    </xdr:from>
    <xdr:to>
      <xdr:col>67</xdr:col>
      <xdr:colOff>101600</xdr:colOff>
      <xdr:row>59</xdr:row>
      <xdr:rowOff>94234</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2763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138938</xdr:rowOff>
    </xdr:from>
    <xdr:to>
      <xdr:col>85</xdr:col>
      <xdr:colOff>177800</xdr:colOff>
      <xdr:row>59</xdr:row>
      <xdr:rowOff>69088</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62687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161815</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00000000-0008-0000-0F00-000081020000}"/>
            </a:ext>
          </a:extLst>
        </xdr:cNvPr>
        <xdr:cNvSpPr txBox="1"/>
      </xdr:nvSpPr>
      <xdr:spPr>
        <a:xfrm>
          <a:off x="16357600" y="993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18288</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5481300" y="1006983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xdr:rowOff>
    </xdr:from>
    <xdr:to>
      <xdr:col>76</xdr:col>
      <xdr:colOff>165100</xdr:colOff>
      <xdr:row>58</xdr:row>
      <xdr:rowOff>114808</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4541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64008</xdr:rowOff>
    </xdr:from>
    <xdr:to>
      <xdr:col>81</xdr:col>
      <xdr:colOff>50800</xdr:colOff>
      <xdr:row>58</xdr:row>
      <xdr:rowOff>125730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4592300" y="1000810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125222</xdr:rowOff>
    </xdr:from>
    <xdr:to>
      <xdr:col>72</xdr:col>
      <xdr:colOff>38100</xdr:colOff>
      <xdr:row>58</xdr:row>
      <xdr:rowOff>55372</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3652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xdr:rowOff>
    </xdr:from>
    <xdr:to>
      <xdr:col>76</xdr:col>
      <xdr:colOff>114300</xdr:colOff>
      <xdr:row>58</xdr:row>
      <xdr:rowOff>64008</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3703300" y="99486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25925</xdr:rowOff>
    </xdr:from>
    <xdr:ext cx="405111" cy="259045"/>
    <xdr:sp macro="" textlink="">
      <xdr:nvSpPr>
        <xdr:cNvPr id="648" name="n_1aveValue【保健センター・保健所】&#10;有形固定資産減価償却率">
          <a:extLst>
            <a:ext uri="{FF2B5EF4-FFF2-40B4-BE49-F238E27FC236}">
              <a16:creationId xmlns:a16="http://schemas.microsoft.com/office/drawing/2014/main" id="{00000000-0008-0000-0F00-000088020000}"/>
            </a:ext>
          </a:extLst>
        </xdr:cNvPr>
        <xdr:cNvSpPr txBox="1"/>
      </xdr:nvSpPr>
      <xdr:spPr>
        <a:xfrm>
          <a:off x="15266044"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165371</xdr:rowOff>
    </xdr:from>
    <xdr:ext cx="405111" cy="259045"/>
    <xdr:sp macro="" textlink="">
      <xdr:nvSpPr>
        <xdr:cNvPr id="649" name="n_2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4389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153941</xdr:rowOff>
    </xdr:from>
    <xdr:ext cx="405111" cy="259045"/>
    <xdr:sp macro="" textlink="">
      <xdr:nvSpPr>
        <xdr:cNvPr id="650" name="n_3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3500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110761</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2611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652" name="n_1main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131335</xdr:rowOff>
    </xdr:from>
    <xdr:ext cx="405111" cy="259045"/>
    <xdr:sp macro="" textlink="">
      <xdr:nvSpPr>
        <xdr:cNvPr id="653" name="n_2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43897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71899</xdr:rowOff>
    </xdr:from>
    <xdr:ext cx="405111" cy="259045"/>
    <xdr:sp macro="" textlink="">
      <xdr:nvSpPr>
        <xdr:cNvPr id="654" name="n_3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35007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保健センター・保健所】&#10;一人当たり面積グラフ枠">
          <a:extLst>
            <a:ext uri="{FF2B5EF4-FFF2-40B4-BE49-F238E27FC236}">
              <a16:creationId xmlns:a16="http://schemas.microsoft.com/office/drawing/2014/main" id="{00000000-0008-0000-0F00-0000A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677" name="【保健センター・保健所】&#10;一人当たり面積最小値テキスト">
          <a:extLst>
            <a:ext uri="{FF2B5EF4-FFF2-40B4-BE49-F238E27FC236}">
              <a16:creationId xmlns:a16="http://schemas.microsoft.com/office/drawing/2014/main" id="{00000000-0008-0000-0F00-0000A5020000}"/>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679" name="【保健センター・保健所】&#10;一人当たり面積最大値テキスト">
          <a:extLst>
            <a:ext uri="{FF2B5EF4-FFF2-40B4-BE49-F238E27FC236}">
              <a16:creationId xmlns:a16="http://schemas.microsoft.com/office/drawing/2014/main" id="{00000000-0008-0000-0F00-0000A7020000}"/>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681" name="【保健センター・保健所】&#10;一人当たり面積平均値テキスト">
          <a:extLst>
            <a:ext uri="{FF2B5EF4-FFF2-40B4-BE49-F238E27FC236}">
              <a16:creationId xmlns:a16="http://schemas.microsoft.com/office/drawing/2014/main" id="{00000000-0008-0000-0F00-0000A9020000}"/>
            </a:ext>
          </a:extLst>
        </xdr:cNvPr>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170942</xdr:rowOff>
    </xdr:from>
    <xdr:to>
      <xdr:col>112</xdr:col>
      <xdr:colOff>38100</xdr:colOff>
      <xdr:row>62</xdr:row>
      <xdr:rowOff>101092</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21272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22352</xdr:rowOff>
    </xdr:from>
    <xdr:to>
      <xdr:col>98</xdr:col>
      <xdr:colOff>38100</xdr:colOff>
      <xdr:row>62</xdr:row>
      <xdr:rowOff>123952</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8605500" y="1065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22110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94505</xdr:rowOff>
    </xdr:from>
    <xdr:ext cx="469744" cy="259045"/>
    <xdr:sp macro="" textlink="">
      <xdr:nvSpPr>
        <xdr:cNvPr id="693" name="【保健センター・保健所】&#10;一人当たり面積該当値テキスト">
          <a:extLst>
            <a:ext uri="{FF2B5EF4-FFF2-40B4-BE49-F238E27FC236}">
              <a16:creationId xmlns:a16="http://schemas.microsoft.com/office/drawing/2014/main" id="{00000000-0008-0000-0F00-0000B5020000}"/>
            </a:ext>
          </a:extLst>
        </xdr:cNvPr>
        <xdr:cNvSpPr txBox="1"/>
      </xdr:nvSpPr>
      <xdr:spPr>
        <a:xfrm>
          <a:off x="22199600"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62</xdr:row>
      <xdr:rowOff>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flipV="1">
          <a:off x="21323300" y="10625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9494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4572</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9545300" y="1062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92219</xdr:rowOff>
    </xdr:from>
    <xdr:ext cx="469744" cy="259045"/>
    <xdr:sp macro="" textlink="">
      <xdr:nvSpPr>
        <xdr:cNvPr id="700" name="n_1aveValue【保健センター・保健所】&#10;一人当たり面積">
          <a:extLst>
            <a:ext uri="{FF2B5EF4-FFF2-40B4-BE49-F238E27FC236}">
              <a16:creationId xmlns:a16="http://schemas.microsoft.com/office/drawing/2014/main" id="{00000000-0008-0000-0F00-0000BC020000}"/>
            </a:ext>
          </a:extLst>
        </xdr:cNvPr>
        <xdr:cNvSpPr txBox="1"/>
      </xdr:nvSpPr>
      <xdr:spPr>
        <a:xfrm>
          <a:off x="21075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701" name="n_2aveValue【保健センター・保健所】&#10;一人当たり面積">
          <a:extLst>
            <a:ext uri="{FF2B5EF4-FFF2-40B4-BE49-F238E27FC236}">
              <a16:creationId xmlns:a16="http://schemas.microsoft.com/office/drawing/2014/main" id="{00000000-0008-0000-0F00-0000BD020000}"/>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702" name="n_3aveValue【保健センター・保健所】&#10;一人当たり面積">
          <a:extLst>
            <a:ext uri="{FF2B5EF4-FFF2-40B4-BE49-F238E27FC236}">
              <a16:creationId xmlns:a16="http://schemas.microsoft.com/office/drawing/2014/main" id="{00000000-0008-0000-0F00-0000BE020000}"/>
            </a:ext>
          </a:extLst>
        </xdr:cNvPr>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140479</xdr:rowOff>
    </xdr:from>
    <xdr:ext cx="469744" cy="259045"/>
    <xdr:sp macro="" textlink="">
      <xdr:nvSpPr>
        <xdr:cNvPr id="703" name="n_4aveValue【保健センター・保健所】&#10;一人当たり面積">
          <a:extLst>
            <a:ext uri="{FF2B5EF4-FFF2-40B4-BE49-F238E27FC236}">
              <a16:creationId xmlns:a16="http://schemas.microsoft.com/office/drawing/2014/main" id="{00000000-0008-0000-0F00-0000BF020000}"/>
            </a:ext>
          </a:extLst>
        </xdr:cNvPr>
        <xdr:cNvSpPr txBox="1"/>
      </xdr:nvSpPr>
      <xdr:spPr>
        <a:xfrm>
          <a:off x="184214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67327</xdr:rowOff>
    </xdr:from>
    <xdr:ext cx="469744" cy="259045"/>
    <xdr:sp macro="" textlink="">
      <xdr:nvSpPr>
        <xdr:cNvPr id="704" name="n_1main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05" name="n_2main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06" name="n_3main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2" name="【消防施設】&#10;有形固定資産減価償却率最小値テキスト">
          <a:extLst>
            <a:ext uri="{FF2B5EF4-FFF2-40B4-BE49-F238E27FC236}">
              <a16:creationId xmlns:a16="http://schemas.microsoft.com/office/drawing/2014/main" id="{00000000-0008-0000-0F00-0000DC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734" name="【消防施設】&#10;有形固定資産減価償却率最大値テキスト">
          <a:extLst>
            <a:ext uri="{FF2B5EF4-FFF2-40B4-BE49-F238E27FC236}">
              <a16:creationId xmlns:a16="http://schemas.microsoft.com/office/drawing/2014/main" id="{00000000-0008-0000-0F00-0000DE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36" name="【消防施設】&#10;有形固定資産減価償却率平均値テキスト">
          <a:extLst>
            <a:ext uri="{FF2B5EF4-FFF2-40B4-BE49-F238E27FC236}">
              <a16:creationId xmlns:a16="http://schemas.microsoft.com/office/drawing/2014/main" id="{00000000-0008-0000-0F00-0000E0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74930</xdr:rowOff>
    </xdr:from>
    <xdr:to>
      <xdr:col>76</xdr:col>
      <xdr:colOff>165100</xdr:colOff>
      <xdr:row>82</xdr:row>
      <xdr:rowOff>5080</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14541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3652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158750</xdr:rowOff>
    </xdr:from>
    <xdr:to>
      <xdr:col>67</xdr:col>
      <xdr:colOff>101600</xdr:colOff>
      <xdr:row>81</xdr:row>
      <xdr:rowOff>88900</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12763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748" name="【消防施設】&#10;有形固定資産減価償却率該当値テキスト">
          <a:extLst>
            <a:ext uri="{FF2B5EF4-FFF2-40B4-BE49-F238E27FC236}">
              <a16:creationId xmlns:a16="http://schemas.microsoft.com/office/drawing/2014/main" id="{00000000-0008-0000-0F00-0000EC020000}"/>
            </a:ext>
          </a:extLst>
        </xdr:cNvPr>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5430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41911</xdr:rowOff>
    </xdr:from>
    <xdr:to>
      <xdr:col>85</xdr:col>
      <xdr:colOff>127000</xdr:colOff>
      <xdr:row>82</xdr:row>
      <xdr:rowOff>83820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5481300" y="141008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118745</xdr:rowOff>
    </xdr:from>
    <xdr:to>
      <xdr:col>76</xdr:col>
      <xdr:colOff>165100</xdr:colOff>
      <xdr:row>82</xdr:row>
      <xdr:rowOff>48895</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4541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169545</xdr:rowOff>
    </xdr:from>
    <xdr:to>
      <xdr:col>81</xdr:col>
      <xdr:colOff>50800</xdr:colOff>
      <xdr:row>82</xdr:row>
      <xdr:rowOff>41911</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4592300" y="140569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74930</xdr:rowOff>
    </xdr:from>
    <xdr:to>
      <xdr:col>72</xdr:col>
      <xdr:colOff>38100</xdr:colOff>
      <xdr:row>82</xdr:row>
      <xdr:rowOff>5080</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365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125730</xdr:rowOff>
    </xdr:from>
    <xdr:to>
      <xdr:col>76</xdr:col>
      <xdr:colOff>114300</xdr:colOff>
      <xdr:row>81</xdr:row>
      <xdr:rowOff>169545</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3703300" y="140131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42545</xdr:rowOff>
    </xdr:from>
    <xdr:to>
      <xdr:col>67</xdr:col>
      <xdr:colOff>101600</xdr:colOff>
      <xdr:row>78</xdr:row>
      <xdr:rowOff>144145</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2763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93345</xdr:rowOff>
    </xdr:from>
    <xdr:to>
      <xdr:col>71</xdr:col>
      <xdr:colOff>177800</xdr:colOff>
      <xdr:row>81</xdr:row>
      <xdr:rowOff>125730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814300" y="13466445"/>
          <a:ext cx="889000" cy="5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757" name="n_1aveValue【消防施設】&#10;有形固定資産減価償却率">
          <a:extLst>
            <a:ext uri="{FF2B5EF4-FFF2-40B4-BE49-F238E27FC236}">
              <a16:creationId xmlns:a16="http://schemas.microsoft.com/office/drawing/2014/main" id="{00000000-0008-0000-0F00-0000F5020000}"/>
            </a:ext>
          </a:extLst>
        </xdr:cNvPr>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21607</xdr:rowOff>
    </xdr:from>
    <xdr:ext cx="405111" cy="259045"/>
    <xdr:sp macro="" textlink="">
      <xdr:nvSpPr>
        <xdr:cNvPr id="758" name="n_2aveValue【消防施設】&#10;有形固定資産減価償却率">
          <a:extLst>
            <a:ext uri="{FF2B5EF4-FFF2-40B4-BE49-F238E27FC236}">
              <a16:creationId xmlns:a16="http://schemas.microsoft.com/office/drawing/2014/main" id="{00000000-0008-0000-0F00-0000F6020000}"/>
            </a:ext>
          </a:extLst>
        </xdr:cNvPr>
        <xdr:cNvSpPr txBox="1"/>
      </xdr:nvSpPr>
      <xdr:spPr>
        <a:xfrm>
          <a:off x="14389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759" name="n_3aveValue【消防施設】&#10;有形固定資産減価償却率">
          <a:extLst>
            <a:ext uri="{FF2B5EF4-FFF2-40B4-BE49-F238E27FC236}">
              <a16:creationId xmlns:a16="http://schemas.microsoft.com/office/drawing/2014/main" id="{00000000-0008-0000-0F00-0000F7020000}"/>
            </a:ext>
          </a:extLst>
        </xdr:cNvPr>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80027</xdr:rowOff>
    </xdr:from>
    <xdr:ext cx="405111" cy="259045"/>
    <xdr:sp macro="" textlink="">
      <xdr:nvSpPr>
        <xdr:cNvPr id="760" name="n_4aveValue【消防施設】&#10;有形固定資産減価償却率">
          <a:extLst>
            <a:ext uri="{FF2B5EF4-FFF2-40B4-BE49-F238E27FC236}">
              <a16:creationId xmlns:a16="http://schemas.microsoft.com/office/drawing/2014/main" id="{00000000-0008-0000-0F00-0000F8020000}"/>
            </a:ext>
          </a:extLst>
        </xdr:cNvPr>
        <xdr:cNvSpPr txBox="1"/>
      </xdr:nvSpPr>
      <xdr:spPr>
        <a:xfrm>
          <a:off x="12611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83838</xdr:rowOff>
    </xdr:from>
    <xdr:ext cx="405111" cy="259045"/>
    <xdr:sp macro="" textlink="">
      <xdr:nvSpPr>
        <xdr:cNvPr id="761" name="n_1mainValue【消防施設】&#10;有形固定資産減価償却率">
          <a:extLst>
            <a:ext uri="{FF2B5EF4-FFF2-40B4-BE49-F238E27FC236}">
              <a16:creationId xmlns:a16="http://schemas.microsoft.com/office/drawing/2014/main" id="{00000000-0008-0000-0F00-0000F9020000}"/>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40022</xdr:rowOff>
    </xdr:from>
    <xdr:ext cx="405111" cy="259045"/>
    <xdr:sp macro="" textlink="">
      <xdr:nvSpPr>
        <xdr:cNvPr id="762" name="n_2mainValue【消防施設】&#10;有形固定資産減価償却率">
          <a:extLst>
            <a:ext uri="{FF2B5EF4-FFF2-40B4-BE49-F238E27FC236}">
              <a16:creationId xmlns:a16="http://schemas.microsoft.com/office/drawing/2014/main" id="{00000000-0008-0000-0F00-0000FA020000}"/>
            </a:ext>
          </a:extLst>
        </xdr:cNvPr>
        <xdr:cNvSpPr txBox="1"/>
      </xdr:nvSpPr>
      <xdr:spPr>
        <a:xfrm>
          <a:off x="14389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167657</xdr:rowOff>
    </xdr:from>
    <xdr:ext cx="405111" cy="259045"/>
    <xdr:sp macro="" textlink="">
      <xdr:nvSpPr>
        <xdr:cNvPr id="763" name="n_3mainValue【消防施設】&#10;有形固定資産減価償却率">
          <a:extLst>
            <a:ext uri="{FF2B5EF4-FFF2-40B4-BE49-F238E27FC236}">
              <a16:creationId xmlns:a16="http://schemas.microsoft.com/office/drawing/2014/main" id="{00000000-0008-0000-0F00-0000FB020000}"/>
            </a:ext>
          </a:extLst>
        </xdr:cNvPr>
        <xdr:cNvSpPr txBox="1"/>
      </xdr:nvSpPr>
      <xdr:spPr>
        <a:xfrm>
          <a:off x="13500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160672</xdr:rowOff>
    </xdr:from>
    <xdr:ext cx="405111" cy="259045"/>
    <xdr:sp macro="" textlink="">
      <xdr:nvSpPr>
        <xdr:cNvPr id="764" name="n_4mainValue【消防施設】&#10;有形固定資産減価償却率">
          <a:extLst>
            <a:ext uri="{FF2B5EF4-FFF2-40B4-BE49-F238E27FC236}">
              <a16:creationId xmlns:a16="http://schemas.microsoft.com/office/drawing/2014/main" id="{00000000-0008-0000-0F00-0000FC020000}"/>
            </a:ext>
          </a:extLst>
        </xdr:cNvPr>
        <xdr:cNvSpPr txBox="1"/>
      </xdr:nvSpPr>
      <xdr:spPr>
        <a:xfrm>
          <a:off x="126117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a:extLst>
            <a:ext uri="{FF2B5EF4-FFF2-40B4-BE49-F238E27FC236}">
              <a16:creationId xmlns:a16="http://schemas.microsoft.com/office/drawing/2014/main" id="{00000000-0008-0000-0F00-00001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91" name="【消防施設】&#10;一人当たり面積最小値テキスト">
          <a:extLst>
            <a:ext uri="{FF2B5EF4-FFF2-40B4-BE49-F238E27FC236}">
              <a16:creationId xmlns:a16="http://schemas.microsoft.com/office/drawing/2014/main" id="{00000000-0008-0000-0F00-00001703000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93" name="【消防施設】&#10;一人当たり面積最大値テキスト">
          <a:extLst>
            <a:ext uri="{FF2B5EF4-FFF2-40B4-BE49-F238E27FC236}">
              <a16:creationId xmlns:a16="http://schemas.microsoft.com/office/drawing/2014/main" id="{00000000-0008-0000-0F00-000019030000}"/>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795" name="【消防施設】&#10;一人当たり面積平均値テキスト">
          <a:extLst>
            <a:ext uri="{FF2B5EF4-FFF2-40B4-BE49-F238E27FC236}">
              <a16:creationId xmlns:a16="http://schemas.microsoft.com/office/drawing/2014/main" id="{00000000-0008-0000-0F00-00001B030000}"/>
            </a:ext>
          </a:extLst>
        </xdr:cNvPr>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67311</xdr:rowOff>
    </xdr:from>
    <xdr:to>
      <xdr:col>112</xdr:col>
      <xdr:colOff>38100</xdr:colOff>
      <xdr:row>85</xdr:row>
      <xdr:rowOff>168911</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21272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73842</xdr:rowOff>
    </xdr:from>
    <xdr:to>
      <xdr:col>107</xdr:col>
      <xdr:colOff>101600</xdr:colOff>
      <xdr:row>86</xdr:row>
      <xdr:rowOff>3992</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20383500" y="1464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64044</xdr:rowOff>
    </xdr:from>
    <xdr:to>
      <xdr:col>102</xdr:col>
      <xdr:colOff>165100</xdr:colOff>
      <xdr:row>85</xdr:row>
      <xdr:rowOff>165644</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9494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50981</xdr:rowOff>
    </xdr:from>
    <xdr:to>
      <xdr:col>98</xdr:col>
      <xdr:colOff>38100</xdr:colOff>
      <xdr:row>85</xdr:row>
      <xdr:rowOff>152581</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18605500" y="14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119562</xdr:rowOff>
    </xdr:from>
    <xdr:to>
      <xdr:col>116</xdr:col>
      <xdr:colOff>114300</xdr:colOff>
      <xdr:row>86</xdr:row>
      <xdr:rowOff>49712</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22110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97989</xdr:rowOff>
    </xdr:from>
    <xdr:ext cx="469744" cy="259045"/>
    <xdr:sp macro="" textlink="">
      <xdr:nvSpPr>
        <xdr:cNvPr id="807" name="【消防施設】&#10;一人当たり面積該当値テキスト">
          <a:extLst>
            <a:ext uri="{FF2B5EF4-FFF2-40B4-BE49-F238E27FC236}">
              <a16:creationId xmlns:a16="http://schemas.microsoft.com/office/drawing/2014/main" id="{00000000-0008-0000-0F00-000027030000}"/>
            </a:ext>
          </a:extLst>
        </xdr:cNvPr>
        <xdr:cNvSpPr txBox="1"/>
      </xdr:nvSpPr>
      <xdr:spPr>
        <a:xfrm>
          <a:off x="22199600"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119562</xdr:rowOff>
    </xdr:from>
    <xdr:to>
      <xdr:col>112</xdr:col>
      <xdr:colOff>38100</xdr:colOff>
      <xdr:row>86</xdr:row>
      <xdr:rowOff>49712</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21272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170362</xdr:rowOff>
    </xdr:from>
    <xdr:to>
      <xdr:col>116</xdr:col>
      <xdr:colOff>63500</xdr:colOff>
      <xdr:row>85</xdr:row>
      <xdr:rowOff>170362</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1323300" y="1474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122827</xdr:rowOff>
    </xdr:from>
    <xdr:to>
      <xdr:col>107</xdr:col>
      <xdr:colOff>101600</xdr:colOff>
      <xdr:row>86</xdr:row>
      <xdr:rowOff>52977</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20383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170362</xdr:rowOff>
    </xdr:from>
    <xdr:to>
      <xdr:col>111</xdr:col>
      <xdr:colOff>177800</xdr:colOff>
      <xdr:row>86</xdr:row>
      <xdr:rowOff>2177</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20434300" y="1474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122827</xdr:rowOff>
    </xdr:from>
    <xdr:to>
      <xdr:col>102</xdr:col>
      <xdr:colOff>165100</xdr:colOff>
      <xdr:row>86</xdr:row>
      <xdr:rowOff>52977</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19494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2177</xdr:rowOff>
    </xdr:from>
    <xdr:to>
      <xdr:col>107</xdr:col>
      <xdr:colOff>50800</xdr:colOff>
      <xdr:row>86</xdr:row>
      <xdr:rowOff>2177</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9545300" y="1474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150586</xdr:rowOff>
    </xdr:from>
    <xdr:to>
      <xdr:col>98</xdr:col>
      <xdr:colOff>38100</xdr:colOff>
      <xdr:row>81</xdr:row>
      <xdr:rowOff>80736</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18605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29936</xdr:rowOff>
    </xdr:from>
    <xdr:to>
      <xdr:col>102</xdr:col>
      <xdr:colOff>114300</xdr:colOff>
      <xdr:row>86</xdr:row>
      <xdr:rowOff>2177</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656300" y="13917386"/>
          <a:ext cx="889000" cy="82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13988</xdr:rowOff>
    </xdr:from>
    <xdr:ext cx="469744" cy="259045"/>
    <xdr:sp macro="" textlink="">
      <xdr:nvSpPr>
        <xdr:cNvPr id="816" name="n_1aveValue【消防施設】&#10;一人当たり面積">
          <a:extLst>
            <a:ext uri="{FF2B5EF4-FFF2-40B4-BE49-F238E27FC236}">
              <a16:creationId xmlns:a16="http://schemas.microsoft.com/office/drawing/2014/main" id="{00000000-0008-0000-0F00-000030030000}"/>
            </a:ext>
          </a:extLst>
        </xdr:cNvPr>
        <xdr:cNvSpPr txBox="1"/>
      </xdr:nvSpPr>
      <xdr:spPr>
        <a:xfrm>
          <a:off x="210757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20519</xdr:rowOff>
    </xdr:from>
    <xdr:ext cx="469744" cy="259045"/>
    <xdr:sp macro="" textlink="">
      <xdr:nvSpPr>
        <xdr:cNvPr id="817" name="n_2aveValue【消防施設】&#10;一人当たり面積">
          <a:extLst>
            <a:ext uri="{FF2B5EF4-FFF2-40B4-BE49-F238E27FC236}">
              <a16:creationId xmlns:a16="http://schemas.microsoft.com/office/drawing/2014/main" id="{00000000-0008-0000-0F00-000031030000}"/>
            </a:ext>
          </a:extLst>
        </xdr:cNvPr>
        <xdr:cNvSpPr txBox="1"/>
      </xdr:nvSpPr>
      <xdr:spPr>
        <a:xfrm>
          <a:off x="20199427" y="1442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10721</xdr:rowOff>
    </xdr:from>
    <xdr:ext cx="469744" cy="259045"/>
    <xdr:sp macro="" textlink="">
      <xdr:nvSpPr>
        <xdr:cNvPr id="818" name="n_3aveValue【消防施設】&#10;一人当たり面積">
          <a:extLst>
            <a:ext uri="{FF2B5EF4-FFF2-40B4-BE49-F238E27FC236}">
              <a16:creationId xmlns:a16="http://schemas.microsoft.com/office/drawing/2014/main" id="{00000000-0008-0000-0F00-000032030000}"/>
            </a:ext>
          </a:extLst>
        </xdr:cNvPr>
        <xdr:cNvSpPr txBox="1"/>
      </xdr:nvSpPr>
      <xdr:spPr>
        <a:xfrm>
          <a:off x="193104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143708</xdr:rowOff>
    </xdr:from>
    <xdr:ext cx="469744" cy="259045"/>
    <xdr:sp macro="" textlink="">
      <xdr:nvSpPr>
        <xdr:cNvPr id="819" name="n_4aveValue【消防施設】&#10;一人当たり面積">
          <a:extLst>
            <a:ext uri="{FF2B5EF4-FFF2-40B4-BE49-F238E27FC236}">
              <a16:creationId xmlns:a16="http://schemas.microsoft.com/office/drawing/2014/main" id="{00000000-0008-0000-0F00-000033030000}"/>
            </a:ext>
          </a:extLst>
        </xdr:cNvPr>
        <xdr:cNvSpPr txBox="1"/>
      </xdr:nvSpPr>
      <xdr:spPr>
        <a:xfrm>
          <a:off x="18421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40839</xdr:rowOff>
    </xdr:from>
    <xdr:ext cx="469744" cy="259045"/>
    <xdr:sp macro="" textlink="">
      <xdr:nvSpPr>
        <xdr:cNvPr id="820" name="n_1mainValue【消防施設】&#10;一人当たり面積">
          <a:extLst>
            <a:ext uri="{FF2B5EF4-FFF2-40B4-BE49-F238E27FC236}">
              <a16:creationId xmlns:a16="http://schemas.microsoft.com/office/drawing/2014/main" id="{00000000-0008-0000-0F00-000034030000}"/>
            </a:ext>
          </a:extLst>
        </xdr:cNvPr>
        <xdr:cNvSpPr txBox="1"/>
      </xdr:nvSpPr>
      <xdr:spPr>
        <a:xfrm>
          <a:off x="21075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44104</xdr:rowOff>
    </xdr:from>
    <xdr:ext cx="469744" cy="259045"/>
    <xdr:sp macro="" textlink="">
      <xdr:nvSpPr>
        <xdr:cNvPr id="821" name="n_2mainValue【消防施設】&#10;一人当たり面積">
          <a:extLst>
            <a:ext uri="{FF2B5EF4-FFF2-40B4-BE49-F238E27FC236}">
              <a16:creationId xmlns:a16="http://schemas.microsoft.com/office/drawing/2014/main" id="{00000000-0008-0000-0F00-000035030000}"/>
            </a:ext>
          </a:extLst>
        </xdr:cNvPr>
        <xdr:cNvSpPr txBox="1"/>
      </xdr:nvSpPr>
      <xdr:spPr>
        <a:xfrm>
          <a:off x="20199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44104</xdr:rowOff>
    </xdr:from>
    <xdr:ext cx="469744" cy="259045"/>
    <xdr:sp macro="" textlink="">
      <xdr:nvSpPr>
        <xdr:cNvPr id="822" name="n_3mainValue【消防施設】&#10;一人当たり面積">
          <a:extLst>
            <a:ext uri="{FF2B5EF4-FFF2-40B4-BE49-F238E27FC236}">
              <a16:creationId xmlns:a16="http://schemas.microsoft.com/office/drawing/2014/main" id="{00000000-0008-0000-0F00-000036030000}"/>
            </a:ext>
          </a:extLst>
        </xdr:cNvPr>
        <xdr:cNvSpPr txBox="1"/>
      </xdr:nvSpPr>
      <xdr:spPr>
        <a:xfrm>
          <a:off x="19310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97263</xdr:rowOff>
    </xdr:from>
    <xdr:ext cx="469744" cy="259045"/>
    <xdr:sp macro="" textlink="">
      <xdr:nvSpPr>
        <xdr:cNvPr id="823" name="n_4mainValue【消防施設】&#10;一人当たり面積">
          <a:extLst>
            <a:ext uri="{FF2B5EF4-FFF2-40B4-BE49-F238E27FC236}">
              <a16:creationId xmlns:a16="http://schemas.microsoft.com/office/drawing/2014/main" id="{00000000-0008-0000-0F00-000037030000}"/>
            </a:ext>
          </a:extLst>
        </xdr:cNvPr>
        <xdr:cNvSpPr txBox="1"/>
      </xdr:nvSpPr>
      <xdr:spPr>
        <a:xfrm>
          <a:off x="184214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庁舎】&#10;有形固定資産減価償却率グラフ枠">
          <a:extLst>
            <a:ext uri="{FF2B5EF4-FFF2-40B4-BE49-F238E27FC236}">
              <a16:creationId xmlns:a16="http://schemas.microsoft.com/office/drawing/2014/main" id="{00000000-0008-0000-0F00-00005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50" name="【庁舎】&#10;有形固定資産減価償却率最小値テキスト">
          <a:extLst>
            <a:ext uri="{FF2B5EF4-FFF2-40B4-BE49-F238E27FC236}">
              <a16:creationId xmlns:a16="http://schemas.microsoft.com/office/drawing/2014/main" id="{00000000-0008-0000-0F00-00005203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852" name="【庁舎】&#10;有形固定資産減価償却率最大値テキスト">
          <a:extLst>
            <a:ext uri="{FF2B5EF4-FFF2-40B4-BE49-F238E27FC236}">
              <a16:creationId xmlns:a16="http://schemas.microsoft.com/office/drawing/2014/main" id="{00000000-0008-0000-0F00-000054030000}"/>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854" name="【庁舎】&#10;有形固定資産減価償却率平均値テキスト">
          <a:extLst>
            <a:ext uri="{FF2B5EF4-FFF2-40B4-BE49-F238E27FC236}">
              <a16:creationId xmlns:a16="http://schemas.microsoft.com/office/drawing/2014/main" id="{00000000-0008-0000-0F00-000056030000}"/>
            </a:ext>
          </a:extLst>
        </xdr:cNvPr>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855" name="フローチャート: 判断 854">
          <a:extLst>
            <a:ext uri="{FF2B5EF4-FFF2-40B4-BE49-F238E27FC236}">
              <a16:creationId xmlns:a16="http://schemas.microsoft.com/office/drawing/2014/main" id="{00000000-0008-0000-0F00-000057030000}"/>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120106</xdr:rowOff>
    </xdr:from>
    <xdr:to>
      <xdr:col>81</xdr:col>
      <xdr:colOff>101600</xdr:colOff>
      <xdr:row>105</xdr:row>
      <xdr:rowOff>50256</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5430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3652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41729</xdr:rowOff>
    </xdr:from>
    <xdr:to>
      <xdr:col>67</xdr:col>
      <xdr:colOff>101600</xdr:colOff>
      <xdr:row>104</xdr:row>
      <xdr:rowOff>143329</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2763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xdr:rowOff>
    </xdr:from>
    <xdr:to>
      <xdr:col>85</xdr:col>
      <xdr:colOff>177800</xdr:colOff>
      <xdr:row>104</xdr:row>
      <xdr:rowOff>110671</xdr:rowOff>
    </xdr:to>
    <xdr:sp macro="" textlink="">
      <xdr:nvSpPr>
        <xdr:cNvPr id="865" name="楕円 864">
          <a:extLst>
            <a:ext uri="{FF2B5EF4-FFF2-40B4-BE49-F238E27FC236}">
              <a16:creationId xmlns:a16="http://schemas.microsoft.com/office/drawing/2014/main" id="{00000000-0008-0000-0F00-000061030000}"/>
            </a:ext>
          </a:extLst>
        </xdr:cNvPr>
        <xdr:cNvSpPr/>
      </xdr:nvSpPr>
      <xdr:spPr>
        <a:xfrm>
          <a:off x="16268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31948</xdr:rowOff>
    </xdr:from>
    <xdr:ext cx="405111" cy="259045"/>
    <xdr:sp macro="" textlink="">
      <xdr:nvSpPr>
        <xdr:cNvPr id="866" name="【庁舎】&#10;有形固定資産減価償却率該当値テキスト">
          <a:extLst>
            <a:ext uri="{FF2B5EF4-FFF2-40B4-BE49-F238E27FC236}">
              <a16:creationId xmlns:a16="http://schemas.microsoft.com/office/drawing/2014/main" id="{00000000-0008-0000-0F00-000062030000}"/>
            </a:ext>
          </a:extLst>
        </xdr:cNvPr>
        <xdr:cNvSpPr txBox="1"/>
      </xdr:nvSpPr>
      <xdr:spPr>
        <a:xfrm>
          <a:off x="16357600" y="1769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134801</xdr:rowOff>
    </xdr:from>
    <xdr:to>
      <xdr:col>81</xdr:col>
      <xdr:colOff>101600</xdr:colOff>
      <xdr:row>104</xdr:row>
      <xdr:rowOff>64951</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5430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xdr:rowOff>
    </xdr:from>
    <xdr:to>
      <xdr:col>85</xdr:col>
      <xdr:colOff>127000</xdr:colOff>
      <xdr:row>104</xdr:row>
      <xdr:rowOff>59871</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5481300" y="1784495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85816</xdr:rowOff>
    </xdr:from>
    <xdr:to>
      <xdr:col>76</xdr:col>
      <xdr:colOff>165100</xdr:colOff>
      <xdr:row>104</xdr:row>
      <xdr:rowOff>15966</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4541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136616</xdr:rowOff>
    </xdr:from>
    <xdr:to>
      <xdr:col>81</xdr:col>
      <xdr:colOff>50800</xdr:colOff>
      <xdr:row>104</xdr:row>
      <xdr:rowOff>14151</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4592300" y="177959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43362</xdr:rowOff>
    </xdr:from>
    <xdr:to>
      <xdr:col>72</xdr:col>
      <xdr:colOff>38100</xdr:colOff>
      <xdr:row>103</xdr:row>
      <xdr:rowOff>144962</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3652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94162</xdr:rowOff>
    </xdr:from>
    <xdr:to>
      <xdr:col>76</xdr:col>
      <xdr:colOff>114300</xdr:colOff>
      <xdr:row>103</xdr:row>
      <xdr:rowOff>136616</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3703300" y="177535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128270</xdr:rowOff>
    </xdr:from>
    <xdr:to>
      <xdr:col>67</xdr:col>
      <xdr:colOff>101600</xdr:colOff>
      <xdr:row>103</xdr:row>
      <xdr:rowOff>58420</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2763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xdr:rowOff>
    </xdr:from>
    <xdr:to>
      <xdr:col>71</xdr:col>
      <xdr:colOff>177800</xdr:colOff>
      <xdr:row>103</xdr:row>
      <xdr:rowOff>94162</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2814300" y="17666970"/>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41383</xdr:rowOff>
    </xdr:from>
    <xdr:ext cx="405111" cy="259045"/>
    <xdr:sp macro="" textlink="">
      <xdr:nvSpPr>
        <xdr:cNvPr id="875" name="n_1aveValue【庁舎】&#10;有形固定資産減価償却率">
          <a:extLst>
            <a:ext uri="{FF2B5EF4-FFF2-40B4-BE49-F238E27FC236}">
              <a16:creationId xmlns:a16="http://schemas.microsoft.com/office/drawing/2014/main" id="{00000000-0008-0000-0F00-00006B030000}"/>
            </a:ext>
          </a:extLst>
        </xdr:cNvPr>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76" name="n_2aveValue【庁舎】&#10;有形固定資産減価償却率">
          <a:extLst>
            <a:ext uri="{FF2B5EF4-FFF2-40B4-BE49-F238E27FC236}">
              <a16:creationId xmlns:a16="http://schemas.microsoft.com/office/drawing/2014/main" id="{00000000-0008-0000-0F00-00006C030000}"/>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137721</xdr:rowOff>
    </xdr:from>
    <xdr:ext cx="405111" cy="259045"/>
    <xdr:sp macro="" textlink="">
      <xdr:nvSpPr>
        <xdr:cNvPr id="877" name="n_3aveValue【庁舎】&#10;有形固定資産減価償却率">
          <a:extLst>
            <a:ext uri="{FF2B5EF4-FFF2-40B4-BE49-F238E27FC236}">
              <a16:creationId xmlns:a16="http://schemas.microsoft.com/office/drawing/2014/main" id="{00000000-0008-0000-0F00-00006D030000}"/>
            </a:ext>
          </a:extLst>
        </xdr:cNvPr>
        <xdr:cNvSpPr txBox="1"/>
      </xdr:nvSpPr>
      <xdr:spPr>
        <a:xfrm>
          <a:off x="13500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134456</xdr:rowOff>
    </xdr:from>
    <xdr:ext cx="405111" cy="259045"/>
    <xdr:sp macro="" textlink="">
      <xdr:nvSpPr>
        <xdr:cNvPr id="878" name="n_4aveValue【庁舎】&#10;有形固定資産減価償却率">
          <a:extLst>
            <a:ext uri="{FF2B5EF4-FFF2-40B4-BE49-F238E27FC236}">
              <a16:creationId xmlns:a16="http://schemas.microsoft.com/office/drawing/2014/main" id="{00000000-0008-0000-0F00-00006E030000}"/>
            </a:ext>
          </a:extLst>
        </xdr:cNvPr>
        <xdr:cNvSpPr txBox="1"/>
      </xdr:nvSpPr>
      <xdr:spPr>
        <a:xfrm>
          <a:off x="12611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81478</xdr:rowOff>
    </xdr:from>
    <xdr:ext cx="405111" cy="259045"/>
    <xdr:sp macro="" textlink="">
      <xdr:nvSpPr>
        <xdr:cNvPr id="879" name="n_1mainValue【庁舎】&#10;有形固定資産減価償却率">
          <a:extLst>
            <a:ext uri="{FF2B5EF4-FFF2-40B4-BE49-F238E27FC236}">
              <a16:creationId xmlns:a16="http://schemas.microsoft.com/office/drawing/2014/main" id="{00000000-0008-0000-0F00-00006F030000}"/>
            </a:ext>
          </a:extLst>
        </xdr:cNvPr>
        <xdr:cNvSpPr txBox="1"/>
      </xdr:nvSpPr>
      <xdr:spPr>
        <a:xfrm>
          <a:off x="15266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32493</xdr:rowOff>
    </xdr:from>
    <xdr:ext cx="405111" cy="259045"/>
    <xdr:sp macro="" textlink="">
      <xdr:nvSpPr>
        <xdr:cNvPr id="880" name="n_2mainValue【庁舎】&#10;有形固定資産減価償却率">
          <a:extLst>
            <a:ext uri="{FF2B5EF4-FFF2-40B4-BE49-F238E27FC236}">
              <a16:creationId xmlns:a16="http://schemas.microsoft.com/office/drawing/2014/main" id="{00000000-0008-0000-0F00-000070030000}"/>
            </a:ext>
          </a:extLst>
        </xdr:cNvPr>
        <xdr:cNvSpPr txBox="1"/>
      </xdr:nvSpPr>
      <xdr:spPr>
        <a:xfrm>
          <a:off x="14389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161489</xdr:rowOff>
    </xdr:from>
    <xdr:ext cx="405111" cy="259045"/>
    <xdr:sp macro="" textlink="">
      <xdr:nvSpPr>
        <xdr:cNvPr id="881" name="n_3mainValue【庁舎】&#10;有形固定資産減価償却率">
          <a:extLst>
            <a:ext uri="{FF2B5EF4-FFF2-40B4-BE49-F238E27FC236}">
              <a16:creationId xmlns:a16="http://schemas.microsoft.com/office/drawing/2014/main" id="{00000000-0008-0000-0F00-000071030000}"/>
            </a:ext>
          </a:extLst>
        </xdr:cNvPr>
        <xdr:cNvSpPr txBox="1"/>
      </xdr:nvSpPr>
      <xdr:spPr>
        <a:xfrm>
          <a:off x="13500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74947</xdr:rowOff>
    </xdr:from>
    <xdr:ext cx="405111" cy="259045"/>
    <xdr:sp macro="" textlink="">
      <xdr:nvSpPr>
        <xdr:cNvPr id="882" name="n_4mainValue【庁舎】&#10;有形固定資産減価償却率">
          <a:extLst>
            <a:ext uri="{FF2B5EF4-FFF2-40B4-BE49-F238E27FC236}">
              <a16:creationId xmlns:a16="http://schemas.microsoft.com/office/drawing/2014/main" id="{00000000-0008-0000-0F00-000072030000}"/>
            </a:ext>
          </a:extLst>
        </xdr:cNvPr>
        <xdr:cNvSpPr txBox="1"/>
      </xdr:nvSpPr>
      <xdr:spPr>
        <a:xfrm>
          <a:off x="12611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a:extLst>
            <a:ext uri="{FF2B5EF4-FFF2-40B4-BE49-F238E27FC236}">
              <a16:creationId xmlns:a16="http://schemas.microsoft.com/office/drawing/2014/main" id="{00000000-0008-0000-0F00-00007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908" name="【庁舎】&#10;一人当たり面積最小値テキスト">
          <a:extLst>
            <a:ext uri="{FF2B5EF4-FFF2-40B4-BE49-F238E27FC236}">
              <a16:creationId xmlns:a16="http://schemas.microsoft.com/office/drawing/2014/main" id="{00000000-0008-0000-0F00-00008C030000}"/>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910" name="【庁舎】&#10;一人当たり面積最大値テキスト">
          <a:extLst>
            <a:ext uri="{FF2B5EF4-FFF2-40B4-BE49-F238E27FC236}">
              <a16:creationId xmlns:a16="http://schemas.microsoft.com/office/drawing/2014/main" id="{00000000-0008-0000-0F00-00008E030000}"/>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912" name="【庁舎】&#10;一人当たり面積平均値テキスト">
          <a:extLst>
            <a:ext uri="{FF2B5EF4-FFF2-40B4-BE49-F238E27FC236}">
              <a16:creationId xmlns:a16="http://schemas.microsoft.com/office/drawing/2014/main" id="{00000000-0008-0000-0F00-000090030000}"/>
            </a:ext>
          </a:extLst>
        </xdr:cNvPr>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84455</xdr:rowOff>
    </xdr:from>
    <xdr:to>
      <xdr:col>112</xdr:col>
      <xdr:colOff>38100</xdr:colOff>
      <xdr:row>109</xdr:row>
      <xdr:rowOff>14605</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1272500" y="186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84455</xdr:rowOff>
    </xdr:from>
    <xdr:to>
      <xdr:col>107</xdr:col>
      <xdr:colOff>101600</xdr:colOff>
      <xdr:row>109</xdr:row>
      <xdr:rowOff>14605</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0383500" y="186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99695</xdr:rowOff>
    </xdr:from>
    <xdr:to>
      <xdr:col>102</xdr:col>
      <xdr:colOff>165100</xdr:colOff>
      <xdr:row>109</xdr:row>
      <xdr:rowOff>29845</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9494500" y="1861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90170</xdr:rowOff>
    </xdr:from>
    <xdr:to>
      <xdr:col>98</xdr:col>
      <xdr:colOff>38100</xdr:colOff>
      <xdr:row>109</xdr:row>
      <xdr:rowOff>20320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8605500" y="186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99695</xdr:rowOff>
    </xdr:from>
    <xdr:to>
      <xdr:col>116</xdr:col>
      <xdr:colOff>114300</xdr:colOff>
      <xdr:row>108</xdr:row>
      <xdr:rowOff>29845</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221107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78122</xdr:rowOff>
    </xdr:from>
    <xdr:ext cx="469744" cy="259045"/>
    <xdr:sp macro="" textlink="">
      <xdr:nvSpPr>
        <xdr:cNvPr id="924" name="【庁舎】&#10;一人当たり面積該当値テキスト">
          <a:extLst>
            <a:ext uri="{FF2B5EF4-FFF2-40B4-BE49-F238E27FC236}">
              <a16:creationId xmlns:a16="http://schemas.microsoft.com/office/drawing/2014/main" id="{00000000-0008-0000-0F00-00009C030000}"/>
            </a:ext>
          </a:extLst>
        </xdr:cNvPr>
        <xdr:cNvSpPr txBox="1"/>
      </xdr:nvSpPr>
      <xdr:spPr>
        <a:xfrm>
          <a:off x="22199600"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103505</xdr:rowOff>
    </xdr:from>
    <xdr:to>
      <xdr:col>112</xdr:col>
      <xdr:colOff>38100</xdr:colOff>
      <xdr:row>108</xdr:row>
      <xdr:rowOff>33655</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1272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150495</xdr:rowOff>
    </xdr:from>
    <xdr:to>
      <xdr:col>116</xdr:col>
      <xdr:colOff>63500</xdr:colOff>
      <xdr:row>107</xdr:row>
      <xdr:rowOff>154305</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flipV="1">
          <a:off x="21323300" y="184956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109220</xdr:rowOff>
    </xdr:from>
    <xdr:to>
      <xdr:col>107</xdr:col>
      <xdr:colOff>101600</xdr:colOff>
      <xdr:row>108</xdr:row>
      <xdr:rowOff>39370</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0383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154305</xdr:rowOff>
    </xdr:from>
    <xdr:to>
      <xdr:col>111</xdr:col>
      <xdr:colOff>177800</xdr:colOff>
      <xdr:row>107</xdr:row>
      <xdr:rowOff>160020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flipV="1">
          <a:off x="20434300" y="184994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97789</xdr:rowOff>
    </xdr:from>
    <xdr:to>
      <xdr:col>102</xdr:col>
      <xdr:colOff>165100</xdr:colOff>
      <xdr:row>108</xdr:row>
      <xdr:rowOff>27939</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9494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148589</xdr:rowOff>
    </xdr:from>
    <xdr:to>
      <xdr:col>107</xdr:col>
      <xdr:colOff>50800</xdr:colOff>
      <xdr:row>107</xdr:row>
      <xdr:rowOff>160020</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19545300" y="18493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19686</xdr:rowOff>
    </xdr:from>
    <xdr:to>
      <xdr:col>98</xdr:col>
      <xdr:colOff>38100</xdr:colOff>
      <xdr:row>108</xdr:row>
      <xdr:rowOff>121286</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605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148589</xdr:rowOff>
    </xdr:from>
    <xdr:to>
      <xdr:col>102</xdr:col>
      <xdr:colOff>114300</xdr:colOff>
      <xdr:row>108</xdr:row>
      <xdr:rowOff>70486</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18656300" y="1849373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5732</xdr:rowOff>
    </xdr:from>
    <xdr:ext cx="469744" cy="259045"/>
    <xdr:sp macro="" textlink="">
      <xdr:nvSpPr>
        <xdr:cNvPr id="933" name="n_1aveValue【庁舎】&#10;一人当たり面積">
          <a:extLst>
            <a:ext uri="{FF2B5EF4-FFF2-40B4-BE49-F238E27FC236}">
              <a16:creationId xmlns:a16="http://schemas.microsoft.com/office/drawing/2014/main" id="{00000000-0008-0000-0F00-0000A5030000}"/>
            </a:ext>
          </a:extLst>
        </xdr:cNvPr>
        <xdr:cNvSpPr txBox="1"/>
      </xdr:nvSpPr>
      <xdr:spPr>
        <a:xfrm>
          <a:off x="210757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5732</xdr:rowOff>
    </xdr:from>
    <xdr:ext cx="469744" cy="259045"/>
    <xdr:sp macro="" textlink="">
      <xdr:nvSpPr>
        <xdr:cNvPr id="934" name="n_2aveValue【庁舎】&#10;一人当たり面積">
          <a:extLst>
            <a:ext uri="{FF2B5EF4-FFF2-40B4-BE49-F238E27FC236}">
              <a16:creationId xmlns:a16="http://schemas.microsoft.com/office/drawing/2014/main" id="{00000000-0008-0000-0F00-0000A6030000}"/>
            </a:ext>
          </a:extLst>
        </xdr:cNvPr>
        <xdr:cNvSpPr txBox="1"/>
      </xdr:nvSpPr>
      <xdr:spPr>
        <a:xfrm>
          <a:off x="201994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20972</xdr:rowOff>
    </xdr:from>
    <xdr:ext cx="469744" cy="259045"/>
    <xdr:sp macro="" textlink="">
      <xdr:nvSpPr>
        <xdr:cNvPr id="935" name="n_3aveValue【庁舎】&#10;一人当たり面積">
          <a:extLst>
            <a:ext uri="{FF2B5EF4-FFF2-40B4-BE49-F238E27FC236}">
              <a16:creationId xmlns:a16="http://schemas.microsoft.com/office/drawing/2014/main" id="{00000000-0008-0000-0F00-0000A7030000}"/>
            </a:ext>
          </a:extLst>
        </xdr:cNvPr>
        <xdr:cNvSpPr txBox="1"/>
      </xdr:nvSpPr>
      <xdr:spPr>
        <a:xfrm>
          <a:off x="19310427" y="187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11447</xdr:rowOff>
    </xdr:from>
    <xdr:ext cx="469744" cy="259045"/>
    <xdr:sp macro="" textlink="">
      <xdr:nvSpPr>
        <xdr:cNvPr id="936" name="n_4aveValue【庁舎】&#10;一人当たり面積">
          <a:extLst>
            <a:ext uri="{FF2B5EF4-FFF2-40B4-BE49-F238E27FC236}">
              <a16:creationId xmlns:a16="http://schemas.microsoft.com/office/drawing/2014/main" id="{00000000-0008-0000-0F00-0000A8030000}"/>
            </a:ext>
          </a:extLst>
        </xdr:cNvPr>
        <xdr:cNvSpPr txBox="1"/>
      </xdr:nvSpPr>
      <xdr:spPr>
        <a:xfrm>
          <a:off x="18421427" y="186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50182</xdr:rowOff>
    </xdr:from>
    <xdr:ext cx="469744" cy="259045"/>
    <xdr:sp macro="" textlink="">
      <xdr:nvSpPr>
        <xdr:cNvPr id="937" name="n_1mainValue【庁舎】&#10;一人当たり面積">
          <a:extLst>
            <a:ext uri="{FF2B5EF4-FFF2-40B4-BE49-F238E27FC236}">
              <a16:creationId xmlns:a16="http://schemas.microsoft.com/office/drawing/2014/main" id="{00000000-0008-0000-0F00-0000A9030000}"/>
            </a:ext>
          </a:extLst>
        </xdr:cNvPr>
        <xdr:cNvSpPr txBox="1"/>
      </xdr:nvSpPr>
      <xdr:spPr>
        <a:xfrm>
          <a:off x="21075727" y="1822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55897</xdr:rowOff>
    </xdr:from>
    <xdr:ext cx="469744" cy="259045"/>
    <xdr:sp macro="" textlink="">
      <xdr:nvSpPr>
        <xdr:cNvPr id="938" name="n_2mainValue【庁舎】&#10;一人当たり面積">
          <a:extLst>
            <a:ext uri="{FF2B5EF4-FFF2-40B4-BE49-F238E27FC236}">
              <a16:creationId xmlns:a16="http://schemas.microsoft.com/office/drawing/2014/main" id="{00000000-0008-0000-0F00-0000AA030000}"/>
            </a:ext>
          </a:extLst>
        </xdr:cNvPr>
        <xdr:cNvSpPr txBox="1"/>
      </xdr:nvSpPr>
      <xdr:spPr>
        <a:xfrm>
          <a:off x="20199427" y="182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44466</xdr:rowOff>
    </xdr:from>
    <xdr:ext cx="469744" cy="259045"/>
    <xdr:sp macro="" textlink="">
      <xdr:nvSpPr>
        <xdr:cNvPr id="939" name="n_3mainValue【庁舎】&#10;一人当たり面積">
          <a:extLst>
            <a:ext uri="{FF2B5EF4-FFF2-40B4-BE49-F238E27FC236}">
              <a16:creationId xmlns:a16="http://schemas.microsoft.com/office/drawing/2014/main" id="{00000000-0008-0000-0F00-0000AB030000}"/>
            </a:ext>
          </a:extLst>
        </xdr:cNvPr>
        <xdr:cNvSpPr txBox="1"/>
      </xdr:nvSpPr>
      <xdr:spPr>
        <a:xfrm>
          <a:off x="19310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137813</xdr:rowOff>
    </xdr:from>
    <xdr:ext cx="469744" cy="259045"/>
    <xdr:sp macro="" textlink="">
      <xdr:nvSpPr>
        <xdr:cNvPr id="940" name="n_4mainValue【庁舎】&#10;一人当たり面積">
          <a:extLst>
            <a:ext uri="{FF2B5EF4-FFF2-40B4-BE49-F238E27FC236}">
              <a16:creationId xmlns:a16="http://schemas.microsoft.com/office/drawing/2014/main" id="{00000000-0008-0000-0F00-0000AC030000}"/>
            </a:ext>
          </a:extLst>
        </xdr:cNvPr>
        <xdr:cNvSpPr txBox="1"/>
      </xdr:nvSpPr>
      <xdr:spPr>
        <a:xfrm>
          <a:off x="18421427" y="1831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F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年度における有形固定資産減価償却率は、数年前に大規模改修及び別館の建設を行った庁舎や、一部事務組合による共同処理を行っている一般廃棄物処理施設、平成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年に建設した保健センターは類似団体より低い水準となっているものの、それ以外の施設については類似団体を上回っており、特に老朽化が進んでいる図書館は高い水準になっている。</a:t>
          </a:r>
        </a:p>
        <a:p>
          <a:r>
            <a:rPr kumimoji="1" lang="ja-JP" altLang="en-US" sz="1300">
              <a:latin typeface="ＭＳ Ｐゴシック" panose="020B0600070205080204" pitchFamily="50" charset="-128"/>
              <a:ea typeface="ＭＳ Ｐゴシック" panose="020B0600070205080204" pitchFamily="50" charset="-128"/>
            </a:rPr>
            <a:t>人口一人当たりの資産保有量は、令和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年度から市町村類型が変わったことで類似団体の数値が大きく変動したこともあり、福祉施設のみ類似団体より高く、その他の施設は類似団体より低い水準となっている。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年度に図書館の老朽化対策工事、令和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年度にかけて総合体育館の大規模改修を行っており、その他の施設についても個別施設計画に基づき、地方債残高及び公債費の増加に留意しながら改修等を行っていく。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20,141
20,067
43.80
13,164,740
12,695,110
257,509
4,928,369
7,954,135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基準財政収入額の伸びが基準財政需要額の伸びを上回り、単年度での財政力指数は、令和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年度は令和元年度と比較して</a:t>
          </a:r>
          <a:r>
            <a:rPr kumimoji="1" lang="en-US" altLang="ja-JP" sz="1300">
              <a:latin typeface="ＭＳ Ｐゴシック" panose="020B0600070205080204" pitchFamily="50" charset="-128"/>
              <a:ea typeface="ＭＳ Ｐゴシック" panose="020B0600070205080204" pitchFamily="50" charset="-128"/>
            </a:rPr>
            <a:t>0.050</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か年平均でも</a:t>
          </a:r>
          <a:r>
            <a:rPr kumimoji="1" lang="en-US" altLang="ja-JP" sz="1300">
              <a:latin typeface="ＭＳ Ｐゴシック" panose="020B0600070205080204" pitchFamily="50" charset="-128"/>
              <a:ea typeface="ＭＳ Ｐゴシック" panose="020B0600070205080204" pitchFamily="50" charset="-128"/>
            </a:rPr>
            <a:t>0.022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近年上昇傾向が続いていることに加えて、市町村類型が令和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Ⅴ</a:t>
          </a:r>
          <a:r>
            <a:rPr kumimoji="1" lang="ja-JP" altLang="en-US" sz="1300">
              <a:latin typeface="ＭＳ Ｐゴシック" panose="020B0600070205080204" pitchFamily="50" charset="-128"/>
              <a:ea typeface="ＭＳ Ｐゴシック" panose="020B0600070205080204" pitchFamily="50" charset="-128"/>
            </a:rPr>
            <a:t>－２から</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－２に変更になったため、類似団体平均を</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ポイント下回る水準となった。今後も自主財源の確保と経費節減に努めていく。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135996</xdr:rowOff>
    </xdr:from>
    <xdr:to>
      <xdr:col>19</xdr:col>
      <xdr:colOff>184150</xdr:colOff>
      <xdr:row>42</xdr:row>
      <xdr:rowOff>66146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69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4763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3670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135996</xdr:rowOff>
    </xdr:from>
    <xdr:to>
      <xdr:col>15</xdr:col>
      <xdr:colOff>133350</xdr:colOff>
      <xdr:row>42</xdr:row>
      <xdr:rowOff>66146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4763</xdr:rowOff>
    </xdr:from>
    <xdr:to>
      <xdr:col>11</xdr:col>
      <xdr:colOff>31750</xdr:colOff>
      <xdr:row>43</xdr:row>
      <xdr:rowOff>14817</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3771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156104</xdr:rowOff>
    </xdr:from>
    <xdr:to>
      <xdr:col>7</xdr:col>
      <xdr:colOff>31750</xdr:colOff>
      <xdr:row>42</xdr:row>
      <xdr:rowOff>86254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1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96431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69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125413</xdr:rowOff>
    </xdr:from>
    <xdr:to>
      <xdr:col>11</xdr:col>
      <xdr:colOff>82550</xdr:colOff>
      <xdr:row>43</xdr:row>
      <xdr:rowOff>55563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40340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会計年度任用職員制度の運用開始に伴う人件費の増加、地方税及び普通交付税の減少が大きく影響し、経常収支比率は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ポイント増となった。類似団体の平均よりも</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今後も公債費や扶助費の増加は避けられず、財政の硬直状態が続くと考えられるため、経常経費の抑制を図っていく必要がある。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158538</xdr:rowOff>
    </xdr:from>
    <xdr:to>
      <xdr:col>23</xdr:col>
      <xdr:colOff>133350</xdr:colOff>
      <xdr:row>64</xdr:row>
      <xdr:rowOff>79587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959888"/>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158538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5934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3175</xdr:rowOff>
    </xdr:from>
    <xdr:to>
      <xdr:col>19</xdr:col>
      <xdr:colOff>184150</xdr:colOff>
      <xdr:row>63</xdr:row>
      <xdr:rowOff>104775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110279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859346"/>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158538</xdr:rowOff>
    </xdr:from>
    <xdr:to>
      <xdr:col>15</xdr:col>
      <xdr:colOff>133350</xdr:colOff>
      <xdr:row>63</xdr:row>
      <xdr:rowOff>88688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98865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110279</xdr:rowOff>
    </xdr:from>
    <xdr:to>
      <xdr:col>11</xdr:col>
      <xdr:colOff>31750</xdr:colOff>
      <xdr:row>63</xdr:row>
      <xdr:rowOff>134408</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91162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142452</xdr:rowOff>
    </xdr:from>
    <xdr:to>
      <xdr:col>11</xdr:col>
      <xdr:colOff>82550</xdr:colOff>
      <xdr:row>63</xdr:row>
      <xdr:rowOff>72602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142452</xdr:rowOff>
    </xdr:from>
    <xdr:to>
      <xdr:col>7</xdr:col>
      <xdr:colOff>31750</xdr:colOff>
      <xdr:row>63</xdr:row>
      <xdr:rowOff>72602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82779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107738</xdr:rowOff>
    </xdr:from>
    <xdr:to>
      <xdr:col>19</xdr:col>
      <xdr:colOff>184150</xdr:colOff>
      <xdr:row>64</xdr:row>
      <xdr:rowOff>37888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59479</xdr:rowOff>
    </xdr:from>
    <xdr:to>
      <xdr:col>11</xdr:col>
      <xdr:colOff>82550</xdr:colOff>
      <xdr:row>63</xdr:row>
      <xdr:rowOff>161079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145856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83608</xdr:rowOff>
    </xdr:from>
    <xdr:to>
      <xdr:col>7</xdr:col>
      <xdr:colOff>31750</xdr:colOff>
      <xdr:row>64</xdr:row>
      <xdr:rowOff>13758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169985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人件費は増加したものの、ふるさと納税返礼品の費用を物件費から補助費等に変更したことにより、人口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人当たり人件費・物件費等決算額は、前年度と比較して</a:t>
          </a:r>
          <a:r>
            <a:rPr kumimoji="1" lang="en-US" altLang="ja-JP" sz="1300">
              <a:latin typeface="ＭＳ Ｐゴシック" panose="020B0600070205080204" pitchFamily="50" charset="-128"/>
              <a:ea typeface="ＭＳ Ｐゴシック" panose="020B0600070205080204" pitchFamily="50" charset="-128"/>
            </a:rPr>
            <a:t>23,665</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また、市町村類型が令和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Ⅴ</a:t>
          </a:r>
          <a:r>
            <a:rPr kumimoji="1" lang="ja-JP" altLang="en-US" sz="1300">
              <a:latin typeface="ＭＳ Ｐゴシック" panose="020B0600070205080204" pitchFamily="50" charset="-128"/>
              <a:ea typeface="ＭＳ Ｐゴシック" panose="020B0600070205080204" pitchFamily="50" charset="-128"/>
            </a:rPr>
            <a:t>－２から</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－２に変更になったため、類似団体の平均を大きく下回る結果となった。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今後も経常経費の削減や、増加傾向にある人件費の圧縮に努めていく。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15739</xdr:rowOff>
    </xdr:from>
    <xdr:to>
      <xdr:col>23</xdr:col>
      <xdr:colOff>133350</xdr:colOff>
      <xdr:row>83</xdr:row>
      <xdr:rowOff>34634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074639"/>
          <a:ext cx="838200" cy="19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34634</xdr:rowOff>
    </xdr:from>
    <xdr:to>
      <xdr:col>19</xdr:col>
      <xdr:colOff>133350</xdr:colOff>
      <xdr:row>85</xdr:row>
      <xdr:rowOff>27270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264984"/>
          <a:ext cx="889000" cy="33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6472</xdr:rowOff>
    </xdr:from>
    <xdr:to>
      <xdr:col>19</xdr:col>
      <xdr:colOff>184150</xdr:colOff>
      <xdr:row>81</xdr:row>
      <xdr:rowOff>108072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118249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6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71112</xdr:rowOff>
    </xdr:from>
    <xdr:to>
      <xdr:col>15</xdr:col>
      <xdr:colOff>82550</xdr:colOff>
      <xdr:row>85</xdr:row>
      <xdr:rowOff>27270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472912"/>
          <a:ext cx="889000" cy="12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6803</xdr:rowOff>
    </xdr:from>
    <xdr:to>
      <xdr:col>15</xdr:col>
      <xdr:colOff>133350</xdr:colOff>
      <xdr:row>81</xdr:row>
      <xdr:rowOff>108403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118580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34252</xdr:rowOff>
    </xdr:from>
    <xdr:to>
      <xdr:col>11</xdr:col>
      <xdr:colOff>31750</xdr:colOff>
      <xdr:row>84</xdr:row>
      <xdr:rowOff>71112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21702"/>
          <a:ext cx="889000" cy="55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146514</xdr:rowOff>
    </xdr:from>
    <xdr:to>
      <xdr:col>11</xdr:col>
      <xdr:colOff>82550</xdr:colOff>
      <xdr:row>81</xdr:row>
      <xdr:rowOff>76664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86841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143360</xdr:rowOff>
    </xdr:from>
    <xdr:to>
      <xdr:col>7</xdr:col>
      <xdr:colOff>31750</xdr:colOff>
      <xdr:row>81</xdr:row>
      <xdr:rowOff>73510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83687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2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136389</xdr:rowOff>
    </xdr:from>
    <xdr:to>
      <xdr:col>23</xdr:col>
      <xdr:colOff>184150</xdr:colOff>
      <xdr:row>82</xdr:row>
      <xdr:rowOff>66539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152916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155284</xdr:rowOff>
    </xdr:from>
    <xdr:to>
      <xdr:col>19</xdr:col>
      <xdr:colOff>184150</xdr:colOff>
      <xdr:row>83</xdr:row>
      <xdr:rowOff>85434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70211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0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147920</xdr:rowOff>
    </xdr:from>
    <xdr:to>
      <xdr:col>15</xdr:col>
      <xdr:colOff>133350</xdr:colOff>
      <xdr:row>85</xdr:row>
      <xdr:rowOff>78070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5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62847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6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20312</xdr:rowOff>
    </xdr:from>
    <xdr:to>
      <xdr:col>11</xdr:col>
      <xdr:colOff>82550</xdr:colOff>
      <xdr:row>84</xdr:row>
      <xdr:rowOff>121912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4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106689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50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154902</xdr:rowOff>
    </xdr:from>
    <xdr:to>
      <xdr:col>7</xdr:col>
      <xdr:colOff>31750</xdr:colOff>
      <xdr:row>81</xdr:row>
      <xdr:rowOff>85052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69829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5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適正化の取り組みにより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ポイント減少し、類似団体の平均を大きく下回る結果となった。</a:t>
          </a:r>
        </a:p>
        <a:p>
          <a:r>
            <a:rPr kumimoji="1" lang="ja-JP" altLang="en-US" sz="1300">
              <a:latin typeface="ＭＳ Ｐゴシック" panose="020B0600070205080204" pitchFamily="50" charset="-128"/>
              <a:ea typeface="ＭＳ Ｐゴシック" panose="020B0600070205080204" pitchFamily="50" charset="-128"/>
            </a:rPr>
            <a:t>　今後も人事評価制度の運用、組織機構の見直し、各種手当の総点検等を進め、国公・民間準拠及び他団体との均衡を保つよう給与適正化に努めていく。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77724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4602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77724</xdr:rowOff>
    </xdr:from>
    <xdr:to>
      <xdr:col>77</xdr:col>
      <xdr:colOff>44450</xdr:colOff>
      <xdr:row>84</xdr:row>
      <xdr:rowOff>154939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79524"/>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142748</xdr:rowOff>
    </xdr:from>
    <xdr:to>
      <xdr:col>77</xdr:col>
      <xdr:colOff>95250</xdr:colOff>
      <xdr:row>85</xdr:row>
      <xdr:rowOff>72898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57675</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3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12446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56739"/>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12446</xdr:rowOff>
    </xdr:from>
    <xdr:to>
      <xdr:col>68</xdr:col>
      <xdr:colOff>152400</xdr:colOff>
      <xdr:row>85</xdr:row>
      <xdr:rowOff>108965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8569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133096</xdr:rowOff>
    </xdr:from>
    <xdr:to>
      <xdr:col>68</xdr:col>
      <xdr:colOff>203200</xdr:colOff>
      <xdr:row>85</xdr:row>
      <xdr:rowOff>63246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73423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73423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26924</xdr:rowOff>
    </xdr:from>
    <xdr:to>
      <xdr:col>77</xdr:col>
      <xdr:colOff>95250</xdr:colOff>
      <xdr:row>84</xdr:row>
      <xdr:rowOff>128524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138701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9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133096</xdr:rowOff>
    </xdr:from>
    <xdr:to>
      <xdr:col>68</xdr:col>
      <xdr:colOff>203200</xdr:colOff>
      <xdr:row>85</xdr:row>
      <xdr:rowOff>63246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48023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58165</xdr:rowOff>
    </xdr:from>
    <xdr:to>
      <xdr:col>64</xdr:col>
      <xdr:colOff>152400</xdr:colOff>
      <xdr:row>85</xdr:row>
      <xdr:rowOff>159765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144542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第５次行財政改革による職員数の削減効果の影響により、全国平均及び県平均より低い水準で推移しており、</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－２の類似団体の平均よりも低い水準となった。</a:t>
          </a:r>
        </a:p>
        <a:p>
          <a:r>
            <a:rPr kumimoji="1" lang="ja-JP" altLang="en-US" sz="1300">
              <a:latin typeface="ＭＳ Ｐゴシック" panose="020B0600070205080204" pitchFamily="50" charset="-128"/>
              <a:ea typeface="ＭＳ Ｐゴシック" panose="020B0600070205080204" pitchFamily="50" charset="-128"/>
            </a:rPr>
            <a:t>　 今後も業務効率化、職員研修による資質向上に取り組み、適切な定員管理に努めていく。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56092</xdr:rowOff>
    </xdr:from>
    <xdr:to>
      <xdr:col>81</xdr:col>
      <xdr:colOff>44450</xdr:colOff>
      <xdr:row>59</xdr:row>
      <xdr:rowOff>62795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71642"/>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54751</xdr:rowOff>
    </xdr:from>
    <xdr:to>
      <xdr:col>77</xdr:col>
      <xdr:colOff>44450</xdr:colOff>
      <xdr:row>59</xdr:row>
      <xdr:rowOff>56092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70301"/>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68156</xdr:rowOff>
    </xdr:from>
    <xdr:to>
      <xdr:col>77</xdr:col>
      <xdr:colOff>95250</xdr:colOff>
      <xdr:row>58</xdr:row>
      <xdr:rowOff>169756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8483</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978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17215</xdr:rowOff>
    </xdr:from>
    <xdr:to>
      <xdr:col>72</xdr:col>
      <xdr:colOff>203200</xdr:colOff>
      <xdr:row>59</xdr:row>
      <xdr:rowOff>54751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32765"/>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64135</xdr:rowOff>
    </xdr:from>
    <xdr:to>
      <xdr:col>73</xdr:col>
      <xdr:colOff>44450</xdr:colOff>
      <xdr:row>58</xdr:row>
      <xdr:rowOff>165735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145768</xdr:rowOff>
    </xdr:from>
    <xdr:to>
      <xdr:col>68</xdr:col>
      <xdr:colOff>152400</xdr:colOff>
      <xdr:row>59</xdr:row>
      <xdr:rowOff>17215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089868"/>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56092</xdr:rowOff>
    </xdr:from>
    <xdr:to>
      <xdr:col>68</xdr:col>
      <xdr:colOff>203200</xdr:colOff>
      <xdr:row>58</xdr:row>
      <xdr:rowOff>157692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167869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52070</xdr:rowOff>
    </xdr:from>
    <xdr:to>
      <xdr:col>64</xdr:col>
      <xdr:colOff>152400</xdr:colOff>
      <xdr:row>58</xdr:row>
      <xdr:rowOff>153670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163847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11995</xdr:rowOff>
    </xdr:from>
    <xdr:to>
      <xdr:col>81</xdr:col>
      <xdr:colOff>95250</xdr:colOff>
      <xdr:row>59</xdr:row>
      <xdr:rowOff>113595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28522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5292</xdr:rowOff>
    </xdr:from>
    <xdr:to>
      <xdr:col>77</xdr:col>
      <xdr:colOff>95250</xdr:colOff>
      <xdr:row>59</xdr:row>
      <xdr:rowOff>106892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91669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207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3951</xdr:rowOff>
    </xdr:from>
    <xdr:to>
      <xdr:col>73</xdr:col>
      <xdr:colOff>44450</xdr:colOff>
      <xdr:row>59</xdr:row>
      <xdr:rowOff>105551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90328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0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137865</xdr:rowOff>
    </xdr:from>
    <xdr:to>
      <xdr:col>68</xdr:col>
      <xdr:colOff>203200</xdr:colOff>
      <xdr:row>59</xdr:row>
      <xdr:rowOff>68015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52792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1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94968</xdr:rowOff>
    </xdr:from>
    <xdr:to>
      <xdr:col>64</xdr:col>
      <xdr:colOff>152400</xdr:colOff>
      <xdr:row>59</xdr:row>
      <xdr:rowOff>25118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12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工業用地造成事業の地方債の償還に一般会計からの繰出金を充てたことや、普通交付税及び臨時財政対策債が減少したことが影響し、実質公債費比率は</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ポイント悪化した。類似団体内でも</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位と低い順位となっている。</a:t>
          </a:r>
        </a:p>
        <a:p>
          <a:r>
            <a:rPr kumimoji="1" lang="ja-JP" altLang="en-US" sz="1200">
              <a:latin typeface="ＭＳ Ｐゴシック" panose="020B0600070205080204" pitchFamily="50" charset="-128"/>
              <a:ea typeface="ＭＳ Ｐゴシック" panose="020B0600070205080204" pitchFamily="50" charset="-128"/>
            </a:rPr>
            <a:t>　類似団体の平均を大きく上回っており、今後も企業誘致関連の道路等整備事業が計画されているほか、公共施設の老朽化対策も急務となっていることから、指標の改善に向けて、自主財源の確保、選択と集中による実施事業の選別など財政規律を堅持した財政運営の取組を強化しなければならない。</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18034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2282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121920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2359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35052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069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163068</xdr:rowOff>
    </xdr:from>
    <xdr:to>
      <xdr:col>73</xdr:col>
      <xdr:colOff>44450</xdr:colOff>
      <xdr:row>41</xdr:row>
      <xdr:rowOff>93218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6096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973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163068</xdr:rowOff>
    </xdr:from>
    <xdr:to>
      <xdr:col>68</xdr:col>
      <xdr:colOff>203200</xdr:colOff>
      <xdr:row>41</xdr:row>
      <xdr:rowOff>93218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138684</xdr:rowOff>
    </xdr:from>
    <xdr:to>
      <xdr:col>81</xdr:col>
      <xdr:colOff>95250</xdr:colOff>
      <xdr:row>43</xdr:row>
      <xdr:rowOff>68834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110761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は増加したものの、下水道事業特別会計及び工業用地造成事業特別会計の将来負担額が大きく減少したことに加え、組合負担等見込額、退職手当負担見込額も減少したことにより、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今後も計画的な地方債の発行による地方債残高の抑制、充当可能な基金の確保により、健全な財政運営に努めていく。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6636</xdr:rowOff>
    </xdr:from>
    <xdr:to>
      <xdr:col>81</xdr:col>
      <xdr:colOff>44450</xdr:colOff>
      <xdr:row>15</xdr:row>
      <xdr:rowOff>41624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578386"/>
          <a:ext cx="8382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41624</xdr:rowOff>
    </xdr:from>
    <xdr:to>
      <xdr:col>77</xdr:col>
      <xdr:colOff>44450</xdr:colOff>
      <xdr:row>15</xdr:row>
      <xdr:rowOff>73596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613374"/>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71660</xdr:rowOff>
    </xdr:from>
    <xdr:to>
      <xdr:col>77</xdr:col>
      <xdr:colOff>95250</xdr:colOff>
      <xdr:row>16</xdr:row>
      <xdr:rowOff>1810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158037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2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73596</xdr:rowOff>
    </xdr:from>
    <xdr:to>
      <xdr:col>72</xdr:col>
      <xdr:colOff>203200</xdr:colOff>
      <xdr:row>15</xdr:row>
      <xdr:rowOff>153226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645346"/>
          <a:ext cx="8890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59595</xdr:rowOff>
    </xdr:from>
    <xdr:to>
      <xdr:col>73</xdr:col>
      <xdr:colOff>44450</xdr:colOff>
      <xdr:row>15</xdr:row>
      <xdr:rowOff>161195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145972</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1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69374</xdr:rowOff>
    </xdr:from>
    <xdr:to>
      <xdr:col>68</xdr:col>
      <xdr:colOff>152400</xdr:colOff>
      <xdr:row>15</xdr:row>
      <xdr:rowOff>153226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641124"/>
          <a:ext cx="8890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71057</xdr:rowOff>
    </xdr:from>
    <xdr:to>
      <xdr:col>68</xdr:col>
      <xdr:colOff>203200</xdr:colOff>
      <xdr:row>16</xdr:row>
      <xdr:rowOff>1207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4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11384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1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75883</xdr:rowOff>
    </xdr:from>
    <xdr:to>
      <xdr:col>64</xdr:col>
      <xdr:colOff>152400</xdr:colOff>
      <xdr:row>16</xdr:row>
      <xdr:rowOff>6033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4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162260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73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127286</xdr:rowOff>
    </xdr:from>
    <xdr:to>
      <xdr:col>81</xdr:col>
      <xdr:colOff>95250</xdr:colOff>
      <xdr:row>15</xdr:row>
      <xdr:rowOff>57436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52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48563</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44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162274</xdr:rowOff>
    </xdr:from>
    <xdr:to>
      <xdr:col>77</xdr:col>
      <xdr:colOff>95250</xdr:colOff>
      <xdr:row>15</xdr:row>
      <xdr:rowOff>92424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5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102601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331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22796</xdr:rowOff>
    </xdr:from>
    <xdr:to>
      <xdr:col>73</xdr:col>
      <xdr:colOff>44450</xdr:colOff>
      <xdr:row>15</xdr:row>
      <xdr:rowOff>124396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5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134573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6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102426</xdr:rowOff>
    </xdr:from>
    <xdr:to>
      <xdr:col>68</xdr:col>
      <xdr:colOff>203200</xdr:colOff>
      <xdr:row>16</xdr:row>
      <xdr:rowOff>32576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17353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6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18574</xdr:rowOff>
    </xdr:from>
    <xdr:to>
      <xdr:col>64</xdr:col>
      <xdr:colOff>152400</xdr:colOff>
      <xdr:row>15</xdr:row>
      <xdr:rowOff>120174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130351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35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20,141
20,067
43.80
13,164,740
12,695,110
257,509
4,928,369
7,954,135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会計年度任用職員制度の運用開始に伴い、前年度と比較して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ポイント増加した。全国平均、県平均も増加しているものの、それ以上に増加しており、類似団体の平均を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特に教育、福祉に関連する会計年度任用職員が増加傾向にあり、新たな行政ニーズ、制度・政策に対応した業務体制の見直しや定員管理について検討する必要がある。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5536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71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148590</xdr:rowOff>
    </xdr:from>
    <xdr:to>
      <xdr:col>20</xdr:col>
      <xdr:colOff>38100</xdr:colOff>
      <xdr:row>34</xdr:row>
      <xdr:rowOff>78740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148590</xdr:rowOff>
    </xdr:from>
    <xdr:to>
      <xdr:col>11</xdr:col>
      <xdr:colOff>60325</xdr:colOff>
      <xdr:row>34</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9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経常的な物件費については、予算編成時に前年度以下とすることを原則とし、歳出抑制に努めてきたことから、類似団体平均と比較しても低い水準で推移している。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市町村類型が</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－２に変更になったものの、類似団体内での順位は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位と上位になっている。</a:t>
          </a:r>
        </a:p>
        <a:p>
          <a:r>
            <a:rPr kumimoji="1" lang="ja-JP" altLang="en-US" sz="1300">
              <a:latin typeface="ＭＳ Ｐゴシック" panose="020B0600070205080204" pitchFamily="50" charset="-128"/>
              <a:ea typeface="ＭＳ Ｐゴシック" panose="020B0600070205080204" pitchFamily="50" charset="-128"/>
            </a:rPr>
            <a:t>　 引き続き、経費節減に努め経常経費の抑制を図っていく。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155575</xdr:rowOff>
    </xdr:from>
    <xdr:to>
      <xdr:col>82</xdr:col>
      <xdr:colOff>107950</xdr:colOff>
      <xdr:row>15</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558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xdr:rowOff>
    </xdr:from>
    <xdr:to>
      <xdr:col>78</xdr:col>
      <xdr:colOff>69850</xdr:colOff>
      <xdr:row>15</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749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104775</xdr:rowOff>
    </xdr:from>
    <xdr:to>
      <xdr:col>78</xdr:col>
      <xdr:colOff>120650</xdr:colOff>
      <xdr:row>19</xdr:row>
      <xdr:rowOff>34925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19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19702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27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3175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65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57150</xdr:rowOff>
    </xdr:from>
    <xdr:to>
      <xdr:col>74</xdr:col>
      <xdr:colOff>31750</xdr:colOff>
      <xdr:row>18</xdr:row>
      <xdr:rowOff>158750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1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143527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12700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6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38100</xdr:rowOff>
    </xdr:from>
    <xdr:to>
      <xdr:col>69</xdr:col>
      <xdr:colOff>142875</xdr:colOff>
      <xdr:row>18</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19050</xdr:rowOff>
    </xdr:from>
    <xdr:to>
      <xdr:col>65</xdr:col>
      <xdr:colOff>53975</xdr:colOff>
      <xdr:row>18</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105427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104775</xdr:rowOff>
    </xdr:from>
    <xdr:to>
      <xdr:col>82</xdr:col>
      <xdr:colOff>158750</xdr:colOff>
      <xdr:row>15</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121302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123825</xdr:rowOff>
    </xdr:from>
    <xdr:to>
      <xdr:col>74</xdr:col>
      <xdr:colOff>31750</xdr:colOff>
      <xdr:row>15</xdr:row>
      <xdr:rowOff>53975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64152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幼稚園・認定こども園給付費等の増はあったものの、私立保育園委託や子ども医療費助成の減により、前年度と比較して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ただ、類似団体の平均を大きく上回っており、順位も</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位と下位になっている。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今後も増加が見込まれるため、事業の精査等により適正化に努めていく。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120650</xdr:rowOff>
    </xdr:from>
    <xdr:to>
      <xdr:col>24</xdr:col>
      <xdr:colOff>25400</xdr:colOff>
      <xdr:row>59</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3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82550</xdr:rowOff>
    </xdr:from>
    <xdr:to>
      <xdr:col>19</xdr:col>
      <xdr:colOff>187325</xdr:colOff>
      <xdr:row>59</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19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107950</xdr:rowOff>
    </xdr:from>
    <xdr:to>
      <xdr:col>20</xdr:col>
      <xdr:colOff>38100</xdr:colOff>
      <xdr:row>58</xdr:row>
      <xdr:rowOff>38100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82550</xdr:rowOff>
    </xdr:from>
    <xdr:to>
      <xdr:col>15</xdr:col>
      <xdr:colOff>98425</xdr:colOff>
      <xdr:row>60</xdr:row>
      <xdr:rowOff>63500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198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63500</xdr:rowOff>
    </xdr:from>
    <xdr:to>
      <xdr:col>11</xdr:col>
      <xdr:colOff>9525</xdr:colOff>
      <xdr:row>61</xdr:row>
      <xdr:rowOff>44450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35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69850</xdr:rowOff>
    </xdr:from>
    <xdr:to>
      <xdr:col>24</xdr:col>
      <xdr:colOff>76200</xdr:colOff>
      <xdr:row>60</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41927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12700</xdr:rowOff>
    </xdr:from>
    <xdr:to>
      <xdr:col>11</xdr:col>
      <xdr:colOff>60325</xdr:colOff>
      <xdr:row>60</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165100</xdr:rowOff>
    </xdr:from>
    <xdr:to>
      <xdr:col>6</xdr:col>
      <xdr:colOff>171450</xdr:colOff>
      <xdr:row>61</xdr:row>
      <xdr:rowOff>95250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80027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介護保険事業特別会計への繰出金の増などの影響もあり、前年度と比較して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ポイント増加した。類似団体の平均と比較しても、依然として高い水準で推移している。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特別会計への繰出金の増加は、一般会計の財政を圧迫するため、経費節減、経営分析を行い、収支改善を図っていく必要がある。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66040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64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81280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6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157480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2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157480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94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一部事務組合負担金が減少したことなどが影響し、前年度と比較して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ポイント減少した。類似団体の平均と比較しても、</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今後も、一部事務組合の効率的な業務運営や安定的・継続的な行政サービスの提供について構成市町村と連携を図っていくとともに、特に町単独補助金については、原則</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年を周期とした終期設定及び補助金の必要性や効果の検証を行い、廃止・縮減・統合などの見直しを図っていく。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51889</xdr:rowOff>
    </xdr:from>
    <xdr:to>
      <xdr:col>82</xdr:col>
      <xdr:colOff>107950</xdr:colOff>
      <xdr:row>36</xdr:row>
      <xdr:rowOff>97608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2408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71483</xdr:rowOff>
    </xdr:from>
    <xdr:to>
      <xdr:col>78</xdr:col>
      <xdr:colOff>69850</xdr:colOff>
      <xdr:row>36</xdr:row>
      <xdr:rowOff>97608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24368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6169</xdr:rowOff>
    </xdr:from>
    <xdr:to>
      <xdr:col>73</xdr:col>
      <xdr:colOff>180975</xdr:colOff>
      <xdr:row>36</xdr:row>
      <xdr:rowOff>71483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783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107224</xdr:rowOff>
    </xdr:from>
    <xdr:to>
      <xdr:col>74</xdr:col>
      <xdr:colOff>31750</xdr:colOff>
      <xdr:row>36</xdr:row>
      <xdr:rowOff>37374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47551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6169</xdr:rowOff>
    </xdr:from>
    <xdr:to>
      <xdr:col>69</xdr:col>
      <xdr:colOff>92075</xdr:colOff>
      <xdr:row>36</xdr:row>
      <xdr:rowOff>71483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783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87630</xdr:rowOff>
    </xdr:from>
    <xdr:to>
      <xdr:col>69</xdr:col>
      <xdr:colOff>142875</xdr:colOff>
      <xdr:row>36</xdr:row>
      <xdr:rowOff>17780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1089</xdr:rowOff>
    </xdr:from>
    <xdr:to>
      <xdr:col>82</xdr:col>
      <xdr:colOff>158750</xdr:colOff>
      <xdr:row>36</xdr:row>
      <xdr:rowOff>102689</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17616</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46808</xdr:rowOff>
    </xdr:from>
    <xdr:to>
      <xdr:col>78</xdr:col>
      <xdr:colOff>120650</xdr:colOff>
      <xdr:row>36</xdr:row>
      <xdr:rowOff>148408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133185</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30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20683</xdr:rowOff>
    </xdr:from>
    <xdr:to>
      <xdr:col>74</xdr:col>
      <xdr:colOff>31750</xdr:colOff>
      <xdr:row>36</xdr:row>
      <xdr:rowOff>122283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107060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126819</xdr:rowOff>
    </xdr:from>
    <xdr:to>
      <xdr:col>69</xdr:col>
      <xdr:colOff>142875</xdr:colOff>
      <xdr:row>36</xdr:row>
      <xdr:rowOff>56969</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41746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20683</xdr:rowOff>
    </xdr:from>
    <xdr:to>
      <xdr:col>65</xdr:col>
      <xdr:colOff>53975</xdr:colOff>
      <xdr:row>36</xdr:row>
      <xdr:rowOff>122283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107060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類似団体平均よりは若干低い水準で推移しているが、地方債残高は増加しており、これらの償還が本格化してきているため、今後も上昇が見込まれる厳しい状況である。</a:t>
          </a:r>
        </a:p>
        <a:p>
          <a:r>
            <a:rPr kumimoji="1" lang="ja-JP" altLang="en-US" sz="1300">
              <a:latin typeface="ＭＳ Ｐゴシック" panose="020B0600070205080204" pitchFamily="50" charset="-128"/>
              <a:ea typeface="ＭＳ Ｐゴシック" panose="020B0600070205080204" pitchFamily="50" charset="-128"/>
            </a:rPr>
            <a:t>　 健全かつ持続可能な財政運営の実現に向けて、財政負担の将来見通しを的確に捕捉し、地方債の発行抑制と負担平準化に努めていく。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76</xdr:row>
      <xdr:rowOff>168148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89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159004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61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145287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145287</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会計年度任用職員制度の運用開始による人件費の増加の影響もあり、前年度と比較して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ポイント増加した。類似団体の平均と比較しても、高い水準となっている。</a:t>
          </a:r>
        </a:p>
        <a:p>
          <a:r>
            <a:rPr kumimoji="1" lang="ja-JP" altLang="en-US" sz="1300">
              <a:latin typeface="ＭＳ Ｐゴシック" panose="020B0600070205080204" pitchFamily="50" charset="-128"/>
              <a:ea typeface="ＭＳ Ｐゴシック" panose="020B0600070205080204" pitchFamily="50" charset="-128"/>
            </a:rPr>
            <a:t>　高齢人口増加に伴う影響により社会保障経費や医療費が伸び、扶助費の増加も避けられないところである。</a:t>
          </a:r>
        </a:p>
        <a:p>
          <a:r>
            <a:rPr kumimoji="1" lang="ja-JP" altLang="en-US" sz="1300">
              <a:latin typeface="ＭＳ Ｐゴシック" panose="020B0600070205080204" pitchFamily="50" charset="-128"/>
              <a:ea typeface="ＭＳ Ｐゴシック" panose="020B0600070205080204" pitchFamily="50" charset="-128"/>
            </a:rPr>
            <a:t>　適正な定員管理、特別会計の健全運営、物件費や補助費等の経常経費の削減などに取り組み、経常収支の改善を図る。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78</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3057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77</xdr:row>
      <xdr:rowOff>104139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2334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77</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23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104139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271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53339</xdr:rowOff>
    </xdr:from>
    <xdr:to>
      <xdr:col>78</xdr:col>
      <xdr:colOff>120650</xdr:colOff>
      <xdr:row>77</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139716</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121628</xdr:rowOff>
    </xdr:from>
    <xdr:to>
      <xdr:col>29</xdr:col>
      <xdr:colOff>127000</xdr:colOff>
      <xdr:row>19</xdr:row>
      <xdr:rowOff>15494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55353"/>
          <a:ext cx="647700" cy="6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15494</xdr:rowOff>
    </xdr:from>
    <xdr:to>
      <xdr:col>26</xdr:col>
      <xdr:colOff>50800</xdr:colOff>
      <xdr:row>19</xdr:row>
      <xdr:rowOff>31788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20669"/>
          <a:ext cx="698500" cy="16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69075</xdr:rowOff>
    </xdr:from>
    <xdr:to>
      <xdr:col>26</xdr:col>
      <xdr:colOff>101600</xdr:colOff>
      <xdr:row>19</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155452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46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31788</xdr:rowOff>
    </xdr:from>
    <xdr:to>
      <xdr:col>22</xdr:col>
      <xdr:colOff>114300</xdr:colOff>
      <xdr:row>19</xdr:row>
      <xdr:rowOff>91249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36963"/>
          <a:ext cx="698500" cy="59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73063</xdr:rowOff>
    </xdr:from>
    <xdr:to>
      <xdr:col>22</xdr:col>
      <xdr:colOff>165100</xdr:colOff>
      <xdr:row>20</xdr:row>
      <xdr:rowOff>3213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159440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91249</xdr:rowOff>
    </xdr:from>
    <xdr:to>
      <xdr:col>18</xdr:col>
      <xdr:colOff>177800</xdr:colOff>
      <xdr:row>19</xdr:row>
      <xdr:rowOff>120040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96424"/>
          <a:ext cx="698500" cy="28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82652</xdr:rowOff>
    </xdr:from>
    <xdr:to>
      <xdr:col>19</xdr:col>
      <xdr:colOff>38100</xdr:colOff>
      <xdr:row>20</xdr:row>
      <xdr:rowOff>12802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387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169029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4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90983</xdr:rowOff>
    </xdr:from>
    <xdr:to>
      <xdr:col>15</xdr:col>
      <xdr:colOff>101600</xdr:colOff>
      <xdr:row>20</xdr:row>
      <xdr:rowOff>21133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3961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5910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70828</xdr:rowOff>
    </xdr:from>
    <xdr:to>
      <xdr:col>29</xdr:col>
      <xdr:colOff>177800</xdr:colOff>
      <xdr:row>19</xdr:row>
      <xdr:rowOff>978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0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42905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7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136144</xdr:rowOff>
    </xdr:from>
    <xdr:to>
      <xdr:col>26</xdr:col>
      <xdr:colOff>101600</xdr:colOff>
      <xdr:row>19</xdr:row>
      <xdr:rowOff>66294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6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76471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152438</xdr:rowOff>
    </xdr:from>
    <xdr:to>
      <xdr:col>22</xdr:col>
      <xdr:colOff>165100</xdr:colOff>
      <xdr:row>19</xdr:row>
      <xdr:rowOff>82588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8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92765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5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40449</xdr:rowOff>
    </xdr:from>
    <xdr:to>
      <xdr:col>19</xdr:col>
      <xdr:colOff>38100</xdr:colOff>
      <xdr:row>19</xdr:row>
      <xdr:rowOff>142049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4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152226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69240</xdr:rowOff>
    </xdr:from>
    <xdr:to>
      <xdr:col>15</xdr:col>
      <xdr:colOff>101600</xdr:colOff>
      <xdr:row>19</xdr:row>
      <xdr:rowOff>170840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7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285000</xdr:rowOff>
    </xdr:from>
    <xdr:to>
      <xdr:col>29</xdr:col>
      <xdr:colOff>127000</xdr:colOff>
      <xdr:row>34</xdr:row>
      <xdr:rowOff>309061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52450"/>
          <a:ext cx="647700" cy="2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285000</xdr:rowOff>
    </xdr:from>
    <xdr:to>
      <xdr:col>26</xdr:col>
      <xdr:colOff>50800</xdr:colOff>
      <xdr:row>35</xdr:row>
      <xdr:rowOff>142678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52450"/>
          <a:ext cx="698500" cy="200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270948</xdr:rowOff>
    </xdr:from>
    <xdr:to>
      <xdr:col>26</xdr:col>
      <xdr:colOff>101600</xdr:colOff>
      <xdr:row>36</xdr:row>
      <xdr:rowOff>29648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14425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142678</xdr:rowOff>
    </xdr:from>
    <xdr:to>
      <xdr:col>22</xdr:col>
      <xdr:colOff>114300</xdr:colOff>
      <xdr:row>35</xdr:row>
      <xdr:rowOff>171100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53028"/>
          <a:ext cx="698500" cy="2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268129</xdr:rowOff>
    </xdr:from>
    <xdr:to>
      <xdr:col>22</xdr:col>
      <xdr:colOff>165100</xdr:colOff>
      <xdr:row>36</xdr:row>
      <xdr:rowOff>26829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11606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170015</xdr:rowOff>
    </xdr:from>
    <xdr:to>
      <xdr:col>18</xdr:col>
      <xdr:colOff>177800</xdr:colOff>
      <xdr:row>35</xdr:row>
      <xdr:rowOff>171100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80365"/>
          <a:ext cx="698500" cy="1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267653</xdr:rowOff>
    </xdr:from>
    <xdr:to>
      <xdr:col>19</xdr:col>
      <xdr:colOff>38100</xdr:colOff>
      <xdr:row>36</xdr:row>
      <xdr:rowOff>26353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11130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268700</xdr:rowOff>
    </xdr:from>
    <xdr:to>
      <xdr:col>15</xdr:col>
      <xdr:colOff>101600</xdr:colOff>
      <xdr:row>36</xdr:row>
      <xdr:rowOff>27400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79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12177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6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258261</xdr:rowOff>
    </xdr:from>
    <xdr:to>
      <xdr:col>29</xdr:col>
      <xdr:colOff>177800</xdr:colOff>
      <xdr:row>35</xdr:row>
      <xdr:rowOff>16961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25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103338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7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234201</xdr:rowOff>
    </xdr:from>
    <xdr:to>
      <xdr:col>26</xdr:col>
      <xdr:colOff>101600</xdr:colOff>
      <xdr:row>34</xdr:row>
      <xdr:rowOff>335801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0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70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91878</xdr:rowOff>
    </xdr:from>
    <xdr:to>
      <xdr:col>22</xdr:col>
      <xdr:colOff>165100</xdr:colOff>
      <xdr:row>35</xdr:row>
      <xdr:rowOff>193478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02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203655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120300</xdr:rowOff>
    </xdr:from>
    <xdr:to>
      <xdr:col>19</xdr:col>
      <xdr:colOff>38100</xdr:colOff>
      <xdr:row>35</xdr:row>
      <xdr:rowOff>221900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3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232077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119215</xdr:rowOff>
    </xdr:from>
    <xdr:to>
      <xdr:col>15</xdr:col>
      <xdr:colOff>101600</xdr:colOff>
      <xdr:row>35</xdr:row>
      <xdr:rowOff>220815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230992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9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20,141
20,067
43.80
13,164,740
12,695,110
257,509
4,928,369
7,954,135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75904</xdr:rowOff>
    </xdr:from>
    <xdr:to>
      <xdr:col>24</xdr:col>
      <xdr:colOff>63500</xdr:colOff>
      <xdr:row>37</xdr:row>
      <xdr:rowOff>19554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48104"/>
          <a:ext cx="8382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19554</xdr:rowOff>
    </xdr:from>
    <xdr:to>
      <xdr:col>19</xdr:col>
      <xdr:colOff>177800</xdr:colOff>
      <xdr:row>37</xdr:row>
      <xdr:rowOff>46676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63204"/>
          <a:ext cx="8890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115924</xdr:rowOff>
    </xdr:from>
    <xdr:to>
      <xdr:col>20</xdr:col>
      <xdr:colOff>38100</xdr:colOff>
      <xdr:row>38</xdr:row>
      <xdr:rowOff>46074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5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37201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5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46676</xdr:rowOff>
    </xdr:from>
    <xdr:to>
      <xdr:col>15</xdr:col>
      <xdr:colOff>50800</xdr:colOff>
      <xdr:row>37</xdr:row>
      <xdr:rowOff>85603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0326"/>
          <a:ext cx="889000" cy="3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121737</xdr:rowOff>
    </xdr:from>
    <xdr:to>
      <xdr:col>15</xdr:col>
      <xdr:colOff>101600</xdr:colOff>
      <xdr:row>38</xdr:row>
      <xdr:rowOff>51887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4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43014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5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85603</xdr:rowOff>
    </xdr:from>
    <xdr:to>
      <xdr:col>10</xdr:col>
      <xdr:colOff>114300</xdr:colOff>
      <xdr:row>37</xdr:row>
      <xdr:rowOff>112039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29253"/>
          <a:ext cx="8890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129803</xdr:rowOff>
    </xdr:from>
    <xdr:to>
      <xdr:col>10</xdr:col>
      <xdr:colOff>165100</xdr:colOff>
      <xdr:row>38</xdr:row>
      <xdr:rowOff>59953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7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5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132252</xdr:rowOff>
    </xdr:from>
    <xdr:to>
      <xdr:col>6</xdr:col>
      <xdr:colOff>38100</xdr:colOff>
      <xdr:row>38</xdr:row>
      <xdr:rowOff>62402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7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53529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25104</xdr:rowOff>
    </xdr:from>
    <xdr:to>
      <xdr:col>24</xdr:col>
      <xdr:colOff>114300</xdr:colOff>
      <xdr:row>36</xdr:row>
      <xdr:rowOff>126704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3531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140204</xdr:rowOff>
    </xdr:from>
    <xdr:to>
      <xdr:col>20</xdr:col>
      <xdr:colOff>38100</xdr:colOff>
      <xdr:row>37</xdr:row>
      <xdr:rowOff>70354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86881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167326</xdr:rowOff>
    </xdr:from>
    <xdr:to>
      <xdr:col>15</xdr:col>
      <xdr:colOff>101600</xdr:colOff>
      <xdr:row>37</xdr:row>
      <xdr:rowOff>97476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114003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34803</xdr:rowOff>
    </xdr:from>
    <xdr:to>
      <xdr:col>10</xdr:col>
      <xdr:colOff>165100</xdr:colOff>
      <xdr:row>37</xdr:row>
      <xdr:rowOff>136403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61239</xdr:rowOff>
    </xdr:from>
    <xdr:to>
      <xdr:col>6</xdr:col>
      <xdr:colOff>38100</xdr:colOff>
      <xdr:row>37</xdr:row>
      <xdr:rowOff>162840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7916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136189</xdr:rowOff>
    </xdr:from>
    <xdr:to>
      <xdr:col>24</xdr:col>
      <xdr:colOff>63500</xdr:colOff>
      <xdr:row>57</xdr:row>
      <xdr:rowOff>105818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394489"/>
          <a:ext cx="838200" cy="48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126261</xdr:rowOff>
    </xdr:from>
    <xdr:to>
      <xdr:col>19</xdr:col>
      <xdr:colOff>177800</xdr:colOff>
      <xdr:row>54</xdr:row>
      <xdr:rowOff>136189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8698761"/>
          <a:ext cx="889000" cy="69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126261</xdr:rowOff>
    </xdr:from>
    <xdr:to>
      <xdr:col>15</xdr:col>
      <xdr:colOff>50800</xdr:colOff>
      <xdr:row>51</xdr:row>
      <xdr:rowOff>139619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8698761"/>
          <a:ext cx="889000" cy="18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139619</xdr:rowOff>
    </xdr:from>
    <xdr:to>
      <xdr:col>10</xdr:col>
      <xdr:colOff>114300</xdr:colOff>
      <xdr:row>58</xdr:row>
      <xdr:rowOff>19146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8883569"/>
          <a:ext cx="889000" cy="107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55018</xdr:rowOff>
    </xdr:from>
    <xdr:to>
      <xdr:col>24</xdr:col>
      <xdr:colOff>114300</xdr:colOff>
      <xdr:row>57</xdr:row>
      <xdr:rowOff>156618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33445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85389</xdr:rowOff>
    </xdr:from>
    <xdr:to>
      <xdr:col>20</xdr:col>
      <xdr:colOff>38100</xdr:colOff>
      <xdr:row>55</xdr:row>
      <xdr:rowOff>15539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4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32066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75461</xdr:rowOff>
    </xdr:from>
    <xdr:to>
      <xdr:col>15</xdr:col>
      <xdr:colOff>101600</xdr:colOff>
      <xdr:row>51</xdr:row>
      <xdr:rowOff>5611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6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22138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42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88819</xdr:rowOff>
    </xdr:from>
    <xdr:to>
      <xdr:col>10</xdr:col>
      <xdr:colOff>165100</xdr:colOff>
      <xdr:row>52</xdr:row>
      <xdr:rowOff>18969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88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35496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860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139796</xdr:rowOff>
    </xdr:from>
    <xdr:to>
      <xdr:col>6</xdr:col>
      <xdr:colOff>38100</xdr:colOff>
      <xdr:row>58</xdr:row>
      <xdr:rowOff>69946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61073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26932</xdr:rowOff>
    </xdr:from>
    <xdr:to>
      <xdr:col>24</xdr:col>
      <xdr:colOff>63500</xdr:colOff>
      <xdr:row>78</xdr:row>
      <xdr:rowOff>37698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00032"/>
          <a:ext cx="838200" cy="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21765</xdr:rowOff>
    </xdr:from>
    <xdr:to>
      <xdr:col>19</xdr:col>
      <xdr:colOff>177800</xdr:colOff>
      <xdr:row>78</xdr:row>
      <xdr:rowOff>26932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9486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6445</xdr:rowOff>
    </xdr:from>
    <xdr:to>
      <xdr:col>20</xdr:col>
      <xdr:colOff>38100</xdr:colOff>
      <xdr:row>78</xdr:row>
      <xdr:rowOff>108045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99172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21765</xdr:rowOff>
    </xdr:from>
    <xdr:to>
      <xdr:col>15</xdr:col>
      <xdr:colOff>50800</xdr:colOff>
      <xdr:row>78</xdr:row>
      <xdr:rowOff>46706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94865"/>
          <a:ext cx="8890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3839</xdr:rowOff>
    </xdr:from>
    <xdr:to>
      <xdr:col>15</xdr:col>
      <xdr:colOff>101600</xdr:colOff>
      <xdr:row>78</xdr:row>
      <xdr:rowOff>105439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96566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46706</xdr:rowOff>
    </xdr:from>
    <xdr:to>
      <xdr:col>10</xdr:col>
      <xdr:colOff>114300</xdr:colOff>
      <xdr:row>78</xdr:row>
      <xdr:rowOff>56330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9806"/>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1803</xdr:rowOff>
    </xdr:from>
    <xdr:to>
      <xdr:col>10</xdr:col>
      <xdr:colOff>165100</xdr:colOff>
      <xdr:row>78</xdr:row>
      <xdr:rowOff>103403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94530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9027</xdr:rowOff>
    </xdr:from>
    <xdr:to>
      <xdr:col>6</xdr:col>
      <xdr:colOff>38100</xdr:colOff>
      <xdr:row>78</xdr:row>
      <xdr:rowOff>110627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101754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158348</xdr:rowOff>
    </xdr:from>
    <xdr:to>
      <xdr:col>24</xdr:col>
      <xdr:colOff>114300</xdr:colOff>
      <xdr:row>78</xdr:row>
      <xdr:rowOff>88498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73275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147582</xdr:rowOff>
    </xdr:from>
    <xdr:to>
      <xdr:col>20</xdr:col>
      <xdr:colOff>38100</xdr:colOff>
      <xdr:row>78</xdr:row>
      <xdr:rowOff>77732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94259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2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142415</xdr:rowOff>
    </xdr:from>
    <xdr:to>
      <xdr:col>15</xdr:col>
      <xdr:colOff>101600</xdr:colOff>
      <xdr:row>78</xdr:row>
      <xdr:rowOff>72565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89092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1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167356</xdr:rowOff>
    </xdr:from>
    <xdr:to>
      <xdr:col>10</xdr:col>
      <xdr:colOff>165100</xdr:colOff>
      <xdr:row>78</xdr:row>
      <xdr:rowOff>97506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114033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4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5530</xdr:rowOff>
    </xdr:from>
    <xdr:to>
      <xdr:col>6</xdr:col>
      <xdr:colOff>38100</xdr:colOff>
      <xdr:row>78</xdr:row>
      <xdr:rowOff>107130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123657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5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93808</xdr:rowOff>
    </xdr:from>
    <xdr:to>
      <xdr:col>24</xdr:col>
      <xdr:colOff>63500</xdr:colOff>
      <xdr:row>92</xdr:row>
      <xdr:rowOff>120411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867208"/>
          <a:ext cx="8382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120411</xdr:rowOff>
    </xdr:from>
    <xdr:to>
      <xdr:col>19</xdr:col>
      <xdr:colOff>177800</xdr:colOff>
      <xdr:row>92</xdr:row>
      <xdr:rowOff>155673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893811"/>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38379</xdr:rowOff>
    </xdr:from>
    <xdr:to>
      <xdr:col>20</xdr:col>
      <xdr:colOff>38100</xdr:colOff>
      <xdr:row>95</xdr:row>
      <xdr:rowOff>139979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2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131106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117439</xdr:rowOff>
    </xdr:from>
    <xdr:to>
      <xdr:col>15</xdr:col>
      <xdr:colOff>50800</xdr:colOff>
      <xdr:row>92</xdr:row>
      <xdr:rowOff>155673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5890839"/>
          <a:ext cx="889000" cy="3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89815</xdr:rowOff>
    </xdr:from>
    <xdr:to>
      <xdr:col>15</xdr:col>
      <xdr:colOff>101600</xdr:colOff>
      <xdr:row>96</xdr:row>
      <xdr:rowOff>19965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7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117439</xdr:rowOff>
    </xdr:from>
    <xdr:to>
      <xdr:col>10</xdr:col>
      <xdr:colOff>114300</xdr:colOff>
      <xdr:row>93</xdr:row>
      <xdr:rowOff>10612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890839"/>
          <a:ext cx="889000" cy="6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92486</xdr:rowOff>
    </xdr:from>
    <xdr:to>
      <xdr:col>10</xdr:col>
      <xdr:colOff>165100</xdr:colOff>
      <xdr:row>96</xdr:row>
      <xdr:rowOff>22636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7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126561</xdr:rowOff>
    </xdr:from>
    <xdr:to>
      <xdr:col>6</xdr:col>
      <xdr:colOff>38100</xdr:colOff>
      <xdr:row>96</xdr:row>
      <xdr:rowOff>56711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1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47838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43008</xdr:rowOff>
    </xdr:from>
    <xdr:to>
      <xdr:col>24</xdr:col>
      <xdr:colOff>114300</xdr:colOff>
      <xdr:row>92</xdr:row>
      <xdr:rowOff>144608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8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65885</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66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69611</xdr:rowOff>
    </xdr:from>
    <xdr:to>
      <xdr:col>20</xdr:col>
      <xdr:colOff>38100</xdr:colOff>
      <xdr:row>92</xdr:row>
      <xdr:rowOff>171211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84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16288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61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104873</xdr:rowOff>
    </xdr:from>
    <xdr:to>
      <xdr:col>15</xdr:col>
      <xdr:colOff>101600</xdr:colOff>
      <xdr:row>93</xdr:row>
      <xdr:rowOff>35023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87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51550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65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66639</xdr:rowOff>
    </xdr:from>
    <xdr:to>
      <xdr:col>10</xdr:col>
      <xdr:colOff>165100</xdr:colOff>
      <xdr:row>92</xdr:row>
      <xdr:rowOff>168239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84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13316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61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131262</xdr:rowOff>
    </xdr:from>
    <xdr:to>
      <xdr:col>6</xdr:col>
      <xdr:colOff>38100</xdr:colOff>
      <xdr:row>93</xdr:row>
      <xdr:rowOff>61412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9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77939</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67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122340</xdr:rowOff>
    </xdr:from>
    <xdr:to>
      <xdr:col>55</xdr:col>
      <xdr:colOff>0</xdr:colOff>
      <xdr:row>37</xdr:row>
      <xdr:rowOff>70654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80190"/>
          <a:ext cx="838200" cy="63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54729</xdr:rowOff>
    </xdr:from>
    <xdr:to>
      <xdr:col>50</xdr:col>
      <xdr:colOff>114300</xdr:colOff>
      <xdr:row>37</xdr:row>
      <xdr:rowOff>70654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98379"/>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54729</xdr:rowOff>
    </xdr:from>
    <xdr:to>
      <xdr:col>45</xdr:col>
      <xdr:colOff>177800</xdr:colOff>
      <xdr:row>37</xdr:row>
      <xdr:rowOff>92334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98379"/>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83615</xdr:rowOff>
    </xdr:from>
    <xdr:to>
      <xdr:col>41</xdr:col>
      <xdr:colOff>50800</xdr:colOff>
      <xdr:row>37</xdr:row>
      <xdr:rowOff>92334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27265"/>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71540</xdr:rowOff>
    </xdr:from>
    <xdr:to>
      <xdr:col>55</xdr:col>
      <xdr:colOff>50800</xdr:colOff>
      <xdr:row>34</xdr:row>
      <xdr:rowOff>1690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94417</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8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19854</xdr:rowOff>
    </xdr:from>
    <xdr:to>
      <xdr:col>50</xdr:col>
      <xdr:colOff>165100</xdr:colOff>
      <xdr:row>37</xdr:row>
      <xdr:rowOff>121454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137981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1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3929</xdr:rowOff>
    </xdr:from>
    <xdr:to>
      <xdr:col>46</xdr:col>
      <xdr:colOff>38100</xdr:colOff>
      <xdr:row>37</xdr:row>
      <xdr:rowOff>105529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122056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41534</xdr:rowOff>
    </xdr:from>
    <xdr:to>
      <xdr:col>41</xdr:col>
      <xdr:colOff>101600</xdr:colOff>
      <xdr:row>37</xdr:row>
      <xdr:rowOff>143134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159661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32815</xdr:rowOff>
    </xdr:from>
    <xdr:to>
      <xdr:col>36</xdr:col>
      <xdr:colOff>165100</xdr:colOff>
      <xdr:row>37</xdr:row>
      <xdr:rowOff>134415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150942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5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28066</xdr:rowOff>
    </xdr:from>
    <xdr:to>
      <xdr:col>55</xdr:col>
      <xdr:colOff>0</xdr:colOff>
      <xdr:row>57</xdr:row>
      <xdr:rowOff>71184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00716"/>
          <a:ext cx="838200" cy="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87547</xdr:rowOff>
    </xdr:from>
    <xdr:to>
      <xdr:col>50</xdr:col>
      <xdr:colOff>114300</xdr:colOff>
      <xdr:row>57</xdr:row>
      <xdr:rowOff>28066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88747"/>
          <a:ext cx="889000" cy="1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25971</xdr:rowOff>
    </xdr:from>
    <xdr:to>
      <xdr:col>50</xdr:col>
      <xdr:colOff>165100</xdr:colOff>
      <xdr:row>57</xdr:row>
      <xdr:rowOff>127571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118698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87547</xdr:rowOff>
    </xdr:from>
    <xdr:to>
      <xdr:col>45</xdr:col>
      <xdr:colOff>177800</xdr:colOff>
      <xdr:row>57</xdr:row>
      <xdr:rowOff>86720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88747"/>
          <a:ext cx="889000" cy="17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43697</xdr:rowOff>
    </xdr:from>
    <xdr:to>
      <xdr:col>46</xdr:col>
      <xdr:colOff>38100</xdr:colOff>
      <xdr:row>57</xdr:row>
      <xdr:rowOff>145297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136424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86720</xdr:rowOff>
    </xdr:from>
    <xdr:to>
      <xdr:col>41</xdr:col>
      <xdr:colOff>50800</xdr:colOff>
      <xdr:row>57</xdr:row>
      <xdr:rowOff>131667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59370"/>
          <a:ext cx="889000" cy="4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21733</xdr:rowOff>
    </xdr:from>
    <xdr:to>
      <xdr:col>41</xdr:col>
      <xdr:colOff>101600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42092</xdr:rowOff>
    </xdr:from>
    <xdr:to>
      <xdr:col>36</xdr:col>
      <xdr:colOff>165100</xdr:colOff>
      <xdr:row>57</xdr:row>
      <xdr:rowOff>143692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1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160219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20384</xdr:rowOff>
    </xdr:from>
    <xdr:to>
      <xdr:col>55</xdr:col>
      <xdr:colOff>50800</xdr:colOff>
      <xdr:row>57</xdr:row>
      <xdr:rowOff>121984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170261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148716</xdr:rowOff>
    </xdr:from>
    <xdr:to>
      <xdr:col>50</xdr:col>
      <xdr:colOff>165100</xdr:colOff>
      <xdr:row>57</xdr:row>
      <xdr:rowOff>78866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5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36747</xdr:rowOff>
    </xdr:from>
    <xdr:to>
      <xdr:col>46</xdr:col>
      <xdr:colOff>38100</xdr:colOff>
      <xdr:row>56</xdr:row>
      <xdr:rowOff>138347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154874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35920</xdr:rowOff>
    </xdr:from>
    <xdr:to>
      <xdr:col>41</xdr:col>
      <xdr:colOff>101600</xdr:colOff>
      <xdr:row>57</xdr:row>
      <xdr:rowOff>137520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0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128647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80867</xdr:rowOff>
    </xdr:from>
    <xdr:to>
      <xdr:col>36</xdr:col>
      <xdr:colOff>165100</xdr:colOff>
      <xdr:row>58</xdr:row>
      <xdr:rowOff>11017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2144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135578</xdr:rowOff>
    </xdr:from>
    <xdr:to>
      <xdr:col>55</xdr:col>
      <xdr:colOff>0</xdr:colOff>
      <xdr:row>78</xdr:row>
      <xdr:rowOff>28273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37228"/>
          <a:ext cx="8382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43109</xdr:rowOff>
    </xdr:from>
    <xdr:to>
      <xdr:col>50</xdr:col>
      <xdr:colOff>114300</xdr:colOff>
      <xdr:row>77</xdr:row>
      <xdr:rowOff>135578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44759"/>
          <a:ext cx="889000" cy="9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66139</xdr:rowOff>
    </xdr:from>
    <xdr:to>
      <xdr:col>50</xdr:col>
      <xdr:colOff>165100</xdr:colOff>
      <xdr:row>78</xdr:row>
      <xdr:rowOff>167739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43109</xdr:rowOff>
    </xdr:from>
    <xdr:to>
      <xdr:col>45</xdr:col>
      <xdr:colOff>177800</xdr:colOff>
      <xdr:row>78</xdr:row>
      <xdr:rowOff>66929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44759"/>
          <a:ext cx="889000" cy="19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46952</xdr:rowOff>
    </xdr:from>
    <xdr:to>
      <xdr:col>46</xdr:col>
      <xdr:colOff>38100</xdr:colOff>
      <xdr:row>78</xdr:row>
      <xdr:rowOff>148552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139679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51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66929</xdr:rowOff>
    </xdr:from>
    <xdr:to>
      <xdr:col>41</xdr:col>
      <xdr:colOff>50800</xdr:colOff>
      <xdr:row>78</xdr:row>
      <xdr:rowOff>170531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40029"/>
          <a:ext cx="889000" cy="10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47051</xdr:rowOff>
    </xdr:from>
    <xdr:to>
      <xdr:col>41</xdr:col>
      <xdr:colOff>101600</xdr:colOff>
      <xdr:row>78</xdr:row>
      <xdr:rowOff>148651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2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139778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5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49650</xdr:rowOff>
    </xdr:from>
    <xdr:to>
      <xdr:col>36</xdr:col>
      <xdr:colOff>165100</xdr:colOff>
      <xdr:row>78</xdr:row>
      <xdr:rowOff>151250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42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167777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148923</xdr:rowOff>
    </xdr:from>
    <xdr:to>
      <xdr:col>55</xdr:col>
      <xdr:colOff>50800</xdr:colOff>
      <xdr:row>78</xdr:row>
      <xdr:rowOff>79073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127350</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84778</xdr:rowOff>
    </xdr:from>
    <xdr:to>
      <xdr:col>50</xdr:col>
      <xdr:colOff>165100</xdr:colOff>
      <xdr:row>78</xdr:row>
      <xdr:rowOff>14928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31455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163759</xdr:rowOff>
    </xdr:from>
    <xdr:to>
      <xdr:col>46</xdr:col>
      <xdr:colOff>38100</xdr:colOff>
      <xdr:row>77</xdr:row>
      <xdr:rowOff>93909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110436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6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16129</xdr:rowOff>
    </xdr:from>
    <xdr:to>
      <xdr:col>41</xdr:col>
      <xdr:colOff>101600</xdr:colOff>
      <xdr:row>78</xdr:row>
      <xdr:rowOff>117729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134256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119731</xdr:rowOff>
    </xdr:from>
    <xdr:to>
      <xdr:col>36</xdr:col>
      <xdr:colOff>165100</xdr:colOff>
      <xdr:row>79</xdr:row>
      <xdr:rowOff>49881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41008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71737</xdr:rowOff>
    </xdr:from>
    <xdr:to>
      <xdr:col>55</xdr:col>
      <xdr:colOff>0</xdr:colOff>
      <xdr:row>97</xdr:row>
      <xdr:rowOff>84693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702387"/>
          <a:ext cx="838200" cy="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84693</xdr:rowOff>
    </xdr:from>
    <xdr:to>
      <xdr:col>50</xdr:col>
      <xdr:colOff>114300</xdr:colOff>
      <xdr:row>97</xdr:row>
      <xdr:rowOff>102181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15343"/>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149913</xdr:rowOff>
    </xdr:from>
    <xdr:to>
      <xdr:col>50</xdr:col>
      <xdr:colOff>165100</xdr:colOff>
      <xdr:row>97</xdr:row>
      <xdr:rowOff>80063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0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96590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8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90528</xdr:rowOff>
    </xdr:from>
    <xdr:to>
      <xdr:col>45</xdr:col>
      <xdr:colOff>177800</xdr:colOff>
      <xdr:row>97</xdr:row>
      <xdr:rowOff>102181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21178"/>
          <a:ext cx="889000" cy="1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11804</xdr:rowOff>
    </xdr:from>
    <xdr:to>
      <xdr:col>46</xdr:col>
      <xdr:colOff>38100</xdr:colOff>
      <xdr:row>97</xdr:row>
      <xdr:rowOff>113404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4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129931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1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52873</xdr:rowOff>
    </xdr:from>
    <xdr:to>
      <xdr:col>41</xdr:col>
      <xdr:colOff>50800</xdr:colOff>
      <xdr:row>97</xdr:row>
      <xdr:rowOff>90528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83523"/>
          <a:ext cx="8890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163790</xdr:rowOff>
    </xdr:from>
    <xdr:to>
      <xdr:col>41</xdr:col>
      <xdr:colOff>101600</xdr:colOff>
      <xdr:row>97</xdr:row>
      <xdr:rowOff>93940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110467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7832</xdr:rowOff>
    </xdr:from>
    <xdr:to>
      <xdr:col>36</xdr:col>
      <xdr:colOff>165100</xdr:colOff>
      <xdr:row>97</xdr:row>
      <xdr:rowOff>109432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3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100559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20937</xdr:rowOff>
    </xdr:from>
    <xdr:to>
      <xdr:col>55</xdr:col>
      <xdr:colOff>50800</xdr:colOff>
      <xdr:row>97</xdr:row>
      <xdr:rowOff>122537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107314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33893</xdr:rowOff>
    </xdr:from>
    <xdr:to>
      <xdr:col>50</xdr:col>
      <xdr:colOff>165100</xdr:colOff>
      <xdr:row>97</xdr:row>
      <xdr:rowOff>135493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6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51381</xdr:rowOff>
    </xdr:from>
    <xdr:to>
      <xdr:col>46</xdr:col>
      <xdr:colOff>38100</xdr:colOff>
      <xdr:row>97</xdr:row>
      <xdr:rowOff>152981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144108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7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39728</xdr:rowOff>
    </xdr:from>
    <xdr:to>
      <xdr:col>41</xdr:col>
      <xdr:colOff>101600</xdr:colOff>
      <xdr:row>97</xdr:row>
      <xdr:rowOff>141328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132455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6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2073</xdr:rowOff>
    </xdr:from>
    <xdr:to>
      <xdr:col>36</xdr:col>
      <xdr:colOff>165100</xdr:colOff>
      <xdr:row>97</xdr:row>
      <xdr:rowOff>103673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3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120200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104896</xdr:rowOff>
    </xdr:from>
    <xdr:to>
      <xdr:col>85</xdr:col>
      <xdr:colOff>127000</xdr:colOff>
      <xdr:row>38</xdr:row>
      <xdr:rowOff>15828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448546"/>
          <a:ext cx="838200" cy="8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104896</xdr:rowOff>
    </xdr:from>
    <xdr:to>
      <xdr:col>81</xdr:col>
      <xdr:colOff>50800</xdr:colOff>
      <xdr:row>37</xdr:row>
      <xdr:rowOff>159469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448546"/>
          <a:ext cx="889000" cy="5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134477</xdr:rowOff>
    </xdr:from>
    <xdr:to>
      <xdr:col>81</xdr:col>
      <xdr:colOff>101600</xdr:colOff>
      <xdr:row>38</xdr:row>
      <xdr:rowOff>64627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7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55754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57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159469</xdr:rowOff>
    </xdr:from>
    <xdr:to>
      <xdr:col>76</xdr:col>
      <xdr:colOff>114300</xdr:colOff>
      <xdr:row>38</xdr:row>
      <xdr:rowOff>24285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03119"/>
          <a:ext cx="8890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137512</xdr:rowOff>
    </xdr:from>
    <xdr:to>
      <xdr:col>76</xdr:col>
      <xdr:colOff>165100</xdr:colOff>
      <xdr:row>38</xdr:row>
      <xdr:rowOff>67662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8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58789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57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22143</xdr:rowOff>
    </xdr:from>
    <xdr:to>
      <xdr:col>71</xdr:col>
      <xdr:colOff>177800</xdr:colOff>
      <xdr:row>38</xdr:row>
      <xdr:rowOff>24285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37243"/>
          <a:ext cx="8890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142153</xdr:rowOff>
    </xdr:from>
    <xdr:to>
      <xdr:col>72</xdr:col>
      <xdr:colOff>38100</xdr:colOff>
      <xdr:row>38</xdr:row>
      <xdr:rowOff>72303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88830</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4017" y="6261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135889</xdr:rowOff>
    </xdr:from>
    <xdr:to>
      <xdr:col>67</xdr:col>
      <xdr:colOff>101600</xdr:colOff>
      <xdr:row>38</xdr:row>
      <xdr:rowOff>66039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82566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5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136477</xdr:rowOff>
    </xdr:from>
    <xdr:to>
      <xdr:col>85</xdr:col>
      <xdr:colOff>177800</xdr:colOff>
      <xdr:row>38</xdr:row>
      <xdr:rowOff>66627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54096</xdr:rowOff>
    </xdr:from>
    <xdr:to>
      <xdr:col>81</xdr:col>
      <xdr:colOff>101600</xdr:colOff>
      <xdr:row>37</xdr:row>
      <xdr:rowOff>155696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3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773</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1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108668</xdr:rowOff>
    </xdr:from>
    <xdr:to>
      <xdr:col>76</xdr:col>
      <xdr:colOff>165100</xdr:colOff>
      <xdr:row>38</xdr:row>
      <xdr:rowOff>38818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55345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2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144936</xdr:rowOff>
    </xdr:from>
    <xdr:to>
      <xdr:col>72</xdr:col>
      <xdr:colOff>38100</xdr:colOff>
      <xdr:row>38</xdr:row>
      <xdr:rowOff>75085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8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66212</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58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142792</xdr:rowOff>
    </xdr:from>
    <xdr:to>
      <xdr:col>67</xdr:col>
      <xdr:colOff>101600</xdr:colOff>
      <xdr:row>38</xdr:row>
      <xdr:rowOff>72943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64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64070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579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123934</xdr:rowOff>
    </xdr:from>
    <xdr:to>
      <xdr:col>85</xdr:col>
      <xdr:colOff>127000</xdr:colOff>
      <xdr:row>77</xdr:row>
      <xdr:rowOff>126829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325584"/>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123934</xdr:rowOff>
    </xdr:from>
    <xdr:to>
      <xdr:col>81</xdr:col>
      <xdr:colOff>50800</xdr:colOff>
      <xdr:row>77</xdr:row>
      <xdr:rowOff>132431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325584"/>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95225</xdr:rowOff>
    </xdr:from>
    <xdr:to>
      <xdr:col>81</xdr:col>
      <xdr:colOff>101600</xdr:colOff>
      <xdr:row>78</xdr:row>
      <xdr:rowOff>25375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16502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3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132431</xdr:rowOff>
    </xdr:from>
    <xdr:to>
      <xdr:col>76</xdr:col>
      <xdr:colOff>114300</xdr:colOff>
      <xdr:row>77</xdr:row>
      <xdr:rowOff>133848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33408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91712</xdr:rowOff>
    </xdr:from>
    <xdr:to>
      <xdr:col>76</xdr:col>
      <xdr:colOff>165100</xdr:colOff>
      <xdr:row>78</xdr:row>
      <xdr:rowOff>21862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9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12989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3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133848</xdr:rowOff>
    </xdr:from>
    <xdr:to>
      <xdr:col>71</xdr:col>
      <xdr:colOff>177800</xdr:colOff>
      <xdr:row>77</xdr:row>
      <xdr:rowOff>141598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335498"/>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93349</xdr:rowOff>
    </xdr:from>
    <xdr:to>
      <xdr:col>72</xdr:col>
      <xdr:colOff>38100</xdr:colOff>
      <xdr:row>78</xdr:row>
      <xdr:rowOff>23499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29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38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94645</xdr:rowOff>
    </xdr:from>
    <xdr:to>
      <xdr:col>67</xdr:col>
      <xdr:colOff>101600</xdr:colOff>
      <xdr:row>78</xdr:row>
      <xdr:rowOff>24795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2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15922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76029</xdr:rowOff>
    </xdr:from>
    <xdr:to>
      <xdr:col>85</xdr:col>
      <xdr:colOff>177800</xdr:colOff>
      <xdr:row>78</xdr:row>
      <xdr:rowOff>6179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2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54456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2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73134</xdr:rowOff>
    </xdr:from>
    <xdr:to>
      <xdr:col>81</xdr:col>
      <xdr:colOff>101600</xdr:colOff>
      <xdr:row>78</xdr:row>
      <xdr:rowOff>3284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2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19811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0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81631</xdr:rowOff>
    </xdr:from>
    <xdr:to>
      <xdr:col>76</xdr:col>
      <xdr:colOff>165100</xdr:colOff>
      <xdr:row>78</xdr:row>
      <xdr:rowOff>11781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2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28308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0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83048</xdr:rowOff>
    </xdr:from>
    <xdr:to>
      <xdr:col>72</xdr:col>
      <xdr:colOff>38100</xdr:colOff>
      <xdr:row>78</xdr:row>
      <xdr:rowOff>13198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2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29725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5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90798</xdr:rowOff>
    </xdr:from>
    <xdr:to>
      <xdr:col>67</xdr:col>
      <xdr:colOff>101600</xdr:colOff>
      <xdr:row>78</xdr:row>
      <xdr:rowOff>20948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115970</xdr:rowOff>
    </xdr:from>
    <xdr:to>
      <xdr:col>85</xdr:col>
      <xdr:colOff>127000</xdr:colOff>
      <xdr:row>97</xdr:row>
      <xdr:rowOff>4401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575170"/>
          <a:ext cx="838200" cy="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9071</xdr:rowOff>
    </xdr:from>
    <xdr:to>
      <xdr:col>81</xdr:col>
      <xdr:colOff>50800</xdr:colOff>
      <xdr:row>96</xdr:row>
      <xdr:rowOff>115970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125371"/>
          <a:ext cx="889000" cy="44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84469</xdr:rowOff>
    </xdr:from>
    <xdr:to>
      <xdr:col>81</xdr:col>
      <xdr:colOff>101600</xdr:colOff>
      <xdr:row>99</xdr:row>
      <xdr:rowOff>14619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8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5746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9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9071</xdr:rowOff>
    </xdr:from>
    <xdr:to>
      <xdr:col>76</xdr:col>
      <xdr:colOff>114300</xdr:colOff>
      <xdr:row>97</xdr:row>
      <xdr:rowOff>28056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125371"/>
          <a:ext cx="889000" cy="53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168714</xdr:rowOff>
    </xdr:from>
    <xdr:to>
      <xdr:col>76</xdr:col>
      <xdr:colOff>165100</xdr:colOff>
      <xdr:row>98</xdr:row>
      <xdr:rowOff>98864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9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89991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9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28056</xdr:rowOff>
    </xdr:from>
    <xdr:to>
      <xdr:col>71</xdr:col>
      <xdr:colOff>177800</xdr:colOff>
      <xdr:row>98</xdr:row>
      <xdr:rowOff>92673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658706"/>
          <a:ext cx="889000" cy="23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43822</xdr:rowOff>
    </xdr:from>
    <xdr:to>
      <xdr:col>72</xdr:col>
      <xdr:colOff>38100</xdr:colOff>
      <xdr:row>98</xdr:row>
      <xdr:rowOff>145422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4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136549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66672</xdr:rowOff>
    </xdr:from>
    <xdr:to>
      <xdr:col>67</xdr:col>
      <xdr:colOff>101600</xdr:colOff>
      <xdr:row>98</xdr:row>
      <xdr:rowOff>168272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159399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9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125051</xdr:rowOff>
    </xdr:from>
    <xdr:to>
      <xdr:col>85</xdr:col>
      <xdr:colOff>177800</xdr:colOff>
      <xdr:row>97</xdr:row>
      <xdr:rowOff>55201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147928</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65170</xdr:rowOff>
    </xdr:from>
    <xdr:to>
      <xdr:col>81</xdr:col>
      <xdr:colOff>101600</xdr:colOff>
      <xdr:row>96</xdr:row>
      <xdr:rowOff>166770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11847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2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129721</xdr:rowOff>
    </xdr:from>
    <xdr:to>
      <xdr:col>76</xdr:col>
      <xdr:colOff>165100</xdr:colOff>
      <xdr:row>94</xdr:row>
      <xdr:rowOff>59871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07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76398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584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148706</xdr:rowOff>
    </xdr:from>
    <xdr:to>
      <xdr:col>72</xdr:col>
      <xdr:colOff>38100</xdr:colOff>
      <xdr:row>97</xdr:row>
      <xdr:rowOff>78856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6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95383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8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41873</xdr:rowOff>
    </xdr:from>
    <xdr:to>
      <xdr:col>67</xdr:col>
      <xdr:colOff>101600</xdr:colOff>
      <xdr:row>98</xdr:row>
      <xdr:rowOff>143473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160000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6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43688</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7302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42926</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49657</xdr:rowOff>
    </xdr:from>
    <xdr:to>
      <xdr:col>112</xdr:col>
      <xdr:colOff>38100</xdr:colOff>
      <xdr:row>38</xdr:row>
      <xdr:rowOff>151257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6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167784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43993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72947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78004</xdr:rowOff>
    </xdr:from>
    <xdr:to>
      <xdr:col>107</xdr:col>
      <xdr:colOff>101600</xdr:colOff>
      <xdr:row>39</xdr:row>
      <xdr:rowOff>8154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24680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6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43993</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7305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83033</xdr:rowOff>
    </xdr:from>
    <xdr:to>
      <xdr:col>102</xdr:col>
      <xdr:colOff>165100</xdr:colOff>
      <xdr:row>39</xdr:row>
      <xdr:rowOff>13183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9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29710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98730</xdr:rowOff>
    </xdr:from>
    <xdr:to>
      <xdr:col>98</xdr:col>
      <xdr:colOff>38100</xdr:colOff>
      <xdr:row>39</xdr:row>
      <xdr:rowOff>28880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45407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3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164338</xdr:rowOff>
    </xdr:from>
    <xdr:to>
      <xdr:col>116</xdr:col>
      <xdr:colOff>114300</xdr:colOff>
      <xdr:row>39</xdr:row>
      <xdr:rowOff>94488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79265</xdr:rowOff>
    </xdr:from>
    <xdr:ext cx="313932"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4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163576</xdr:rowOff>
    </xdr:from>
    <xdr:to>
      <xdr:col>107</xdr:col>
      <xdr:colOff>101600</xdr:colOff>
      <xdr:row>39</xdr:row>
      <xdr:rowOff>93726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84853</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77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164643</xdr:rowOff>
    </xdr:from>
    <xdr:to>
      <xdr:col>102</xdr:col>
      <xdr:colOff>165100</xdr:colOff>
      <xdr:row>39</xdr:row>
      <xdr:rowOff>94793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85920</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2197</xdr:rowOff>
    </xdr:from>
    <xdr:to>
      <xdr:col>116</xdr:col>
      <xdr:colOff>63500</xdr:colOff>
      <xdr:row>59</xdr:row>
      <xdr:rowOff>20809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17747"/>
          <a:ext cx="8382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1797</xdr:rowOff>
    </xdr:from>
    <xdr:to>
      <xdr:col>111</xdr:col>
      <xdr:colOff>177800</xdr:colOff>
      <xdr:row>59</xdr:row>
      <xdr:rowOff>2197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1734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139478</xdr:rowOff>
    </xdr:from>
    <xdr:to>
      <xdr:col>112</xdr:col>
      <xdr:colOff>38100</xdr:colOff>
      <xdr:row>59</xdr:row>
      <xdr:rowOff>69628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8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60755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1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1568</xdr:rowOff>
    </xdr:from>
    <xdr:to>
      <xdr:col>107</xdr:col>
      <xdr:colOff>50800</xdr:colOff>
      <xdr:row>59</xdr:row>
      <xdr:rowOff>1797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1711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138811</xdr:rowOff>
    </xdr:from>
    <xdr:to>
      <xdr:col>107</xdr:col>
      <xdr:colOff>101600</xdr:colOff>
      <xdr:row>59</xdr:row>
      <xdr:rowOff>68961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8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60088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171380</xdr:rowOff>
    </xdr:from>
    <xdr:to>
      <xdr:col>102</xdr:col>
      <xdr:colOff>114300</xdr:colOff>
      <xdr:row>59</xdr:row>
      <xdr:rowOff>1568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15480"/>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139059</xdr:rowOff>
    </xdr:from>
    <xdr:to>
      <xdr:col>102</xdr:col>
      <xdr:colOff>165100</xdr:colOff>
      <xdr:row>59</xdr:row>
      <xdr:rowOff>69209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60336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1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135972</xdr:rowOff>
    </xdr:from>
    <xdr:to>
      <xdr:col>98</xdr:col>
      <xdr:colOff>38100</xdr:colOff>
      <xdr:row>59</xdr:row>
      <xdr:rowOff>66122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57249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1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141459</xdr:rowOff>
    </xdr:from>
    <xdr:to>
      <xdr:col>116</xdr:col>
      <xdr:colOff>114300</xdr:colOff>
      <xdr:row>59</xdr:row>
      <xdr:rowOff>71609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1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122847</xdr:rowOff>
    </xdr:from>
    <xdr:to>
      <xdr:col>112</xdr:col>
      <xdr:colOff>38100</xdr:colOff>
      <xdr:row>59</xdr:row>
      <xdr:rowOff>52997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69524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84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122447</xdr:rowOff>
    </xdr:from>
    <xdr:to>
      <xdr:col>107</xdr:col>
      <xdr:colOff>101600</xdr:colOff>
      <xdr:row>59</xdr:row>
      <xdr:rowOff>52597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69124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84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122218</xdr:rowOff>
    </xdr:from>
    <xdr:to>
      <xdr:col>102</xdr:col>
      <xdr:colOff>165100</xdr:colOff>
      <xdr:row>59</xdr:row>
      <xdr:rowOff>52368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68895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8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120580</xdr:rowOff>
    </xdr:from>
    <xdr:to>
      <xdr:col>98</xdr:col>
      <xdr:colOff>38100</xdr:colOff>
      <xdr:row>59</xdr:row>
      <xdr:rowOff>50730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67257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8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104594</xdr:rowOff>
    </xdr:from>
    <xdr:to>
      <xdr:col>116</xdr:col>
      <xdr:colOff>63500</xdr:colOff>
      <xdr:row>75</xdr:row>
      <xdr:rowOff>64932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791894"/>
          <a:ext cx="8382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104594</xdr:rowOff>
    </xdr:from>
    <xdr:to>
      <xdr:col>111</xdr:col>
      <xdr:colOff>177800</xdr:colOff>
      <xdr:row>76</xdr:row>
      <xdr:rowOff>102389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91894"/>
          <a:ext cx="889000" cy="34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81291</xdr:rowOff>
    </xdr:from>
    <xdr:to>
      <xdr:col>112</xdr:col>
      <xdr:colOff>38100</xdr:colOff>
      <xdr:row>78</xdr:row>
      <xdr:rowOff>11441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2568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50742</xdr:rowOff>
    </xdr:from>
    <xdr:to>
      <xdr:col>107</xdr:col>
      <xdr:colOff>50800</xdr:colOff>
      <xdr:row>76</xdr:row>
      <xdr:rowOff>102389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38042"/>
          <a:ext cx="889000" cy="39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58970</xdr:rowOff>
    </xdr:from>
    <xdr:to>
      <xdr:col>107</xdr:col>
      <xdr:colOff>101600</xdr:colOff>
      <xdr:row>77</xdr:row>
      <xdr:rowOff>160570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151697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50742</xdr:rowOff>
    </xdr:from>
    <xdr:to>
      <xdr:col>102</xdr:col>
      <xdr:colOff>114300</xdr:colOff>
      <xdr:row>76</xdr:row>
      <xdr:rowOff>147341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38042"/>
          <a:ext cx="889000" cy="4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30525</xdr:rowOff>
    </xdr:from>
    <xdr:to>
      <xdr:col>102</xdr:col>
      <xdr:colOff>165100</xdr:colOff>
      <xdr:row>77</xdr:row>
      <xdr:rowOff>132125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30917</xdr:rowOff>
    </xdr:from>
    <xdr:to>
      <xdr:col>98</xdr:col>
      <xdr:colOff>38100</xdr:colOff>
      <xdr:row>77</xdr:row>
      <xdr:rowOff>132517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123644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32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14132</xdr:rowOff>
    </xdr:from>
    <xdr:to>
      <xdr:col>116</xdr:col>
      <xdr:colOff>114300</xdr:colOff>
      <xdr:row>75</xdr:row>
      <xdr:rowOff>115732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37009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2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53794</xdr:rowOff>
    </xdr:from>
    <xdr:to>
      <xdr:col>112</xdr:col>
      <xdr:colOff>38100</xdr:colOff>
      <xdr:row>74</xdr:row>
      <xdr:rowOff>155394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1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51589</xdr:rowOff>
    </xdr:from>
    <xdr:to>
      <xdr:col>107</xdr:col>
      <xdr:colOff>101600</xdr:colOff>
      <xdr:row>76</xdr:row>
      <xdr:rowOff>153189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169716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171392</xdr:rowOff>
    </xdr:from>
    <xdr:to>
      <xdr:col>102</xdr:col>
      <xdr:colOff>165100</xdr:colOff>
      <xdr:row>74</xdr:row>
      <xdr:rowOff>101542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118069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96541</xdr:rowOff>
    </xdr:from>
    <xdr:to>
      <xdr:col>98</xdr:col>
      <xdr:colOff>38100</xdr:colOff>
      <xdr:row>77</xdr:row>
      <xdr:rowOff>26691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43218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市町村類型が令和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－２に変更になったことにより、類似団体の平均を下回る費用が多いが、扶助費、補助費等、繰出金が類似団体の平均を上回っている。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社会福祉費（介護給付費及び訓練給付費等）、児童福祉費（私立保育園委託、児童手当、子ども医療費等）、衛生費（各種予防接種等）、教育費（幼稚園・認定こども園給付費等）などがあり、類似団体平均と同様に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補助費等は、ふるさと納税返礼品の費用を物件費から補助費等に変更したことが影響し、前年度から大きく上昇した。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国民健康保険特別会計繰出金、後期高齢者医療特別会計繰出金、下水道事業特別会計繰出金は減少したが、介護保険事業特別会計繰出金が増加したこともあり、依然として類似団体の平均よりも高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20,141
20,067
43.80
13,164,740
12,695,110
257,509
4,928,369
7,954,135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171378</xdr:rowOff>
    </xdr:from>
    <xdr:to>
      <xdr:col>24</xdr:col>
      <xdr:colOff>63500</xdr:colOff>
      <xdr:row>37</xdr:row>
      <xdr:rowOff>61976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43578"/>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148517</xdr:rowOff>
    </xdr:from>
    <xdr:to>
      <xdr:col>19</xdr:col>
      <xdr:colOff>177800</xdr:colOff>
      <xdr:row>36</xdr:row>
      <xdr:rowOff>171378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49267"/>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126456</xdr:rowOff>
    </xdr:from>
    <xdr:to>
      <xdr:col>20</xdr:col>
      <xdr:colOff>38100</xdr:colOff>
      <xdr:row>38</xdr:row>
      <xdr:rowOff>56606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4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47733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5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148517</xdr:rowOff>
    </xdr:from>
    <xdr:to>
      <xdr:col>15</xdr:col>
      <xdr:colOff>50800</xdr:colOff>
      <xdr:row>36</xdr:row>
      <xdr:rowOff>57731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49267"/>
          <a:ext cx="889000" cy="8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129722</xdr:rowOff>
    </xdr:from>
    <xdr:to>
      <xdr:col>15</xdr:col>
      <xdr:colOff>101600</xdr:colOff>
      <xdr:row>38</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50999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57731</xdr:rowOff>
    </xdr:from>
    <xdr:to>
      <xdr:col>10</xdr:col>
      <xdr:colOff>114300</xdr:colOff>
      <xdr:row>36</xdr:row>
      <xdr:rowOff>78958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299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121884</xdr:rowOff>
    </xdr:from>
    <xdr:to>
      <xdr:col>10</xdr:col>
      <xdr:colOff>165100</xdr:colOff>
      <xdr:row>38</xdr:row>
      <xdr:rowOff>52034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6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43161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55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115352</xdr:rowOff>
    </xdr:from>
    <xdr:to>
      <xdr:col>6</xdr:col>
      <xdr:colOff>38100</xdr:colOff>
      <xdr:row>38</xdr:row>
      <xdr:rowOff>45503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59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36630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11176</xdr:rowOff>
    </xdr:from>
    <xdr:to>
      <xdr:col>24</xdr:col>
      <xdr:colOff>114300</xdr:colOff>
      <xdr:row>37</xdr:row>
      <xdr:rowOff>112776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161053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120578</xdr:rowOff>
    </xdr:from>
    <xdr:to>
      <xdr:col>20</xdr:col>
      <xdr:colOff>38100</xdr:colOff>
      <xdr:row>37</xdr:row>
      <xdr:rowOff>50728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67255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6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97717</xdr:rowOff>
    </xdr:from>
    <xdr:to>
      <xdr:col>15</xdr:col>
      <xdr:colOff>101600</xdr:colOff>
      <xdr:row>36</xdr:row>
      <xdr:rowOff>27867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44394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7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6931</xdr:rowOff>
    </xdr:from>
    <xdr:to>
      <xdr:col>10</xdr:col>
      <xdr:colOff>165100</xdr:colOff>
      <xdr:row>36</xdr:row>
      <xdr:rowOff>108531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7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125058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5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28158</xdr:rowOff>
    </xdr:from>
    <xdr:to>
      <xdr:col>6</xdr:col>
      <xdr:colOff>38100</xdr:colOff>
      <xdr:row>36</xdr:row>
      <xdr:rowOff>129758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0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146285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7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145107</xdr:rowOff>
    </xdr:from>
    <xdr:to>
      <xdr:col>24</xdr:col>
      <xdr:colOff>63500</xdr:colOff>
      <xdr:row>58</xdr:row>
      <xdr:rowOff>26196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74857"/>
          <a:ext cx="838200" cy="3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80470</xdr:rowOff>
    </xdr:from>
    <xdr:to>
      <xdr:col>19</xdr:col>
      <xdr:colOff>177800</xdr:colOff>
      <xdr:row>58</xdr:row>
      <xdr:rowOff>26196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81670"/>
          <a:ext cx="889000" cy="28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120749</xdr:rowOff>
    </xdr:from>
    <xdr:to>
      <xdr:col>15</xdr:col>
      <xdr:colOff>50800</xdr:colOff>
      <xdr:row>56</xdr:row>
      <xdr:rowOff>80470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550499"/>
          <a:ext cx="889000" cy="1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120749</xdr:rowOff>
    </xdr:from>
    <xdr:to>
      <xdr:col>10</xdr:col>
      <xdr:colOff>114300</xdr:colOff>
      <xdr:row>57</xdr:row>
      <xdr:rowOff>119625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550499"/>
          <a:ext cx="889000" cy="34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94307</xdr:rowOff>
    </xdr:from>
    <xdr:to>
      <xdr:col>24</xdr:col>
      <xdr:colOff>114300</xdr:colOff>
      <xdr:row>56</xdr:row>
      <xdr:rowOff>24457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72734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0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146846</xdr:rowOff>
    </xdr:from>
    <xdr:to>
      <xdr:col>20</xdr:col>
      <xdr:colOff>38100</xdr:colOff>
      <xdr:row>58</xdr:row>
      <xdr:rowOff>76996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68123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1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29670</xdr:rowOff>
    </xdr:from>
    <xdr:to>
      <xdr:col>15</xdr:col>
      <xdr:colOff>101600</xdr:colOff>
      <xdr:row>56</xdr:row>
      <xdr:rowOff>131270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147797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0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69949</xdr:rowOff>
    </xdr:from>
    <xdr:to>
      <xdr:col>10</xdr:col>
      <xdr:colOff>165100</xdr:colOff>
      <xdr:row>56</xdr:row>
      <xdr:rowOff>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16626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27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68825</xdr:rowOff>
    </xdr:from>
    <xdr:to>
      <xdr:col>6</xdr:col>
      <xdr:colOff>38100</xdr:colOff>
      <xdr:row>57</xdr:row>
      <xdr:rowOff>170425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15502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1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165821</xdr:rowOff>
    </xdr:from>
    <xdr:to>
      <xdr:col>24</xdr:col>
      <xdr:colOff>63500</xdr:colOff>
      <xdr:row>77</xdr:row>
      <xdr:rowOff>7249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96021"/>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94681</xdr:rowOff>
    </xdr:from>
    <xdr:to>
      <xdr:col>19</xdr:col>
      <xdr:colOff>177800</xdr:colOff>
      <xdr:row>77</xdr:row>
      <xdr:rowOff>7249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124881"/>
          <a:ext cx="889000" cy="8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110548</xdr:rowOff>
    </xdr:from>
    <xdr:to>
      <xdr:col>20</xdr:col>
      <xdr:colOff>38100</xdr:colOff>
      <xdr:row>78</xdr:row>
      <xdr:rowOff>40698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31825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94681</xdr:rowOff>
    </xdr:from>
    <xdr:to>
      <xdr:col>15</xdr:col>
      <xdr:colOff>50800</xdr:colOff>
      <xdr:row>76</xdr:row>
      <xdr:rowOff>147069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24881"/>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155301</xdr:rowOff>
    </xdr:from>
    <xdr:to>
      <xdr:col>15</xdr:col>
      <xdr:colOff>101600</xdr:colOff>
      <xdr:row>78</xdr:row>
      <xdr:rowOff>85451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76578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147069</xdr:rowOff>
    </xdr:from>
    <xdr:to>
      <xdr:col>10</xdr:col>
      <xdr:colOff>114300</xdr:colOff>
      <xdr:row>77</xdr:row>
      <xdr:rowOff>5116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77269"/>
          <a:ext cx="88900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149670</xdr:rowOff>
    </xdr:from>
    <xdr:to>
      <xdr:col>10</xdr:col>
      <xdr:colOff>165100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169269</xdr:rowOff>
    </xdr:from>
    <xdr:to>
      <xdr:col>6</xdr:col>
      <xdr:colOff>38100</xdr:colOff>
      <xdr:row>78</xdr:row>
      <xdr:rowOff>99419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7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90546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6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115021</xdr:rowOff>
    </xdr:from>
    <xdr:to>
      <xdr:col>24</xdr:col>
      <xdr:colOff>114300</xdr:colOff>
      <xdr:row>77</xdr:row>
      <xdr:rowOff>45171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93448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2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127899</xdr:rowOff>
    </xdr:from>
    <xdr:to>
      <xdr:col>20</xdr:col>
      <xdr:colOff>38100</xdr:colOff>
      <xdr:row>77</xdr:row>
      <xdr:rowOff>58049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74576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3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43881</xdr:rowOff>
    </xdr:from>
    <xdr:to>
      <xdr:col>15</xdr:col>
      <xdr:colOff>101600</xdr:colOff>
      <xdr:row>76</xdr:row>
      <xdr:rowOff>145481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7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162008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4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96269</xdr:rowOff>
    </xdr:from>
    <xdr:to>
      <xdr:col>10</xdr:col>
      <xdr:colOff>165100</xdr:colOff>
      <xdr:row>77</xdr:row>
      <xdr:rowOff>26419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2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42946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125766</xdr:rowOff>
    </xdr:from>
    <xdr:to>
      <xdr:col>6</xdr:col>
      <xdr:colOff>38100</xdr:colOff>
      <xdr:row>77</xdr:row>
      <xdr:rowOff>55916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72442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3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125640</xdr:rowOff>
    </xdr:from>
    <xdr:to>
      <xdr:col>24</xdr:col>
      <xdr:colOff>63500</xdr:colOff>
      <xdr:row>97</xdr:row>
      <xdr:rowOff>147746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56290"/>
          <a:ext cx="8382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117526</xdr:rowOff>
    </xdr:from>
    <xdr:to>
      <xdr:col>19</xdr:col>
      <xdr:colOff>177800</xdr:colOff>
      <xdr:row>97</xdr:row>
      <xdr:rowOff>125640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48176"/>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93069</xdr:rowOff>
    </xdr:from>
    <xdr:to>
      <xdr:col>20</xdr:col>
      <xdr:colOff>38100</xdr:colOff>
      <xdr:row>98</xdr:row>
      <xdr:rowOff>23219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2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14346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81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117526</xdr:rowOff>
    </xdr:from>
    <xdr:to>
      <xdr:col>15</xdr:col>
      <xdr:colOff>50800</xdr:colOff>
      <xdr:row>97</xdr:row>
      <xdr:rowOff>131563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8176"/>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98661</xdr:rowOff>
    </xdr:from>
    <xdr:to>
      <xdr:col>15</xdr:col>
      <xdr:colOff>101600</xdr:colOff>
      <xdr:row>98</xdr:row>
      <xdr:rowOff>28811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19938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8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123988</xdr:rowOff>
    </xdr:from>
    <xdr:to>
      <xdr:col>10</xdr:col>
      <xdr:colOff>114300</xdr:colOff>
      <xdr:row>97</xdr:row>
      <xdr:rowOff>131563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54638"/>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80625</xdr:rowOff>
    </xdr:from>
    <xdr:to>
      <xdr:col>10</xdr:col>
      <xdr:colOff>165100</xdr:colOff>
      <xdr:row>98</xdr:row>
      <xdr:rowOff>10775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1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27302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8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52499</xdr:rowOff>
    </xdr:from>
    <xdr:to>
      <xdr:col>6</xdr:col>
      <xdr:colOff>38100</xdr:colOff>
      <xdr:row>97</xdr:row>
      <xdr:rowOff>154099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170626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96946</xdr:rowOff>
    </xdr:from>
    <xdr:to>
      <xdr:col>24</xdr:col>
      <xdr:colOff>114300</xdr:colOff>
      <xdr:row>98</xdr:row>
      <xdr:rowOff>27096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11873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74840</xdr:rowOff>
    </xdr:from>
    <xdr:to>
      <xdr:col>20</xdr:col>
      <xdr:colOff>38100</xdr:colOff>
      <xdr:row>98</xdr:row>
      <xdr:rowOff>4990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21517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66726</xdr:rowOff>
    </xdr:from>
    <xdr:to>
      <xdr:col>15</xdr:col>
      <xdr:colOff>101600</xdr:colOff>
      <xdr:row>97</xdr:row>
      <xdr:rowOff>168326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47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80763</xdr:rowOff>
    </xdr:from>
    <xdr:to>
      <xdr:col>10</xdr:col>
      <xdr:colOff>165100</xdr:colOff>
      <xdr:row>98</xdr:row>
      <xdr:rowOff>10913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0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73188</xdr:rowOff>
    </xdr:from>
    <xdr:to>
      <xdr:col>6</xdr:col>
      <xdr:colOff>38100</xdr:colOff>
      <xdr:row>98</xdr:row>
      <xdr:rowOff>3338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165915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159766</xdr:rowOff>
    </xdr:from>
    <xdr:to>
      <xdr:col>50</xdr:col>
      <xdr:colOff>165100</xdr:colOff>
      <xdr:row>38</xdr:row>
      <xdr:rowOff>89916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106443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165481</xdr:rowOff>
    </xdr:from>
    <xdr:to>
      <xdr:col>46</xdr:col>
      <xdr:colOff>38100</xdr:colOff>
      <xdr:row>38</xdr:row>
      <xdr:rowOff>95631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112158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8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151765</xdr:rowOff>
    </xdr:from>
    <xdr:to>
      <xdr:col>41</xdr:col>
      <xdr:colOff>101600</xdr:colOff>
      <xdr:row>38</xdr:row>
      <xdr:rowOff>81915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98442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152679</xdr:rowOff>
    </xdr:from>
    <xdr:to>
      <xdr:col>36</xdr:col>
      <xdr:colOff>165100</xdr:colOff>
      <xdr:row>38</xdr:row>
      <xdr:rowOff>82829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99356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46412</xdr:rowOff>
    </xdr:from>
    <xdr:to>
      <xdr:col>55</xdr:col>
      <xdr:colOff>0</xdr:colOff>
      <xdr:row>57</xdr:row>
      <xdr:rowOff>45745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47612"/>
          <a:ext cx="838200" cy="17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46412</xdr:rowOff>
    </xdr:from>
    <xdr:to>
      <xdr:col>50</xdr:col>
      <xdr:colOff>114300</xdr:colOff>
      <xdr:row>56</xdr:row>
      <xdr:rowOff>84189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47612"/>
          <a:ext cx="889000" cy="3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84189</xdr:rowOff>
    </xdr:from>
    <xdr:to>
      <xdr:col>45</xdr:col>
      <xdr:colOff>177800</xdr:colOff>
      <xdr:row>56</xdr:row>
      <xdr:rowOff>104667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85389"/>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104667</xdr:rowOff>
    </xdr:from>
    <xdr:to>
      <xdr:col>41</xdr:col>
      <xdr:colOff>50800</xdr:colOff>
      <xdr:row>57</xdr:row>
      <xdr:rowOff>9169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05867"/>
          <a:ext cx="889000" cy="7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166395</xdr:rowOff>
    </xdr:from>
    <xdr:to>
      <xdr:col>55</xdr:col>
      <xdr:colOff>50800</xdr:colOff>
      <xdr:row>57</xdr:row>
      <xdr:rowOff>96545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144822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167062</xdr:rowOff>
    </xdr:from>
    <xdr:to>
      <xdr:col>50</xdr:col>
      <xdr:colOff>165100</xdr:colOff>
      <xdr:row>56</xdr:row>
      <xdr:rowOff>97212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113739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33389</xdr:rowOff>
    </xdr:from>
    <xdr:to>
      <xdr:col>46</xdr:col>
      <xdr:colOff>38100</xdr:colOff>
      <xdr:row>56</xdr:row>
      <xdr:rowOff>134989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151516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0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53867</xdr:rowOff>
    </xdr:from>
    <xdr:to>
      <xdr:col>41</xdr:col>
      <xdr:colOff>101600</xdr:colOff>
      <xdr:row>56</xdr:row>
      <xdr:rowOff>155467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129819</xdr:rowOff>
    </xdr:from>
    <xdr:to>
      <xdr:col>36</xdr:col>
      <xdr:colOff>165100</xdr:colOff>
      <xdr:row>57</xdr:row>
      <xdr:rowOff>59969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76496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150850</xdr:rowOff>
    </xdr:from>
    <xdr:to>
      <xdr:col>54</xdr:col>
      <xdr:colOff>189865</xdr:colOff>
      <xdr:row>79</xdr:row>
      <xdr:rowOff>21819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23800"/>
          <a:ext cx="1270" cy="1242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25646</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21819</xdr:rowOff>
    </xdr:from>
    <xdr:to>
      <xdr:col>55</xdr:col>
      <xdr:colOff>88900</xdr:colOff>
      <xdr:row>79</xdr:row>
      <xdr:rowOff>21819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97527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150850</xdr:rowOff>
    </xdr:from>
    <xdr:to>
      <xdr:col>55</xdr:col>
      <xdr:colOff>88900</xdr:colOff>
      <xdr:row>71</xdr:row>
      <xdr:rowOff>150850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42634</xdr:rowOff>
    </xdr:from>
    <xdr:to>
      <xdr:col>55</xdr:col>
      <xdr:colOff>0</xdr:colOff>
      <xdr:row>71</xdr:row>
      <xdr:rowOff>150850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215584"/>
          <a:ext cx="838200" cy="1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24096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5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45669</xdr:rowOff>
    </xdr:from>
    <xdr:to>
      <xdr:col>55</xdr:col>
      <xdr:colOff>50800</xdr:colOff>
      <xdr:row>77</xdr:row>
      <xdr:rowOff>147269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42634</xdr:rowOff>
    </xdr:from>
    <xdr:to>
      <xdr:col>50</xdr:col>
      <xdr:colOff>114300</xdr:colOff>
      <xdr:row>71</xdr:row>
      <xdr:rowOff>95555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215584"/>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77927</xdr:rowOff>
    </xdr:from>
    <xdr:to>
      <xdr:col>50</xdr:col>
      <xdr:colOff>165100</xdr:colOff>
      <xdr:row>79</xdr:row>
      <xdr:rowOff>8077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170654</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95555</xdr:rowOff>
    </xdr:from>
    <xdr:to>
      <xdr:col>45</xdr:col>
      <xdr:colOff>177800</xdr:colOff>
      <xdr:row>77</xdr:row>
      <xdr:rowOff>20180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268505"/>
          <a:ext cx="889000" cy="9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79375</xdr:rowOff>
    </xdr:from>
    <xdr:to>
      <xdr:col>46</xdr:col>
      <xdr:colOff>38100</xdr:colOff>
      <xdr:row>79</xdr:row>
      <xdr:rowOff>9525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652</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20180</xdr:rowOff>
    </xdr:from>
    <xdr:to>
      <xdr:col>41</xdr:col>
      <xdr:colOff>50800</xdr:colOff>
      <xdr:row>78</xdr:row>
      <xdr:rowOff>137961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21830"/>
          <a:ext cx="889000" cy="2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87618</xdr:rowOff>
    </xdr:from>
    <xdr:to>
      <xdr:col>41</xdr:col>
      <xdr:colOff>101600</xdr:colOff>
      <xdr:row>79</xdr:row>
      <xdr:rowOff>17768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8895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87415</xdr:rowOff>
    </xdr:from>
    <xdr:to>
      <xdr:col>36</xdr:col>
      <xdr:colOff>165100</xdr:colOff>
      <xdr:row>79</xdr:row>
      <xdr:rowOff>17565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8692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100050</xdr:rowOff>
    </xdr:from>
    <xdr:to>
      <xdr:col>55</xdr:col>
      <xdr:colOff>50800</xdr:colOff>
      <xdr:row>72</xdr:row>
      <xdr:rowOff>30200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2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53077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2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163284</xdr:rowOff>
    </xdr:from>
    <xdr:to>
      <xdr:col>50</xdr:col>
      <xdr:colOff>165100</xdr:colOff>
      <xdr:row>71</xdr:row>
      <xdr:rowOff>93434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1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109961</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194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44755</xdr:rowOff>
    </xdr:from>
    <xdr:to>
      <xdr:col>46</xdr:col>
      <xdr:colOff>38100</xdr:colOff>
      <xdr:row>71</xdr:row>
      <xdr:rowOff>146355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2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162882</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199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140830</xdr:rowOff>
    </xdr:from>
    <xdr:to>
      <xdr:col>41</xdr:col>
      <xdr:colOff>101600</xdr:colOff>
      <xdr:row>77</xdr:row>
      <xdr:rowOff>70980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87161</xdr:rowOff>
    </xdr:from>
    <xdr:to>
      <xdr:col>36</xdr:col>
      <xdr:colOff>165100</xdr:colOff>
      <xdr:row>79</xdr:row>
      <xdr:rowOff>17311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33838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2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147419</xdr:rowOff>
    </xdr:from>
    <xdr:to>
      <xdr:col>55</xdr:col>
      <xdr:colOff>0</xdr:colOff>
      <xdr:row>97</xdr:row>
      <xdr:rowOff>36313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06619"/>
          <a:ext cx="838200" cy="6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37303</xdr:rowOff>
    </xdr:from>
    <xdr:to>
      <xdr:col>50</xdr:col>
      <xdr:colOff>114300</xdr:colOff>
      <xdr:row>96</xdr:row>
      <xdr:rowOff>147419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496503"/>
          <a:ext cx="889000" cy="1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39340</xdr:rowOff>
    </xdr:from>
    <xdr:to>
      <xdr:col>50</xdr:col>
      <xdr:colOff>165100</xdr:colOff>
      <xdr:row>97</xdr:row>
      <xdr:rowOff>140940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37303</xdr:rowOff>
    </xdr:from>
    <xdr:to>
      <xdr:col>45</xdr:col>
      <xdr:colOff>177800</xdr:colOff>
      <xdr:row>97</xdr:row>
      <xdr:rowOff>79983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96503"/>
          <a:ext cx="889000" cy="2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33609</xdr:rowOff>
    </xdr:from>
    <xdr:to>
      <xdr:col>46</xdr:col>
      <xdr:colOff>38100</xdr:colOff>
      <xdr:row>97</xdr:row>
      <xdr:rowOff>135209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6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126336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5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79983</xdr:rowOff>
    </xdr:from>
    <xdr:to>
      <xdr:col>41</xdr:col>
      <xdr:colOff>50800</xdr:colOff>
      <xdr:row>97</xdr:row>
      <xdr:rowOff>136354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10633"/>
          <a:ext cx="889000" cy="5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25014</xdr:rowOff>
    </xdr:from>
    <xdr:to>
      <xdr:col>41</xdr:col>
      <xdr:colOff>101600</xdr:colOff>
      <xdr:row>97</xdr:row>
      <xdr:rowOff>126614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143141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33480</xdr:rowOff>
    </xdr:from>
    <xdr:to>
      <xdr:col>36</xdr:col>
      <xdr:colOff>165100</xdr:colOff>
      <xdr:row>97</xdr:row>
      <xdr:rowOff>135080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6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151607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3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156963</xdr:rowOff>
    </xdr:from>
    <xdr:to>
      <xdr:col>55</xdr:col>
      <xdr:colOff>50800</xdr:colOff>
      <xdr:row>97</xdr:row>
      <xdr:rowOff>87113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135390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9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96619</xdr:rowOff>
    </xdr:from>
    <xdr:to>
      <xdr:col>50</xdr:col>
      <xdr:colOff>165100</xdr:colOff>
      <xdr:row>97</xdr:row>
      <xdr:rowOff>26769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43296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3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157953</xdr:rowOff>
    </xdr:from>
    <xdr:to>
      <xdr:col>46</xdr:col>
      <xdr:colOff>38100</xdr:colOff>
      <xdr:row>96</xdr:row>
      <xdr:rowOff>88103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104630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2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29183</xdr:rowOff>
    </xdr:from>
    <xdr:to>
      <xdr:col>41</xdr:col>
      <xdr:colOff>101600</xdr:colOff>
      <xdr:row>97</xdr:row>
      <xdr:rowOff>130783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5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121910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5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85554</xdr:rowOff>
    </xdr:from>
    <xdr:to>
      <xdr:col>36</xdr:col>
      <xdr:colOff>165100</xdr:colOff>
      <xdr:row>98</xdr:row>
      <xdr:rowOff>15704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6831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15864</xdr:rowOff>
    </xdr:from>
    <xdr:to>
      <xdr:col>85</xdr:col>
      <xdr:colOff>127000</xdr:colOff>
      <xdr:row>38</xdr:row>
      <xdr:rowOff>26543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30964"/>
          <a:ext cx="8382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128499</xdr:rowOff>
    </xdr:from>
    <xdr:to>
      <xdr:col>81</xdr:col>
      <xdr:colOff>50800</xdr:colOff>
      <xdr:row>38</xdr:row>
      <xdr:rowOff>26543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72149"/>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149381</xdr:rowOff>
    </xdr:from>
    <xdr:to>
      <xdr:col>81</xdr:col>
      <xdr:colOff>101600</xdr:colOff>
      <xdr:row>38</xdr:row>
      <xdr:rowOff>79532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930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70658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92902</xdr:rowOff>
    </xdr:from>
    <xdr:to>
      <xdr:col>76</xdr:col>
      <xdr:colOff>114300</xdr:colOff>
      <xdr:row>37</xdr:row>
      <xdr:rowOff>128499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36552"/>
          <a:ext cx="889000" cy="3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168877</xdr:rowOff>
    </xdr:from>
    <xdr:to>
      <xdr:col>76</xdr:col>
      <xdr:colOff>165100</xdr:colOff>
      <xdr:row>38</xdr:row>
      <xdr:rowOff>99027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1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90154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6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92902</xdr:rowOff>
    </xdr:from>
    <xdr:to>
      <xdr:col>71</xdr:col>
      <xdr:colOff>177800</xdr:colOff>
      <xdr:row>38</xdr:row>
      <xdr:rowOff>28502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36552"/>
          <a:ext cx="889000" cy="10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23716</xdr:rowOff>
    </xdr:from>
    <xdr:to>
      <xdr:col>72</xdr:col>
      <xdr:colOff>38100</xdr:colOff>
      <xdr:row>38</xdr:row>
      <xdr:rowOff>125316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116443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6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xdr:rowOff>
    </xdr:from>
    <xdr:to>
      <xdr:col>67</xdr:col>
      <xdr:colOff>101600</xdr:colOff>
      <xdr:row>38</xdr:row>
      <xdr:rowOff>108563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99690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136514</xdr:rowOff>
    </xdr:from>
    <xdr:to>
      <xdr:col>85</xdr:col>
      <xdr:colOff>177800</xdr:colOff>
      <xdr:row>38</xdr:row>
      <xdr:rowOff>66664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114941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147193</xdr:rowOff>
    </xdr:from>
    <xdr:to>
      <xdr:col>81</xdr:col>
      <xdr:colOff>101600</xdr:colOff>
      <xdr:row>38</xdr:row>
      <xdr:rowOff>77343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93870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77699</xdr:rowOff>
    </xdr:from>
    <xdr:to>
      <xdr:col>76</xdr:col>
      <xdr:colOff>165100</xdr:colOff>
      <xdr:row>38</xdr:row>
      <xdr:rowOff>7849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24376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42102</xdr:rowOff>
    </xdr:from>
    <xdr:to>
      <xdr:col>72</xdr:col>
      <xdr:colOff>38100</xdr:colOff>
      <xdr:row>37</xdr:row>
      <xdr:rowOff>143702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160229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6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149153</xdr:rowOff>
    </xdr:from>
    <xdr:to>
      <xdr:col>67</xdr:col>
      <xdr:colOff>101600</xdr:colOff>
      <xdr:row>38</xdr:row>
      <xdr:rowOff>79302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92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95830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8080</xdr:rowOff>
    </xdr:from>
    <xdr:to>
      <xdr:col>85</xdr:col>
      <xdr:colOff>127000</xdr:colOff>
      <xdr:row>56</xdr:row>
      <xdr:rowOff>131631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09280"/>
          <a:ext cx="838200" cy="12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131631</xdr:rowOff>
    </xdr:from>
    <xdr:to>
      <xdr:col>81</xdr:col>
      <xdr:colOff>50800</xdr:colOff>
      <xdr:row>57</xdr:row>
      <xdr:rowOff>49304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32831"/>
          <a:ext cx="889000" cy="8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122924</xdr:rowOff>
    </xdr:from>
    <xdr:to>
      <xdr:col>81</xdr:col>
      <xdr:colOff>101600</xdr:colOff>
      <xdr:row>57</xdr:row>
      <xdr:rowOff>53074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2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44201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49304</xdr:rowOff>
    </xdr:from>
    <xdr:to>
      <xdr:col>76</xdr:col>
      <xdr:colOff>114300</xdr:colOff>
      <xdr:row>57</xdr:row>
      <xdr:rowOff>85934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21954"/>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157731</xdr:rowOff>
    </xdr:from>
    <xdr:to>
      <xdr:col>76</xdr:col>
      <xdr:colOff>165100</xdr:colOff>
      <xdr:row>57</xdr:row>
      <xdr:rowOff>87881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5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104408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78671</xdr:rowOff>
    </xdr:from>
    <xdr:to>
      <xdr:col>71</xdr:col>
      <xdr:colOff>177800</xdr:colOff>
      <xdr:row>57</xdr:row>
      <xdr:rowOff>85934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51321"/>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141737</xdr:rowOff>
    </xdr:from>
    <xdr:to>
      <xdr:col>72</xdr:col>
      <xdr:colOff>38100</xdr:colOff>
      <xdr:row>57</xdr:row>
      <xdr:rowOff>71887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4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88414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1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170251</xdr:rowOff>
    </xdr:from>
    <xdr:to>
      <xdr:col>67</xdr:col>
      <xdr:colOff>101600</xdr:colOff>
      <xdr:row>57</xdr:row>
      <xdr:rowOff>100401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7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116928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4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128730</xdr:rowOff>
    </xdr:from>
    <xdr:to>
      <xdr:col>85</xdr:col>
      <xdr:colOff>177800</xdr:colOff>
      <xdr:row>56</xdr:row>
      <xdr:rowOff>58880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5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151607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0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80831</xdr:rowOff>
    </xdr:from>
    <xdr:to>
      <xdr:col>81</xdr:col>
      <xdr:colOff>101600</xdr:colOff>
      <xdr:row>57</xdr:row>
      <xdr:rowOff>10981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27508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4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169954</xdr:rowOff>
    </xdr:from>
    <xdr:to>
      <xdr:col>76</xdr:col>
      <xdr:colOff>165100</xdr:colOff>
      <xdr:row>57</xdr:row>
      <xdr:rowOff>100104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91231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35134</xdr:rowOff>
    </xdr:from>
    <xdr:to>
      <xdr:col>72</xdr:col>
      <xdr:colOff>38100</xdr:colOff>
      <xdr:row>57</xdr:row>
      <xdr:rowOff>136734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127861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27871</xdr:rowOff>
    </xdr:from>
    <xdr:to>
      <xdr:col>67</xdr:col>
      <xdr:colOff>101600</xdr:colOff>
      <xdr:row>57</xdr:row>
      <xdr:rowOff>129471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120598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104896</xdr:rowOff>
    </xdr:from>
    <xdr:to>
      <xdr:col>85</xdr:col>
      <xdr:colOff>127000</xdr:colOff>
      <xdr:row>78</xdr:row>
      <xdr:rowOff>15827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306546"/>
          <a:ext cx="838200" cy="8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104896</xdr:rowOff>
    </xdr:from>
    <xdr:to>
      <xdr:col>81</xdr:col>
      <xdr:colOff>50800</xdr:colOff>
      <xdr:row>77</xdr:row>
      <xdr:rowOff>159468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306546"/>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134477</xdr:rowOff>
    </xdr:from>
    <xdr:to>
      <xdr:col>81</xdr:col>
      <xdr:colOff>101600</xdr:colOff>
      <xdr:row>78</xdr:row>
      <xdr:rowOff>64627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3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55754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42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159468</xdr:rowOff>
    </xdr:from>
    <xdr:to>
      <xdr:col>76</xdr:col>
      <xdr:colOff>114300</xdr:colOff>
      <xdr:row>78</xdr:row>
      <xdr:rowOff>24285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361118"/>
          <a:ext cx="889000" cy="3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137513</xdr:rowOff>
    </xdr:from>
    <xdr:to>
      <xdr:col>76</xdr:col>
      <xdr:colOff>165100</xdr:colOff>
      <xdr:row>78</xdr:row>
      <xdr:rowOff>67663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3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58790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43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22143</xdr:rowOff>
    </xdr:from>
    <xdr:to>
      <xdr:col>71</xdr:col>
      <xdr:colOff>177800</xdr:colOff>
      <xdr:row>78</xdr:row>
      <xdr:rowOff>24285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395243"/>
          <a:ext cx="8890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142146</xdr:rowOff>
    </xdr:from>
    <xdr:to>
      <xdr:col>72</xdr:col>
      <xdr:colOff>38100</xdr:colOff>
      <xdr:row>78</xdr:row>
      <xdr:rowOff>72296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88823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11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135889</xdr:rowOff>
    </xdr:from>
    <xdr:to>
      <xdr:col>67</xdr:col>
      <xdr:colOff>101600</xdr:colOff>
      <xdr:row>78</xdr:row>
      <xdr:rowOff>66039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3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82566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136477</xdr:rowOff>
    </xdr:from>
    <xdr:to>
      <xdr:col>85</xdr:col>
      <xdr:colOff>177800</xdr:colOff>
      <xdr:row>78</xdr:row>
      <xdr:rowOff>66627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54096</xdr:rowOff>
    </xdr:from>
    <xdr:to>
      <xdr:col>81</xdr:col>
      <xdr:colOff>101600</xdr:colOff>
      <xdr:row>77</xdr:row>
      <xdr:rowOff>155696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2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03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108668</xdr:rowOff>
    </xdr:from>
    <xdr:to>
      <xdr:col>76</xdr:col>
      <xdr:colOff>165100</xdr:colOff>
      <xdr:row>78</xdr:row>
      <xdr:rowOff>38818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55345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08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144935</xdr:rowOff>
    </xdr:from>
    <xdr:to>
      <xdr:col>72</xdr:col>
      <xdr:colOff>38100</xdr:colOff>
      <xdr:row>78</xdr:row>
      <xdr:rowOff>75085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66212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43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142793</xdr:rowOff>
    </xdr:from>
    <xdr:to>
      <xdr:col>67</xdr:col>
      <xdr:colOff>101600</xdr:colOff>
      <xdr:row>78</xdr:row>
      <xdr:rowOff>72943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64070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437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123934</xdr:rowOff>
    </xdr:from>
    <xdr:to>
      <xdr:col>85</xdr:col>
      <xdr:colOff>127000</xdr:colOff>
      <xdr:row>97</xdr:row>
      <xdr:rowOff>126829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54584"/>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123934</xdr:rowOff>
    </xdr:from>
    <xdr:to>
      <xdr:col>81</xdr:col>
      <xdr:colOff>50800</xdr:colOff>
      <xdr:row>97</xdr:row>
      <xdr:rowOff>132431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54584"/>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95217</xdr:rowOff>
    </xdr:from>
    <xdr:to>
      <xdr:col>81</xdr:col>
      <xdr:colOff>101600</xdr:colOff>
      <xdr:row>98</xdr:row>
      <xdr:rowOff>25367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72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16494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8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132431</xdr:rowOff>
    </xdr:from>
    <xdr:to>
      <xdr:col>76</xdr:col>
      <xdr:colOff>114300</xdr:colOff>
      <xdr:row>97</xdr:row>
      <xdr:rowOff>133848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6308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91704</xdr:rowOff>
    </xdr:from>
    <xdr:to>
      <xdr:col>76</xdr:col>
      <xdr:colOff>165100</xdr:colOff>
      <xdr:row>98</xdr:row>
      <xdr:rowOff>21854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7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12981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8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133848</xdr:rowOff>
    </xdr:from>
    <xdr:to>
      <xdr:col>71</xdr:col>
      <xdr:colOff>177800</xdr:colOff>
      <xdr:row>97</xdr:row>
      <xdr:rowOff>141598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64498"/>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93349</xdr:rowOff>
    </xdr:from>
    <xdr:to>
      <xdr:col>72</xdr:col>
      <xdr:colOff>38100</xdr:colOff>
      <xdr:row>98</xdr:row>
      <xdr:rowOff>23499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8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94645</xdr:rowOff>
    </xdr:from>
    <xdr:to>
      <xdr:col>67</xdr:col>
      <xdr:colOff>101600</xdr:colOff>
      <xdr:row>98</xdr:row>
      <xdr:rowOff>24795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72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15922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8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76029</xdr:rowOff>
    </xdr:from>
    <xdr:to>
      <xdr:col>85</xdr:col>
      <xdr:colOff>177800</xdr:colOff>
      <xdr:row>98</xdr:row>
      <xdr:rowOff>6179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54456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8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73134</xdr:rowOff>
    </xdr:from>
    <xdr:to>
      <xdr:col>81</xdr:col>
      <xdr:colOff>101600</xdr:colOff>
      <xdr:row>98</xdr:row>
      <xdr:rowOff>3284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19811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81631</xdr:rowOff>
    </xdr:from>
    <xdr:to>
      <xdr:col>76</xdr:col>
      <xdr:colOff>165100</xdr:colOff>
      <xdr:row>98</xdr:row>
      <xdr:rowOff>11781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28308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83048</xdr:rowOff>
    </xdr:from>
    <xdr:to>
      <xdr:col>72</xdr:col>
      <xdr:colOff>38100</xdr:colOff>
      <xdr:row>98</xdr:row>
      <xdr:rowOff>13198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29725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90798</xdr:rowOff>
    </xdr:from>
    <xdr:to>
      <xdr:col>67</xdr:col>
      <xdr:colOff>101600</xdr:colOff>
      <xdr:row>98</xdr:row>
      <xdr:rowOff>20948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2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37475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9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61468</xdr:rowOff>
    </xdr:from>
    <xdr:to>
      <xdr:col>112</xdr:col>
      <xdr:colOff>38100</xdr:colOff>
      <xdr:row>36</xdr:row>
      <xdr:rowOff>163068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8145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008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141478</xdr:rowOff>
    </xdr:from>
    <xdr:to>
      <xdr:col>107</xdr:col>
      <xdr:colOff>101600</xdr:colOff>
      <xdr:row>38</xdr:row>
      <xdr:rowOff>71628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88155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22606</xdr:rowOff>
    </xdr:from>
    <xdr:to>
      <xdr:col>102</xdr:col>
      <xdr:colOff>165100</xdr:colOff>
      <xdr:row>37</xdr:row>
      <xdr:rowOff>124206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140733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141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166624</xdr:rowOff>
    </xdr:from>
    <xdr:to>
      <xdr:col>98</xdr:col>
      <xdr:colOff>38100</xdr:colOff>
      <xdr:row>37</xdr:row>
      <xdr:rowOff>96774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33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113301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114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市町村類型が令和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－２に変更になったことにより、類似団体の平均を下回る費用が多いが、商工費、教育費が類似団体の平均を上回っている。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商工費は、ふるさと納税推進事業の影響で非常に高い水準になっている。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教育費は、総合体育館の大規模改修や、給食センターの空調機設置工事、</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スクール関連の事業により、大きく上昇する結果となった。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年度は、工業用地造成事業特別会計への繰出し等のために取り崩した財政調整基金の額が積立額を上回ったことが影響し、実質単年度収支はマイナスとなった。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財政調整基金の残高が減少し、標準財政規模が増加したため、財政調整基金の標準財政規模比は</a:t>
          </a:r>
          <a:r>
            <a:rPr kumimoji="1" lang="en-US" altLang="ja-JP" sz="1300">
              <a:latin typeface="ＭＳ ゴシック" pitchFamily="49" charset="-128"/>
              <a:ea typeface="ＭＳ ゴシック" pitchFamily="49" charset="-128"/>
            </a:rPr>
            <a:t>6.04</a:t>
          </a:r>
          <a:r>
            <a:rPr kumimoji="1" lang="ja-JP" altLang="en-US" sz="1300">
              <a:latin typeface="ＭＳ ゴシック" pitchFamily="49" charset="-128"/>
              <a:ea typeface="ＭＳ ゴシック" pitchFamily="49" charset="-128"/>
            </a:rPr>
            <a:t>ポイント減少している。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財政調整基金の適正規模としては、標準財政規模の約</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％程度（概ね</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億円）を目安としているが、災害による財政出動を踏まえながら、基金残高の適正規模の確保に努めていく。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一般会計の黒字額の減少が影響し、連結実質黒字額の標準財政規模比は減少したものの、全ての会計が黒字で推移している。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引き続き中長期的な展望のもと適正な料金体系や制度設計等の見直しを行い、効率的かつ安定的な事業運営の継続に努めていく。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9" t="s">
        <v>79</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0" t="s">
        <v>81</v>
      </c>
      <c r="C3" s="651"/>
      <c r="D3" s="651"/>
      <c r="E3" s="652"/>
      <c r="F3" s="652"/>
      <c r="G3" s="652"/>
      <c r="H3" s="652"/>
      <c r="I3" s="652"/>
      <c r="J3" s="652"/>
      <c r="K3" s="652"/>
      <c r="L3" s="652" t="s">
        <v>82</v>
      </c>
      <c r="M3" s="652"/>
      <c r="N3" s="652"/>
      <c r="O3" s="652"/>
      <c r="P3" s="652"/>
      <c r="Q3" s="652"/>
      <c r="R3" s="655"/>
      <c r="S3" s="655"/>
      <c r="T3" s="655"/>
      <c r="U3" s="655"/>
      <c r="V3" s="656"/>
      <c r="W3" s="546" t="s">
        <v>83</v>
      </c>
      <c r="X3" s="547"/>
      <c r="Y3" s="547"/>
      <c r="Z3" s="547"/>
      <c r="AA3" s="547"/>
      <c r="AB3" s="651"/>
      <c r="AC3" s="655" t="s">
        <v>84</v>
      </c>
      <c r="AD3" s="547"/>
      <c r="AE3" s="547"/>
      <c r="AF3" s="547"/>
      <c r="AG3" s="547"/>
      <c r="AH3" s="547"/>
      <c r="AI3" s="547"/>
      <c r="AJ3" s="547"/>
      <c r="AK3" s="547"/>
      <c r="AL3" s="617"/>
      <c r="AM3" s="546" t="s">
        <v>85</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86</v>
      </c>
      <c r="BO3" s="547"/>
      <c r="BP3" s="547"/>
      <c r="BQ3" s="547"/>
      <c r="BR3" s="547"/>
      <c r="BS3" s="547"/>
      <c r="BT3" s="547"/>
      <c r="BU3" s="617"/>
      <c r="BV3" s="546" t="s">
        <v>87</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88</v>
      </c>
      <c r="CU3" s="547"/>
      <c r="CV3" s="547"/>
      <c r="CW3" s="547"/>
      <c r="CX3" s="547"/>
      <c r="CY3" s="547"/>
      <c r="CZ3" s="547"/>
      <c r="DA3" s="617"/>
      <c r="DB3" s="546" t="s">
        <v>89</v>
      </c>
      <c r="DC3" s="547"/>
      <c r="DD3" s="547"/>
      <c r="DE3" s="547"/>
      <c r="DF3" s="547"/>
      <c r="DG3" s="547"/>
      <c r="DH3" s="547"/>
      <c r="DI3" s="617"/>
      <c r="DJ3" s="186"/>
      <c r="DK3" s="186"/>
      <c r="DL3" s="186"/>
      <c r="DM3" s="186"/>
      <c r="DN3" s="186"/>
      <c r="DO3" s="186"/>
    </row>
    <row r="4" spans="1:119" ht="18.75" customHeight="1" x14ac:dyDescent="0.2">
      <c r="A4" s="187"/>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90</v>
      </c>
      <c r="AZ4" s="460"/>
      <c r="BA4" s="460"/>
      <c r="BB4" s="460"/>
      <c r="BC4" s="460"/>
      <c r="BD4" s="460"/>
      <c r="BE4" s="460"/>
      <c r="BF4" s="460"/>
      <c r="BG4" s="460"/>
      <c r="BH4" s="460"/>
      <c r="BI4" s="460"/>
      <c r="BJ4" s="460"/>
      <c r="BK4" s="460"/>
      <c r="BL4" s="460"/>
      <c r="BM4" s="461"/>
      <c r="BN4" s="462">
        <v>13164740</v>
      </c>
      <c r="BO4" s="463"/>
      <c r="BP4" s="463"/>
      <c r="BQ4" s="463"/>
      <c r="BR4" s="463"/>
      <c r="BS4" s="463"/>
      <c r="BT4" s="463"/>
      <c r="BU4" s="464"/>
      <c r="BV4" s="462">
        <v>11629838</v>
      </c>
      <c r="BW4" s="463"/>
      <c r="BX4" s="463"/>
      <c r="BY4" s="463"/>
      <c r="BZ4" s="463"/>
      <c r="CA4" s="463"/>
      <c r="CB4" s="463"/>
      <c r="CC4" s="464"/>
      <c r="CD4" s="643" t="s">
        <v>91</v>
      </c>
      <c r="CE4" s="644"/>
      <c r="CF4" s="644"/>
      <c r="CG4" s="644"/>
      <c r="CH4" s="644"/>
      <c r="CI4" s="644"/>
      <c r="CJ4" s="644"/>
      <c r="CK4" s="644"/>
      <c r="CL4" s="644"/>
      <c r="CM4" s="644"/>
      <c r="CN4" s="644"/>
      <c r="CO4" s="644"/>
      <c r="CP4" s="644"/>
      <c r="CQ4" s="644"/>
      <c r="CR4" s="644"/>
      <c r="CS4" s="645"/>
      <c r="CT4" s="646">
        <v>5.2</v>
      </c>
      <c r="CU4" s="647"/>
      <c r="CV4" s="647"/>
      <c r="CW4" s="647"/>
      <c r="CX4" s="647"/>
      <c r="CY4" s="647"/>
      <c r="CZ4" s="647"/>
      <c r="DA4" s="648"/>
      <c r="DB4" s="646">
        <v>8.3000000000000007</v>
      </c>
      <c r="DC4" s="647"/>
      <c r="DD4" s="647"/>
      <c r="DE4" s="647"/>
      <c r="DF4" s="647"/>
      <c r="DG4" s="647"/>
      <c r="DH4" s="647"/>
      <c r="DI4" s="648"/>
      <c r="DJ4" s="186"/>
      <c r="DK4" s="186"/>
      <c r="DL4" s="186"/>
      <c r="DM4" s="186"/>
      <c r="DN4" s="186"/>
      <c r="DO4" s="186"/>
    </row>
    <row r="5" spans="1:119" ht="18.75" customHeight="1" x14ac:dyDescent="0.2">
      <c r="A5" s="187"/>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92</v>
      </c>
      <c r="AN5" s="441"/>
      <c r="AO5" s="441"/>
      <c r="AP5" s="441"/>
      <c r="AQ5" s="441"/>
      <c r="AR5" s="441"/>
      <c r="AS5" s="441"/>
      <c r="AT5" s="442"/>
      <c r="AU5" s="524" t="s">
        <v>93</v>
      </c>
      <c r="AV5" s="525"/>
      <c r="AW5" s="525"/>
      <c r="AX5" s="525"/>
      <c r="AY5" s="447" t="s">
        <v>94</v>
      </c>
      <c r="AZ5" s="448"/>
      <c r="BA5" s="448"/>
      <c r="BB5" s="448"/>
      <c r="BC5" s="448"/>
      <c r="BD5" s="448"/>
      <c r="BE5" s="448"/>
      <c r="BF5" s="448"/>
      <c r="BG5" s="448"/>
      <c r="BH5" s="448"/>
      <c r="BI5" s="448"/>
      <c r="BJ5" s="448"/>
      <c r="BK5" s="448"/>
      <c r="BL5" s="448"/>
      <c r="BM5" s="449"/>
      <c r="BN5" s="467">
        <v>12695110</v>
      </c>
      <c r="BO5" s="468"/>
      <c r="BP5" s="468"/>
      <c r="BQ5" s="468"/>
      <c r="BR5" s="468"/>
      <c r="BS5" s="468"/>
      <c r="BT5" s="468"/>
      <c r="BU5" s="469"/>
      <c r="BV5" s="467">
        <v>11187720</v>
      </c>
      <c r="BW5" s="468"/>
      <c r="BX5" s="468"/>
      <c r="BY5" s="468"/>
      <c r="BZ5" s="468"/>
      <c r="CA5" s="468"/>
      <c r="CB5" s="468"/>
      <c r="CC5" s="469"/>
      <c r="CD5" s="476" t="s">
        <v>95</v>
      </c>
      <c r="CE5" s="477"/>
      <c r="CF5" s="477"/>
      <c r="CG5" s="477"/>
      <c r="CH5" s="477"/>
      <c r="CI5" s="477"/>
      <c r="CJ5" s="477"/>
      <c r="CK5" s="477"/>
      <c r="CL5" s="477"/>
      <c r="CM5" s="477"/>
      <c r="CN5" s="477"/>
      <c r="CO5" s="477"/>
      <c r="CP5" s="477"/>
      <c r="CQ5" s="477"/>
      <c r="CR5" s="477"/>
      <c r="CS5" s="478"/>
      <c r="CT5" s="437">
        <v>96.4</v>
      </c>
      <c r="CU5" s="438"/>
      <c r="CV5" s="438"/>
      <c r="CW5" s="438"/>
      <c r="CX5" s="438"/>
      <c r="CY5" s="438"/>
      <c r="CZ5" s="438"/>
      <c r="DA5" s="439"/>
      <c r="DB5" s="437">
        <v>94.1</v>
      </c>
      <c r="DC5" s="438"/>
      <c r="DD5" s="438"/>
      <c r="DE5" s="438"/>
      <c r="DF5" s="438"/>
      <c r="DG5" s="438"/>
      <c r="DH5" s="438"/>
      <c r="DI5" s="439"/>
      <c r="DJ5" s="186"/>
      <c r="DK5" s="186"/>
      <c r="DL5" s="186"/>
      <c r="DM5" s="186"/>
      <c r="DN5" s="186"/>
      <c r="DO5" s="186"/>
    </row>
    <row r="6" spans="1:119" ht="18.75" customHeight="1" x14ac:dyDescent="0.2">
      <c r="A6" s="187"/>
      <c r="B6" s="623" t="s">
        <v>96</v>
      </c>
      <c r="C6" s="481"/>
      <c r="D6" s="481"/>
      <c r="E6" s="624"/>
      <c r="F6" s="624"/>
      <c r="G6" s="624"/>
      <c r="H6" s="624"/>
      <c r="I6" s="624"/>
      <c r="J6" s="624"/>
      <c r="K6" s="624"/>
      <c r="L6" s="624" t="s">
        <v>97</v>
      </c>
      <c r="M6" s="624"/>
      <c r="N6" s="624"/>
      <c r="O6" s="624"/>
      <c r="P6" s="624"/>
      <c r="Q6" s="624"/>
      <c r="R6" s="505"/>
      <c r="S6" s="505"/>
      <c r="T6" s="505"/>
      <c r="U6" s="505"/>
      <c r="V6" s="630"/>
      <c r="W6" s="558" t="s">
        <v>98</v>
      </c>
      <c r="X6" s="480"/>
      <c r="Y6" s="480"/>
      <c r="Z6" s="480"/>
      <c r="AA6" s="480"/>
      <c r="AB6" s="481"/>
      <c r="AC6" s="635" t="s">
        <v>99</v>
      </c>
      <c r="AD6" s="636"/>
      <c r="AE6" s="636"/>
      <c r="AF6" s="636"/>
      <c r="AG6" s="636"/>
      <c r="AH6" s="636"/>
      <c r="AI6" s="636"/>
      <c r="AJ6" s="636"/>
      <c r="AK6" s="636"/>
      <c r="AL6" s="637"/>
      <c r="AM6" s="536" t="s">
        <v>100</v>
      </c>
      <c r="AN6" s="441"/>
      <c r="AO6" s="441"/>
      <c r="AP6" s="441"/>
      <c r="AQ6" s="441"/>
      <c r="AR6" s="441"/>
      <c r="AS6" s="441"/>
      <c r="AT6" s="442"/>
      <c r="AU6" s="524" t="s">
        <v>101</v>
      </c>
      <c r="AV6" s="525"/>
      <c r="AW6" s="525"/>
      <c r="AX6" s="525"/>
      <c r="AY6" s="447" t="s">
        <v>102</v>
      </c>
      <c r="AZ6" s="448"/>
      <c r="BA6" s="448"/>
      <c r="BB6" s="448"/>
      <c r="BC6" s="448"/>
      <c r="BD6" s="448"/>
      <c r="BE6" s="448"/>
      <c r="BF6" s="448"/>
      <c r="BG6" s="448"/>
      <c r="BH6" s="448"/>
      <c r="BI6" s="448"/>
      <c r="BJ6" s="448"/>
      <c r="BK6" s="448"/>
      <c r="BL6" s="448"/>
      <c r="BM6" s="449"/>
      <c r="BN6" s="467">
        <v>469630</v>
      </c>
      <c r="BO6" s="468"/>
      <c r="BP6" s="468"/>
      <c r="BQ6" s="468"/>
      <c r="BR6" s="468"/>
      <c r="BS6" s="468"/>
      <c r="BT6" s="468"/>
      <c r="BU6" s="469"/>
      <c r="BV6" s="467">
        <v>442118</v>
      </c>
      <c r="BW6" s="468"/>
      <c r="BX6" s="468"/>
      <c r="BY6" s="468"/>
      <c r="BZ6" s="468"/>
      <c r="CA6" s="468"/>
      <c r="CB6" s="468"/>
      <c r="CC6" s="469"/>
      <c r="CD6" s="476" t="s">
        <v>103</v>
      </c>
      <c r="CE6" s="477"/>
      <c r="CF6" s="477"/>
      <c r="CG6" s="477"/>
      <c r="CH6" s="477"/>
      <c r="CI6" s="477"/>
      <c r="CJ6" s="477"/>
      <c r="CK6" s="477"/>
      <c r="CL6" s="477"/>
      <c r="CM6" s="477"/>
      <c r="CN6" s="477"/>
      <c r="CO6" s="477"/>
      <c r="CP6" s="477"/>
      <c r="CQ6" s="477"/>
      <c r="CR6" s="477"/>
      <c r="CS6" s="478"/>
      <c r="CT6" s="620">
        <v>100.5</v>
      </c>
      <c r="CU6" s="621"/>
      <c r="CV6" s="621"/>
      <c r="CW6" s="621"/>
      <c r="CX6" s="621"/>
      <c r="CY6" s="621"/>
      <c r="CZ6" s="621"/>
      <c r="DA6" s="622"/>
      <c r="DB6" s="620">
        <v>98.5</v>
      </c>
      <c r="DC6" s="621"/>
      <c r="DD6" s="621"/>
      <c r="DE6" s="621"/>
      <c r="DF6" s="621"/>
      <c r="DG6" s="621"/>
      <c r="DH6" s="621"/>
      <c r="DI6" s="622"/>
      <c r="DJ6" s="186"/>
      <c r="DK6" s="186"/>
      <c r="DL6" s="186"/>
      <c r="DM6" s="186"/>
      <c r="DN6" s="186"/>
      <c r="DO6" s="186"/>
    </row>
    <row r="7" spans="1:119" ht="18.75" customHeight="1" x14ac:dyDescent="0.2">
      <c r="A7" s="187"/>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104</v>
      </c>
      <c r="AN7" s="441"/>
      <c r="AO7" s="441"/>
      <c r="AP7" s="441"/>
      <c r="AQ7" s="441"/>
      <c r="AR7" s="441"/>
      <c r="AS7" s="441"/>
      <c r="AT7" s="442"/>
      <c r="AU7" s="524" t="s">
        <v>101</v>
      </c>
      <c r="AV7" s="525"/>
      <c r="AW7" s="525"/>
      <c r="AX7" s="525"/>
      <c r="AY7" s="447" t="s">
        <v>105</v>
      </c>
      <c r="AZ7" s="448"/>
      <c r="BA7" s="448"/>
      <c r="BB7" s="448"/>
      <c r="BC7" s="448"/>
      <c r="BD7" s="448"/>
      <c r="BE7" s="448"/>
      <c r="BF7" s="448"/>
      <c r="BG7" s="448"/>
      <c r="BH7" s="448"/>
      <c r="BI7" s="448"/>
      <c r="BJ7" s="448"/>
      <c r="BK7" s="448"/>
      <c r="BL7" s="448"/>
      <c r="BM7" s="449"/>
      <c r="BN7" s="467">
        <v>212121</v>
      </c>
      <c r="BO7" s="468"/>
      <c r="BP7" s="468"/>
      <c r="BQ7" s="468"/>
      <c r="BR7" s="468"/>
      <c r="BS7" s="468"/>
      <c r="BT7" s="468"/>
      <c r="BU7" s="469"/>
      <c r="BV7" s="467">
        <v>44498</v>
      </c>
      <c r="BW7" s="468"/>
      <c r="BX7" s="468"/>
      <c r="BY7" s="468"/>
      <c r="BZ7" s="468"/>
      <c r="CA7" s="468"/>
      <c r="CB7" s="468"/>
      <c r="CC7" s="469"/>
      <c r="CD7" s="476" t="s">
        <v>106</v>
      </c>
      <c r="CE7" s="477"/>
      <c r="CF7" s="477"/>
      <c r="CG7" s="477"/>
      <c r="CH7" s="477"/>
      <c r="CI7" s="477"/>
      <c r="CJ7" s="477"/>
      <c r="CK7" s="477"/>
      <c r="CL7" s="477"/>
      <c r="CM7" s="477"/>
      <c r="CN7" s="477"/>
      <c r="CO7" s="477"/>
      <c r="CP7" s="477"/>
      <c r="CQ7" s="477"/>
      <c r="CR7" s="477"/>
      <c r="CS7" s="478"/>
      <c r="CT7" s="467">
        <v>4928369</v>
      </c>
      <c r="CU7" s="468"/>
      <c r="CV7" s="468"/>
      <c r="CW7" s="468"/>
      <c r="CX7" s="468"/>
      <c r="CY7" s="468"/>
      <c r="CZ7" s="468"/>
      <c r="DA7" s="469"/>
      <c r="DB7" s="467">
        <v>4791774</v>
      </c>
      <c r="DC7" s="468"/>
      <c r="DD7" s="468"/>
      <c r="DE7" s="468"/>
      <c r="DF7" s="468"/>
      <c r="DG7" s="468"/>
      <c r="DH7" s="468"/>
      <c r="DI7" s="469"/>
      <c r="DJ7" s="186"/>
      <c r="DK7" s="186"/>
      <c r="DL7" s="186"/>
      <c r="DM7" s="186"/>
      <c r="DN7" s="186"/>
      <c r="DO7" s="186"/>
    </row>
    <row r="8" spans="1:119" ht="18.75" customHeight="1" thickBot="1" x14ac:dyDescent="0.25">
      <c r="A8" s="187"/>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107</v>
      </c>
      <c r="AN8" s="441"/>
      <c r="AO8" s="441"/>
      <c r="AP8" s="441"/>
      <c r="AQ8" s="441"/>
      <c r="AR8" s="441"/>
      <c r="AS8" s="441"/>
      <c r="AT8" s="442"/>
      <c r="AU8" s="524" t="s">
        <v>101</v>
      </c>
      <c r="AV8" s="525"/>
      <c r="AW8" s="525"/>
      <c r="AX8" s="525"/>
      <c r="AY8" s="447" t="s">
        <v>108</v>
      </c>
      <c r="AZ8" s="448"/>
      <c r="BA8" s="448"/>
      <c r="BB8" s="448"/>
      <c r="BC8" s="448"/>
      <c r="BD8" s="448"/>
      <c r="BE8" s="448"/>
      <c r="BF8" s="448"/>
      <c r="BG8" s="448"/>
      <c r="BH8" s="448"/>
      <c r="BI8" s="448"/>
      <c r="BJ8" s="448"/>
      <c r="BK8" s="448"/>
      <c r="BL8" s="448"/>
      <c r="BM8" s="449"/>
      <c r="BN8" s="467">
        <v>257509</v>
      </c>
      <c r="BO8" s="468"/>
      <c r="BP8" s="468"/>
      <c r="BQ8" s="468"/>
      <c r="BR8" s="468"/>
      <c r="BS8" s="468"/>
      <c r="BT8" s="468"/>
      <c r="BU8" s="469"/>
      <c r="BV8" s="467">
        <v>397620</v>
      </c>
      <c r="BW8" s="468"/>
      <c r="BX8" s="468"/>
      <c r="BY8" s="468"/>
      <c r="BZ8" s="468"/>
      <c r="CA8" s="468"/>
      <c r="CB8" s="468"/>
      <c r="CC8" s="469"/>
      <c r="CD8" s="476" t="s">
        <v>109</v>
      </c>
      <c r="CE8" s="477"/>
      <c r="CF8" s="477"/>
      <c r="CG8" s="477"/>
      <c r="CH8" s="477"/>
      <c r="CI8" s="477"/>
      <c r="CJ8" s="477"/>
      <c r="CK8" s="477"/>
      <c r="CL8" s="477"/>
      <c r="CM8" s="477"/>
      <c r="CN8" s="477"/>
      <c r="CO8" s="477"/>
      <c r="CP8" s="477"/>
      <c r="CQ8" s="477"/>
      <c r="CR8" s="477"/>
      <c r="CS8" s="478"/>
      <c r="CT8" s="580">
        <v>0.54</v>
      </c>
      <c r="CU8" s="581"/>
      <c r="CV8" s="581"/>
      <c r="CW8" s="581"/>
      <c r="CX8" s="581"/>
      <c r="CY8" s="581"/>
      <c r="CZ8" s="581"/>
      <c r="DA8" s="582"/>
      <c r="DB8" s="580">
        <v>0.52</v>
      </c>
      <c r="DC8" s="581"/>
      <c r="DD8" s="581"/>
      <c r="DE8" s="581"/>
      <c r="DF8" s="581"/>
      <c r="DG8" s="581"/>
      <c r="DH8" s="581"/>
      <c r="DI8" s="582"/>
      <c r="DJ8" s="186"/>
      <c r="DK8" s="186"/>
      <c r="DL8" s="186"/>
      <c r="DM8" s="186"/>
      <c r="DN8" s="186"/>
      <c r="DO8" s="186"/>
    </row>
    <row r="9" spans="1:119" ht="18.75" customHeight="1" thickBot="1" x14ac:dyDescent="0.25">
      <c r="A9" s="187"/>
      <c r="B9" s="609" t="s">
        <v>110</v>
      </c>
      <c r="C9" s="610"/>
      <c r="D9" s="610"/>
      <c r="E9" s="610"/>
      <c r="F9" s="610"/>
      <c r="G9" s="610"/>
      <c r="H9" s="610"/>
      <c r="I9" s="610"/>
      <c r="J9" s="610"/>
      <c r="K9" s="530"/>
      <c r="L9" s="611" t="s">
        <v>111</v>
      </c>
      <c r="M9" s="612"/>
      <c r="N9" s="612"/>
      <c r="O9" s="612"/>
      <c r="P9" s="612"/>
      <c r="Q9" s="613"/>
      <c r="R9" s="614">
        <v>19922</v>
      </c>
      <c r="S9" s="615"/>
      <c r="T9" s="615"/>
      <c r="U9" s="615"/>
      <c r="V9" s="616"/>
      <c r="W9" s="546" t="s">
        <v>112</v>
      </c>
      <c r="X9" s="547"/>
      <c r="Y9" s="547"/>
      <c r="Z9" s="547"/>
      <c r="AA9" s="547"/>
      <c r="AB9" s="547"/>
      <c r="AC9" s="547"/>
      <c r="AD9" s="547"/>
      <c r="AE9" s="547"/>
      <c r="AF9" s="547"/>
      <c r="AG9" s="547"/>
      <c r="AH9" s="547"/>
      <c r="AI9" s="547"/>
      <c r="AJ9" s="547"/>
      <c r="AK9" s="547"/>
      <c r="AL9" s="617"/>
      <c r="AM9" s="536" t="s">
        <v>113</v>
      </c>
      <c r="AN9" s="441"/>
      <c r="AO9" s="441"/>
      <c r="AP9" s="441"/>
      <c r="AQ9" s="441"/>
      <c r="AR9" s="441"/>
      <c r="AS9" s="441"/>
      <c r="AT9" s="442"/>
      <c r="AU9" s="524" t="s">
        <v>114</v>
      </c>
      <c r="AV9" s="525"/>
      <c r="AW9" s="525"/>
      <c r="AX9" s="525"/>
      <c r="AY9" s="447" t="s">
        <v>115</v>
      </c>
      <c r="AZ9" s="448"/>
      <c r="BA9" s="448"/>
      <c r="BB9" s="448"/>
      <c r="BC9" s="448"/>
      <c r="BD9" s="448"/>
      <c r="BE9" s="448"/>
      <c r="BF9" s="448"/>
      <c r="BG9" s="448"/>
      <c r="BH9" s="448"/>
      <c r="BI9" s="448"/>
      <c r="BJ9" s="448"/>
      <c r="BK9" s="448"/>
      <c r="BL9" s="448"/>
      <c r="BM9" s="449"/>
      <c r="BN9" s="467">
        <v>-140111</v>
      </c>
      <c r="BO9" s="468"/>
      <c r="BP9" s="468"/>
      <c r="BQ9" s="468"/>
      <c r="BR9" s="468"/>
      <c r="BS9" s="468"/>
      <c r="BT9" s="468"/>
      <c r="BU9" s="469"/>
      <c r="BV9" s="467">
        <v>24440</v>
      </c>
      <c r="BW9" s="468"/>
      <c r="BX9" s="468"/>
      <c r="BY9" s="468"/>
      <c r="BZ9" s="468"/>
      <c r="CA9" s="468"/>
      <c r="CB9" s="468"/>
      <c r="CC9" s="469"/>
      <c r="CD9" s="476" t="s">
        <v>116</v>
      </c>
      <c r="CE9" s="477"/>
      <c r="CF9" s="477"/>
      <c r="CG9" s="477"/>
      <c r="CH9" s="477"/>
      <c r="CI9" s="477"/>
      <c r="CJ9" s="477"/>
      <c r="CK9" s="477"/>
      <c r="CL9" s="477"/>
      <c r="CM9" s="477"/>
      <c r="CN9" s="477"/>
      <c r="CO9" s="477"/>
      <c r="CP9" s="477"/>
      <c r="CQ9" s="477"/>
      <c r="CR9" s="477"/>
      <c r="CS9" s="478"/>
      <c r="CT9" s="437">
        <v>10.1</v>
      </c>
      <c r="CU9" s="438"/>
      <c r="CV9" s="438"/>
      <c r="CW9" s="438"/>
      <c r="CX9" s="438"/>
      <c r="CY9" s="438"/>
      <c r="CZ9" s="438"/>
      <c r="DA9" s="439"/>
      <c r="DB9" s="437">
        <v>10.4</v>
      </c>
      <c r="DC9" s="438"/>
      <c r="DD9" s="438"/>
      <c r="DE9" s="438"/>
      <c r="DF9" s="438"/>
      <c r="DG9" s="438"/>
      <c r="DH9" s="438"/>
      <c r="DI9" s="439"/>
      <c r="DJ9" s="186"/>
      <c r="DK9" s="186"/>
      <c r="DL9" s="186"/>
      <c r="DM9" s="186"/>
      <c r="DN9" s="186"/>
      <c r="DO9" s="186"/>
    </row>
    <row r="10" spans="1:119" ht="18.75" customHeight="1" thickBot="1" x14ac:dyDescent="0.25">
      <c r="A10" s="187"/>
      <c r="B10" s="609"/>
      <c r="C10" s="610"/>
      <c r="D10" s="610"/>
      <c r="E10" s="610"/>
      <c r="F10" s="610"/>
      <c r="G10" s="610"/>
      <c r="H10" s="610"/>
      <c r="I10" s="610"/>
      <c r="J10" s="610"/>
      <c r="K10" s="530"/>
      <c r="L10" s="440" t="s">
        <v>117</v>
      </c>
      <c r="M10" s="441"/>
      <c r="N10" s="441"/>
      <c r="O10" s="441"/>
      <c r="P10" s="441"/>
      <c r="Q10" s="442"/>
      <c r="R10" s="443">
        <v>21025</v>
      </c>
      <c r="S10" s="444"/>
      <c r="T10" s="444"/>
      <c r="U10" s="444"/>
      <c r="V10" s="446"/>
      <c r="W10" s="618"/>
      <c r="X10" s="429"/>
      <c r="Y10" s="429"/>
      <c r="Z10" s="429"/>
      <c r="AA10" s="429"/>
      <c r="AB10" s="429"/>
      <c r="AC10" s="429"/>
      <c r="AD10" s="429"/>
      <c r="AE10" s="429"/>
      <c r="AF10" s="429"/>
      <c r="AG10" s="429"/>
      <c r="AH10" s="429"/>
      <c r="AI10" s="429"/>
      <c r="AJ10" s="429"/>
      <c r="AK10" s="429"/>
      <c r="AL10" s="619"/>
      <c r="AM10" s="536" t="s">
        <v>118</v>
      </c>
      <c r="AN10" s="441"/>
      <c r="AO10" s="441"/>
      <c r="AP10" s="441"/>
      <c r="AQ10" s="441"/>
      <c r="AR10" s="441"/>
      <c r="AS10" s="441"/>
      <c r="AT10" s="442"/>
      <c r="AU10" s="524" t="s">
        <v>114</v>
      </c>
      <c r="AV10" s="525"/>
      <c r="AW10" s="525"/>
      <c r="AX10" s="525"/>
      <c r="AY10" s="447" t="s">
        <v>119</v>
      </c>
      <c r="AZ10" s="448"/>
      <c r="BA10" s="448"/>
      <c r="BB10" s="448"/>
      <c r="BC10" s="448"/>
      <c r="BD10" s="448"/>
      <c r="BE10" s="448"/>
      <c r="BF10" s="448"/>
      <c r="BG10" s="448"/>
      <c r="BH10" s="448"/>
      <c r="BI10" s="448"/>
      <c r="BJ10" s="448"/>
      <c r="BK10" s="448"/>
      <c r="BL10" s="448"/>
      <c r="BM10" s="449"/>
      <c r="BN10" s="467">
        <v>199207</v>
      </c>
      <c r="BO10" s="468"/>
      <c r="BP10" s="468"/>
      <c r="BQ10" s="468"/>
      <c r="BR10" s="468"/>
      <c r="BS10" s="468"/>
      <c r="BT10" s="468"/>
      <c r="BU10" s="469"/>
      <c r="BV10" s="467">
        <v>223</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9"/>
      <c r="C11" s="610"/>
      <c r="D11" s="610"/>
      <c r="E11" s="610"/>
      <c r="F11" s="610"/>
      <c r="G11" s="610"/>
      <c r="H11" s="610"/>
      <c r="I11" s="610"/>
      <c r="J11" s="610"/>
      <c r="K11" s="530"/>
      <c r="L11" s="513" t="s">
        <v>121</v>
      </c>
      <c r="M11" s="514"/>
      <c r="N11" s="514"/>
      <c r="O11" s="514"/>
      <c r="P11" s="514"/>
      <c r="Q11" s="515"/>
      <c r="R11" s="606" t="s">
        <v>122</v>
      </c>
      <c r="S11" s="607"/>
      <c r="T11" s="607"/>
      <c r="U11" s="607"/>
      <c r="V11" s="608"/>
      <c r="W11" s="618"/>
      <c r="X11" s="429"/>
      <c r="Y11" s="429"/>
      <c r="Z11" s="429"/>
      <c r="AA11" s="429"/>
      <c r="AB11" s="429"/>
      <c r="AC11" s="429"/>
      <c r="AD11" s="429"/>
      <c r="AE11" s="429"/>
      <c r="AF11" s="429"/>
      <c r="AG11" s="429"/>
      <c r="AH11" s="429"/>
      <c r="AI11" s="429"/>
      <c r="AJ11" s="429"/>
      <c r="AK11" s="429"/>
      <c r="AL11" s="619"/>
      <c r="AM11" s="536" t="s">
        <v>123</v>
      </c>
      <c r="AN11" s="441"/>
      <c r="AO11" s="441"/>
      <c r="AP11" s="441"/>
      <c r="AQ11" s="441"/>
      <c r="AR11" s="441"/>
      <c r="AS11" s="441"/>
      <c r="AT11" s="442"/>
      <c r="AU11" s="524" t="s">
        <v>124</v>
      </c>
      <c r="AV11" s="525"/>
      <c r="AW11" s="525"/>
      <c r="AX11" s="525"/>
      <c r="AY11" s="447" t="s">
        <v>125</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126</v>
      </c>
      <c r="CE11" s="477"/>
      <c r="CF11" s="477"/>
      <c r="CG11" s="477"/>
      <c r="CH11" s="477"/>
      <c r="CI11" s="477"/>
      <c r="CJ11" s="477"/>
      <c r="CK11" s="477"/>
      <c r="CL11" s="477"/>
      <c r="CM11" s="477"/>
      <c r="CN11" s="477"/>
      <c r="CO11" s="477"/>
      <c r="CP11" s="477"/>
      <c r="CQ11" s="477"/>
      <c r="CR11" s="477"/>
      <c r="CS11" s="478"/>
      <c r="CT11" s="580" t="s">
        <v>127</v>
      </c>
      <c r="CU11" s="581"/>
      <c r="CV11" s="581"/>
      <c r="CW11" s="581"/>
      <c r="CX11" s="581"/>
      <c r="CY11" s="581"/>
      <c r="CZ11" s="581"/>
      <c r="DA11" s="582"/>
      <c r="DB11" s="580" t="s">
        <v>128</v>
      </c>
      <c r="DC11" s="581"/>
      <c r="DD11" s="581"/>
      <c r="DE11" s="581"/>
      <c r="DF11" s="581"/>
      <c r="DG11" s="581"/>
      <c r="DH11" s="581"/>
      <c r="DI11" s="582"/>
      <c r="DJ11" s="186"/>
      <c r="DK11" s="186"/>
      <c r="DL11" s="186"/>
      <c r="DM11" s="186"/>
      <c r="DN11" s="186"/>
      <c r="DO11" s="186"/>
    </row>
    <row r="12" spans="1:119" ht="18.75" customHeight="1" x14ac:dyDescent="0.2">
      <c r="A12" s="187"/>
      <c r="B12" s="583" t="s">
        <v>129</v>
      </c>
      <c r="C12" s="584"/>
      <c r="D12" s="584"/>
      <c r="E12" s="584"/>
      <c r="F12" s="584"/>
      <c r="G12" s="584"/>
      <c r="H12" s="584"/>
      <c r="I12" s="584"/>
      <c r="J12" s="584"/>
      <c r="K12" s="585"/>
      <c r="L12" s="592" t="s">
        <v>130</v>
      </c>
      <c r="M12" s="593"/>
      <c r="N12" s="593"/>
      <c r="O12" s="593"/>
      <c r="P12" s="593"/>
      <c r="Q12" s="594"/>
      <c r="R12" s="595">
        <v>20141</v>
      </c>
      <c r="S12" s="596"/>
      <c r="T12" s="596"/>
      <c r="U12" s="596"/>
      <c r="V12" s="597"/>
      <c r="W12" s="598" t="s">
        <v>1</v>
      </c>
      <c r="X12" s="525"/>
      <c r="Y12" s="525"/>
      <c r="Z12" s="525"/>
      <c r="AA12" s="525"/>
      <c r="AB12" s="599"/>
      <c r="AC12" s="600" t="s">
        <v>131</v>
      </c>
      <c r="AD12" s="601"/>
      <c r="AE12" s="601"/>
      <c r="AF12" s="601"/>
      <c r="AG12" s="602"/>
      <c r="AH12" s="600" t="s">
        <v>132</v>
      </c>
      <c r="AI12" s="601"/>
      <c r="AJ12" s="601"/>
      <c r="AK12" s="601"/>
      <c r="AL12" s="603"/>
      <c r="AM12" s="536" t="s">
        <v>133</v>
      </c>
      <c r="AN12" s="441"/>
      <c r="AO12" s="441"/>
      <c r="AP12" s="441"/>
      <c r="AQ12" s="441"/>
      <c r="AR12" s="441"/>
      <c r="AS12" s="441"/>
      <c r="AT12" s="442"/>
      <c r="AU12" s="524" t="s">
        <v>134</v>
      </c>
      <c r="AV12" s="525"/>
      <c r="AW12" s="525"/>
      <c r="AX12" s="525"/>
      <c r="AY12" s="447" t="s">
        <v>135</v>
      </c>
      <c r="AZ12" s="448"/>
      <c r="BA12" s="448"/>
      <c r="BB12" s="448"/>
      <c r="BC12" s="448"/>
      <c r="BD12" s="448"/>
      <c r="BE12" s="448"/>
      <c r="BF12" s="448"/>
      <c r="BG12" s="448"/>
      <c r="BH12" s="448"/>
      <c r="BI12" s="448"/>
      <c r="BJ12" s="448"/>
      <c r="BK12" s="448"/>
      <c r="BL12" s="448"/>
      <c r="BM12" s="449"/>
      <c r="BN12" s="467">
        <v>452636</v>
      </c>
      <c r="BO12" s="468"/>
      <c r="BP12" s="468"/>
      <c r="BQ12" s="468"/>
      <c r="BR12" s="468"/>
      <c r="BS12" s="468"/>
      <c r="BT12" s="468"/>
      <c r="BU12" s="469"/>
      <c r="BV12" s="467">
        <v>523719</v>
      </c>
      <c r="BW12" s="468"/>
      <c r="BX12" s="468"/>
      <c r="BY12" s="468"/>
      <c r="BZ12" s="468"/>
      <c r="CA12" s="468"/>
      <c r="CB12" s="468"/>
      <c r="CC12" s="469"/>
      <c r="CD12" s="476" t="s">
        <v>136</v>
      </c>
      <c r="CE12" s="477"/>
      <c r="CF12" s="477"/>
      <c r="CG12" s="477"/>
      <c r="CH12" s="477"/>
      <c r="CI12" s="477"/>
      <c r="CJ12" s="477"/>
      <c r="CK12" s="477"/>
      <c r="CL12" s="477"/>
      <c r="CM12" s="477"/>
      <c r="CN12" s="477"/>
      <c r="CO12" s="477"/>
      <c r="CP12" s="477"/>
      <c r="CQ12" s="477"/>
      <c r="CR12" s="477"/>
      <c r="CS12" s="478"/>
      <c r="CT12" s="580" t="s">
        <v>137</v>
      </c>
      <c r="CU12" s="581"/>
      <c r="CV12" s="581"/>
      <c r="CW12" s="581"/>
      <c r="CX12" s="581"/>
      <c r="CY12" s="581"/>
      <c r="CZ12" s="581"/>
      <c r="DA12" s="582"/>
      <c r="DB12" s="580" t="s">
        <v>137</v>
      </c>
      <c r="DC12" s="581"/>
      <c r="DD12" s="581"/>
      <c r="DE12" s="581"/>
      <c r="DF12" s="581"/>
      <c r="DG12" s="581"/>
      <c r="DH12" s="581"/>
      <c r="DI12" s="582"/>
      <c r="DJ12" s="186"/>
      <c r="DK12" s="186"/>
      <c r="DL12" s="186"/>
      <c r="DM12" s="186"/>
      <c r="DN12" s="186"/>
      <c r="DO12" s="186"/>
    </row>
    <row r="13" spans="1:119" ht="18.75" customHeight="1" x14ac:dyDescent="0.2">
      <c r="A13" s="187"/>
      <c r="B13" s="586"/>
      <c r="C13" s="587"/>
      <c r="D13" s="587"/>
      <c r="E13" s="587"/>
      <c r="F13" s="587"/>
      <c r="G13" s="587"/>
      <c r="H13" s="587"/>
      <c r="I13" s="587"/>
      <c r="J13" s="587"/>
      <c r="K13" s="588"/>
      <c r="L13" s="197"/>
      <c r="M13" s="567" t="s">
        <v>138</v>
      </c>
      <c r="N13" s="568"/>
      <c r="O13" s="568"/>
      <c r="P13" s="568"/>
      <c r="Q13" s="569"/>
      <c r="R13" s="570">
        <v>20067</v>
      </c>
      <c r="S13" s="571"/>
      <c r="T13" s="571"/>
      <c r="U13" s="571"/>
      <c r="V13" s="572"/>
      <c r="W13" s="558" t="s">
        <v>139</v>
      </c>
      <c r="X13" s="480"/>
      <c r="Y13" s="480"/>
      <c r="Z13" s="480"/>
      <c r="AA13" s="480"/>
      <c r="AB13" s="481"/>
      <c r="AC13" s="443">
        <v>1158</v>
      </c>
      <c r="AD13" s="444"/>
      <c r="AE13" s="444"/>
      <c r="AF13" s="444"/>
      <c r="AG13" s="445"/>
      <c r="AH13" s="443">
        <v>1106</v>
      </c>
      <c r="AI13" s="444"/>
      <c r="AJ13" s="444"/>
      <c r="AK13" s="444"/>
      <c r="AL13" s="446"/>
      <c r="AM13" s="536" t="s">
        <v>140</v>
      </c>
      <c r="AN13" s="441"/>
      <c r="AO13" s="441"/>
      <c r="AP13" s="441"/>
      <c r="AQ13" s="441"/>
      <c r="AR13" s="441"/>
      <c r="AS13" s="441"/>
      <c r="AT13" s="442"/>
      <c r="AU13" s="524" t="s">
        <v>93</v>
      </c>
      <c r="AV13" s="525"/>
      <c r="AW13" s="525"/>
      <c r="AX13" s="525"/>
      <c r="AY13" s="447" t="s">
        <v>141</v>
      </c>
      <c r="AZ13" s="448"/>
      <c r="BA13" s="448"/>
      <c r="BB13" s="448"/>
      <c r="BC13" s="448"/>
      <c r="BD13" s="448"/>
      <c r="BE13" s="448"/>
      <c r="BF13" s="448"/>
      <c r="BG13" s="448"/>
      <c r="BH13" s="448"/>
      <c r="BI13" s="448"/>
      <c r="BJ13" s="448"/>
      <c r="BK13" s="448"/>
      <c r="BL13" s="448"/>
      <c r="BM13" s="449"/>
      <c r="BN13" s="467">
        <v>-393540</v>
      </c>
      <c r="BO13" s="468"/>
      <c r="BP13" s="468"/>
      <c r="BQ13" s="468"/>
      <c r="BR13" s="468"/>
      <c r="BS13" s="468"/>
      <c r="BT13" s="468"/>
      <c r="BU13" s="469"/>
      <c r="BV13" s="467">
        <v>-499056</v>
      </c>
      <c r="BW13" s="468"/>
      <c r="BX13" s="468"/>
      <c r="BY13" s="468"/>
      <c r="BZ13" s="468"/>
      <c r="CA13" s="468"/>
      <c r="CB13" s="468"/>
      <c r="CC13" s="469"/>
      <c r="CD13" s="476" t="s">
        <v>142</v>
      </c>
      <c r="CE13" s="477"/>
      <c r="CF13" s="477"/>
      <c r="CG13" s="477"/>
      <c r="CH13" s="477"/>
      <c r="CI13" s="477"/>
      <c r="CJ13" s="477"/>
      <c r="CK13" s="477"/>
      <c r="CL13" s="477"/>
      <c r="CM13" s="477"/>
      <c r="CN13" s="477"/>
      <c r="CO13" s="477"/>
      <c r="CP13" s="477"/>
      <c r="CQ13" s="477"/>
      <c r="CR13" s="477"/>
      <c r="CS13" s="478"/>
      <c r="CT13" s="437">
        <v>13.4</v>
      </c>
      <c r="CU13" s="438"/>
      <c r="CV13" s="438"/>
      <c r="CW13" s="438"/>
      <c r="CX13" s="438"/>
      <c r="CY13" s="438"/>
      <c r="CZ13" s="438"/>
      <c r="DA13" s="439"/>
      <c r="DB13" s="437">
        <v>12</v>
      </c>
      <c r="DC13" s="438"/>
      <c r="DD13" s="438"/>
      <c r="DE13" s="438"/>
      <c r="DF13" s="438"/>
      <c r="DG13" s="438"/>
      <c r="DH13" s="438"/>
      <c r="DI13" s="439"/>
      <c r="DJ13" s="186"/>
      <c r="DK13" s="186"/>
      <c r="DL13" s="186"/>
      <c r="DM13" s="186"/>
      <c r="DN13" s="186"/>
      <c r="DO13" s="186"/>
    </row>
    <row r="14" spans="1:119" ht="18.75" customHeight="1" thickBot="1" x14ac:dyDescent="0.25">
      <c r="A14" s="187"/>
      <c r="B14" s="586"/>
      <c r="C14" s="587"/>
      <c r="D14" s="587"/>
      <c r="E14" s="587"/>
      <c r="F14" s="587"/>
      <c r="G14" s="587"/>
      <c r="H14" s="587"/>
      <c r="I14" s="587"/>
      <c r="J14" s="587"/>
      <c r="K14" s="588"/>
      <c r="L14" s="560" t="s">
        <v>143</v>
      </c>
      <c r="M14" s="604"/>
      <c r="N14" s="604"/>
      <c r="O14" s="604"/>
      <c r="P14" s="604"/>
      <c r="Q14" s="605"/>
      <c r="R14" s="570">
        <v>20283</v>
      </c>
      <c r="S14" s="571"/>
      <c r="T14" s="571"/>
      <c r="U14" s="571"/>
      <c r="V14" s="572"/>
      <c r="W14" s="573"/>
      <c r="X14" s="483"/>
      <c r="Y14" s="483"/>
      <c r="Z14" s="483"/>
      <c r="AA14" s="483"/>
      <c r="AB14" s="484"/>
      <c r="AC14" s="563">
        <v>11.9</v>
      </c>
      <c r="AD14" s="564"/>
      <c r="AE14" s="564"/>
      <c r="AF14" s="564"/>
      <c r="AG14" s="565"/>
      <c r="AH14" s="563">
        <v>11.4</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144</v>
      </c>
      <c r="CE14" s="474"/>
      <c r="CF14" s="474"/>
      <c r="CG14" s="474"/>
      <c r="CH14" s="474"/>
      <c r="CI14" s="474"/>
      <c r="CJ14" s="474"/>
      <c r="CK14" s="474"/>
      <c r="CL14" s="474"/>
      <c r="CM14" s="474"/>
      <c r="CN14" s="474"/>
      <c r="CO14" s="474"/>
      <c r="CP14" s="474"/>
      <c r="CQ14" s="474"/>
      <c r="CR14" s="474"/>
      <c r="CS14" s="475"/>
      <c r="CT14" s="574">
        <v>1.1000000000000001</v>
      </c>
      <c r="CU14" s="575"/>
      <c r="CV14" s="575"/>
      <c r="CW14" s="575"/>
      <c r="CX14" s="575"/>
      <c r="CY14" s="575"/>
      <c r="CZ14" s="575"/>
      <c r="DA14" s="576"/>
      <c r="DB14" s="574">
        <v>6.9</v>
      </c>
      <c r="DC14" s="575"/>
      <c r="DD14" s="575"/>
      <c r="DE14" s="575"/>
      <c r="DF14" s="575"/>
      <c r="DG14" s="575"/>
      <c r="DH14" s="575"/>
      <c r="DI14" s="576"/>
      <c r="DJ14" s="186"/>
      <c r="DK14" s="186"/>
      <c r="DL14" s="186"/>
      <c r="DM14" s="186"/>
      <c r="DN14" s="186"/>
      <c r="DO14" s="186"/>
    </row>
    <row r="15" spans="1:119" ht="18.75" customHeight="1" x14ac:dyDescent="0.2">
      <c r="A15" s="187"/>
      <c r="B15" s="586"/>
      <c r="C15" s="587"/>
      <c r="D15" s="587"/>
      <c r="E15" s="587"/>
      <c r="F15" s="587"/>
      <c r="G15" s="587"/>
      <c r="H15" s="587"/>
      <c r="I15" s="587"/>
      <c r="J15" s="587"/>
      <c r="K15" s="588"/>
      <c r="L15" s="197"/>
      <c r="M15" s="567" t="s">
        <v>145</v>
      </c>
      <c r="N15" s="568"/>
      <c r="O15" s="568"/>
      <c r="P15" s="568"/>
      <c r="Q15" s="569"/>
      <c r="R15" s="570">
        <v>20203</v>
      </c>
      <c r="S15" s="571"/>
      <c r="T15" s="571"/>
      <c r="U15" s="571"/>
      <c r="V15" s="572"/>
      <c r="W15" s="558" t="s">
        <v>146</v>
      </c>
      <c r="X15" s="480"/>
      <c r="Y15" s="480"/>
      <c r="Z15" s="480"/>
      <c r="AA15" s="480"/>
      <c r="AB15" s="481"/>
      <c r="AC15" s="443">
        <v>1944</v>
      </c>
      <c r="AD15" s="444"/>
      <c r="AE15" s="444"/>
      <c r="AF15" s="444"/>
      <c r="AG15" s="445"/>
      <c r="AH15" s="443">
        <v>2025</v>
      </c>
      <c r="AI15" s="444"/>
      <c r="AJ15" s="444"/>
      <c r="AK15" s="444"/>
      <c r="AL15" s="446"/>
      <c r="AM15" s="536"/>
      <c r="AN15" s="441"/>
      <c r="AO15" s="441"/>
      <c r="AP15" s="441"/>
      <c r="AQ15" s="441"/>
      <c r="AR15" s="441"/>
      <c r="AS15" s="441"/>
      <c r="AT15" s="442"/>
      <c r="AU15" s="524"/>
      <c r="AV15" s="525"/>
      <c r="AW15" s="525"/>
      <c r="AX15" s="525"/>
      <c r="AY15" s="459" t="s">
        <v>147</v>
      </c>
      <c r="AZ15" s="460"/>
      <c r="BA15" s="460"/>
      <c r="BB15" s="460"/>
      <c r="BC15" s="460"/>
      <c r="BD15" s="460"/>
      <c r="BE15" s="460"/>
      <c r="BF15" s="460"/>
      <c r="BG15" s="460"/>
      <c r="BH15" s="460"/>
      <c r="BI15" s="460"/>
      <c r="BJ15" s="460"/>
      <c r="BK15" s="460"/>
      <c r="BL15" s="460"/>
      <c r="BM15" s="461"/>
      <c r="BN15" s="462">
        <v>2399305</v>
      </c>
      <c r="BO15" s="463"/>
      <c r="BP15" s="463"/>
      <c r="BQ15" s="463"/>
      <c r="BR15" s="463"/>
      <c r="BS15" s="463"/>
      <c r="BT15" s="463"/>
      <c r="BU15" s="464"/>
      <c r="BV15" s="462">
        <v>2132435</v>
      </c>
      <c r="BW15" s="463"/>
      <c r="BX15" s="463"/>
      <c r="BY15" s="463"/>
      <c r="BZ15" s="463"/>
      <c r="CA15" s="463"/>
      <c r="CB15" s="463"/>
      <c r="CC15" s="464"/>
      <c r="CD15" s="577" t="s">
        <v>148</v>
      </c>
      <c r="CE15" s="578"/>
      <c r="CF15" s="578"/>
      <c r="CG15" s="578"/>
      <c r="CH15" s="578"/>
      <c r="CI15" s="578"/>
      <c r="CJ15" s="578"/>
      <c r="CK15" s="578"/>
      <c r="CL15" s="578"/>
      <c r="CM15" s="578"/>
      <c r="CN15" s="578"/>
      <c r="CO15" s="578"/>
      <c r="CP15" s="578"/>
      <c r="CQ15" s="578"/>
      <c r="CR15" s="578"/>
      <c r="CS15" s="579"/>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6"/>
      <c r="C16" s="587"/>
      <c r="D16" s="587"/>
      <c r="E16" s="587"/>
      <c r="F16" s="587"/>
      <c r="G16" s="587"/>
      <c r="H16" s="587"/>
      <c r="I16" s="587"/>
      <c r="J16" s="587"/>
      <c r="K16" s="588"/>
      <c r="L16" s="560" t="s">
        <v>149</v>
      </c>
      <c r="M16" s="561"/>
      <c r="N16" s="561"/>
      <c r="O16" s="561"/>
      <c r="P16" s="561"/>
      <c r="Q16" s="562"/>
      <c r="R16" s="555" t="s">
        <v>150</v>
      </c>
      <c r="S16" s="556"/>
      <c r="T16" s="556"/>
      <c r="U16" s="556"/>
      <c r="V16" s="557"/>
      <c r="W16" s="573"/>
      <c r="X16" s="483"/>
      <c r="Y16" s="483"/>
      <c r="Z16" s="483"/>
      <c r="AA16" s="483"/>
      <c r="AB16" s="484"/>
      <c r="AC16" s="563">
        <v>20</v>
      </c>
      <c r="AD16" s="564"/>
      <c r="AE16" s="564"/>
      <c r="AF16" s="564"/>
      <c r="AG16" s="565"/>
      <c r="AH16" s="563">
        <v>20.9</v>
      </c>
      <c r="AI16" s="564"/>
      <c r="AJ16" s="564"/>
      <c r="AK16" s="564"/>
      <c r="AL16" s="566"/>
      <c r="AM16" s="536"/>
      <c r="AN16" s="441"/>
      <c r="AO16" s="441"/>
      <c r="AP16" s="441"/>
      <c r="AQ16" s="441"/>
      <c r="AR16" s="441"/>
      <c r="AS16" s="441"/>
      <c r="AT16" s="442"/>
      <c r="AU16" s="524"/>
      <c r="AV16" s="525"/>
      <c r="AW16" s="525"/>
      <c r="AX16" s="525"/>
      <c r="AY16" s="447" t="s">
        <v>151</v>
      </c>
      <c r="AZ16" s="448"/>
      <c r="BA16" s="448"/>
      <c r="BB16" s="448"/>
      <c r="BC16" s="448"/>
      <c r="BD16" s="448"/>
      <c r="BE16" s="448"/>
      <c r="BF16" s="448"/>
      <c r="BG16" s="448"/>
      <c r="BH16" s="448"/>
      <c r="BI16" s="448"/>
      <c r="BJ16" s="448"/>
      <c r="BK16" s="448"/>
      <c r="BL16" s="448"/>
      <c r="BM16" s="449"/>
      <c r="BN16" s="467">
        <v>4114228</v>
      </c>
      <c r="BO16" s="468"/>
      <c r="BP16" s="468"/>
      <c r="BQ16" s="468"/>
      <c r="BR16" s="468"/>
      <c r="BS16" s="468"/>
      <c r="BT16" s="468"/>
      <c r="BU16" s="469"/>
      <c r="BV16" s="467">
        <v>4001316</v>
      </c>
      <c r="BW16" s="468"/>
      <c r="BX16" s="468"/>
      <c r="BY16" s="468"/>
      <c r="BZ16" s="468"/>
      <c r="CA16" s="468"/>
      <c r="CB16" s="468"/>
      <c r="CC16" s="469"/>
      <c r="CD16" s="201"/>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6"/>
      <c r="DK16" s="186"/>
      <c r="DL16" s="186"/>
      <c r="DM16" s="186"/>
      <c r="DN16" s="186"/>
      <c r="DO16" s="186"/>
    </row>
    <row r="17" spans="1:119" ht="18.75" customHeight="1" thickBot="1" x14ac:dyDescent="0.25">
      <c r="A17" s="187"/>
      <c r="B17" s="589"/>
      <c r="C17" s="590"/>
      <c r="D17" s="590"/>
      <c r="E17" s="590"/>
      <c r="F17" s="590"/>
      <c r="G17" s="590"/>
      <c r="H17" s="590"/>
      <c r="I17" s="590"/>
      <c r="J17" s="590"/>
      <c r="K17" s="591"/>
      <c r="L17" s="202"/>
      <c r="M17" s="552" t="s">
        <v>152</v>
      </c>
      <c r="N17" s="553"/>
      <c r="O17" s="553"/>
      <c r="P17" s="553"/>
      <c r="Q17" s="554"/>
      <c r="R17" s="555" t="s">
        <v>153</v>
      </c>
      <c r="S17" s="556"/>
      <c r="T17" s="556"/>
      <c r="U17" s="556"/>
      <c r="V17" s="557"/>
      <c r="W17" s="558" t="s">
        <v>154</v>
      </c>
      <c r="X17" s="480"/>
      <c r="Y17" s="480"/>
      <c r="Z17" s="480"/>
      <c r="AA17" s="480"/>
      <c r="AB17" s="481"/>
      <c r="AC17" s="443">
        <v>6633</v>
      </c>
      <c r="AD17" s="444"/>
      <c r="AE17" s="444"/>
      <c r="AF17" s="444"/>
      <c r="AG17" s="445"/>
      <c r="AH17" s="443">
        <v>6575</v>
      </c>
      <c r="AI17" s="444"/>
      <c r="AJ17" s="444"/>
      <c r="AK17" s="444"/>
      <c r="AL17" s="446"/>
      <c r="AM17" s="536"/>
      <c r="AN17" s="441"/>
      <c r="AO17" s="441"/>
      <c r="AP17" s="441"/>
      <c r="AQ17" s="441"/>
      <c r="AR17" s="441"/>
      <c r="AS17" s="441"/>
      <c r="AT17" s="442"/>
      <c r="AU17" s="524"/>
      <c r="AV17" s="525"/>
      <c r="AW17" s="525"/>
      <c r="AX17" s="525"/>
      <c r="AY17" s="447" t="s">
        <v>155</v>
      </c>
      <c r="AZ17" s="448"/>
      <c r="BA17" s="448"/>
      <c r="BB17" s="448"/>
      <c r="BC17" s="448"/>
      <c r="BD17" s="448"/>
      <c r="BE17" s="448"/>
      <c r="BF17" s="448"/>
      <c r="BG17" s="448"/>
      <c r="BH17" s="448"/>
      <c r="BI17" s="448"/>
      <c r="BJ17" s="448"/>
      <c r="BK17" s="448"/>
      <c r="BL17" s="448"/>
      <c r="BM17" s="449"/>
      <c r="BN17" s="467">
        <v>3026550</v>
      </c>
      <c r="BO17" s="468"/>
      <c r="BP17" s="468"/>
      <c r="BQ17" s="468"/>
      <c r="BR17" s="468"/>
      <c r="BS17" s="468"/>
      <c r="BT17" s="468"/>
      <c r="BU17" s="469"/>
      <c r="BV17" s="467">
        <v>2706258</v>
      </c>
      <c r="BW17" s="468"/>
      <c r="BX17" s="468"/>
      <c r="BY17" s="468"/>
      <c r="BZ17" s="468"/>
      <c r="CA17" s="468"/>
      <c r="CB17" s="468"/>
      <c r="CC17" s="469"/>
      <c r="CD17" s="201"/>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6"/>
      <c r="DK17" s="186"/>
      <c r="DL17" s="186"/>
      <c r="DM17" s="186"/>
      <c r="DN17" s="186"/>
      <c r="DO17" s="186"/>
    </row>
    <row r="18" spans="1:119" ht="18.75" customHeight="1" thickBot="1" x14ac:dyDescent="0.25">
      <c r="A18" s="187"/>
      <c r="B18" s="529" t="s">
        <v>156</v>
      </c>
      <c r="C18" s="530"/>
      <c r="D18" s="530"/>
      <c r="E18" s="531"/>
      <c r="F18" s="531"/>
      <c r="G18" s="531"/>
      <c r="H18" s="531"/>
      <c r="I18" s="531"/>
      <c r="J18" s="531"/>
      <c r="K18" s="531"/>
      <c r="L18" s="532">
        <v>43.8</v>
      </c>
      <c r="M18" s="532"/>
      <c r="N18" s="532"/>
      <c r="O18" s="532"/>
      <c r="P18" s="532"/>
      <c r="Q18" s="532"/>
      <c r="R18" s="533"/>
      <c r="S18" s="533"/>
      <c r="T18" s="533"/>
      <c r="U18" s="533"/>
      <c r="V18" s="534"/>
      <c r="W18" s="548"/>
      <c r="X18" s="549"/>
      <c r="Y18" s="549"/>
      <c r="Z18" s="549"/>
      <c r="AA18" s="549"/>
      <c r="AB18" s="559"/>
      <c r="AC18" s="431">
        <v>68.099999999999994</v>
      </c>
      <c r="AD18" s="432"/>
      <c r="AE18" s="432"/>
      <c r="AF18" s="432"/>
      <c r="AG18" s="535"/>
      <c r="AH18" s="431">
        <v>67.7</v>
      </c>
      <c r="AI18" s="432"/>
      <c r="AJ18" s="432"/>
      <c r="AK18" s="432"/>
      <c r="AL18" s="433"/>
      <c r="AM18" s="536"/>
      <c r="AN18" s="441"/>
      <c r="AO18" s="441"/>
      <c r="AP18" s="441"/>
      <c r="AQ18" s="441"/>
      <c r="AR18" s="441"/>
      <c r="AS18" s="441"/>
      <c r="AT18" s="442"/>
      <c r="AU18" s="524"/>
      <c r="AV18" s="525"/>
      <c r="AW18" s="525"/>
      <c r="AX18" s="525"/>
      <c r="AY18" s="447" t="s">
        <v>157</v>
      </c>
      <c r="AZ18" s="448"/>
      <c r="BA18" s="448"/>
      <c r="BB18" s="448"/>
      <c r="BC18" s="448"/>
      <c r="BD18" s="448"/>
      <c r="BE18" s="448"/>
      <c r="BF18" s="448"/>
      <c r="BG18" s="448"/>
      <c r="BH18" s="448"/>
      <c r="BI18" s="448"/>
      <c r="BJ18" s="448"/>
      <c r="BK18" s="448"/>
      <c r="BL18" s="448"/>
      <c r="BM18" s="449"/>
      <c r="BN18" s="467">
        <v>4503364</v>
      </c>
      <c r="BO18" s="468"/>
      <c r="BP18" s="468"/>
      <c r="BQ18" s="468"/>
      <c r="BR18" s="468"/>
      <c r="BS18" s="468"/>
      <c r="BT18" s="468"/>
      <c r="BU18" s="469"/>
      <c r="BV18" s="467">
        <v>4571317</v>
      </c>
      <c r="BW18" s="468"/>
      <c r="BX18" s="468"/>
      <c r="BY18" s="468"/>
      <c r="BZ18" s="468"/>
      <c r="CA18" s="468"/>
      <c r="CB18" s="468"/>
      <c r="CC18" s="469"/>
      <c r="CD18" s="201"/>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6"/>
      <c r="DK18" s="186"/>
      <c r="DL18" s="186"/>
      <c r="DM18" s="186"/>
      <c r="DN18" s="186"/>
      <c r="DO18" s="186"/>
    </row>
    <row r="19" spans="1:119" ht="18.75" customHeight="1" thickBot="1" x14ac:dyDescent="0.25">
      <c r="A19" s="187"/>
      <c r="B19" s="529" t="s">
        <v>158</v>
      </c>
      <c r="C19" s="530"/>
      <c r="D19" s="530"/>
      <c r="E19" s="531"/>
      <c r="F19" s="531"/>
      <c r="G19" s="531"/>
      <c r="H19" s="531"/>
      <c r="I19" s="531"/>
      <c r="J19" s="531"/>
      <c r="K19" s="531"/>
      <c r="L19" s="537">
        <v>455</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159</v>
      </c>
      <c r="AZ19" s="448"/>
      <c r="BA19" s="448"/>
      <c r="BB19" s="448"/>
      <c r="BC19" s="448"/>
      <c r="BD19" s="448"/>
      <c r="BE19" s="448"/>
      <c r="BF19" s="448"/>
      <c r="BG19" s="448"/>
      <c r="BH19" s="448"/>
      <c r="BI19" s="448"/>
      <c r="BJ19" s="448"/>
      <c r="BK19" s="448"/>
      <c r="BL19" s="448"/>
      <c r="BM19" s="449"/>
      <c r="BN19" s="467">
        <v>6204354</v>
      </c>
      <c r="BO19" s="468"/>
      <c r="BP19" s="468"/>
      <c r="BQ19" s="468"/>
      <c r="BR19" s="468"/>
      <c r="BS19" s="468"/>
      <c r="BT19" s="468"/>
      <c r="BU19" s="469"/>
      <c r="BV19" s="467">
        <v>6176175</v>
      </c>
      <c r="BW19" s="468"/>
      <c r="BX19" s="468"/>
      <c r="BY19" s="468"/>
      <c r="BZ19" s="468"/>
      <c r="CA19" s="468"/>
      <c r="CB19" s="468"/>
      <c r="CC19" s="469"/>
      <c r="CD19" s="201"/>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6"/>
      <c r="DK19" s="186"/>
      <c r="DL19" s="186"/>
      <c r="DM19" s="186"/>
      <c r="DN19" s="186"/>
      <c r="DO19" s="186"/>
    </row>
    <row r="20" spans="1:119" ht="18.75" customHeight="1" thickBot="1" x14ac:dyDescent="0.25">
      <c r="A20" s="187"/>
      <c r="B20" s="529" t="s">
        <v>160</v>
      </c>
      <c r="C20" s="530"/>
      <c r="D20" s="530"/>
      <c r="E20" s="531"/>
      <c r="F20" s="531"/>
      <c r="G20" s="531"/>
      <c r="H20" s="531"/>
      <c r="I20" s="531"/>
      <c r="J20" s="531"/>
      <c r="K20" s="531"/>
      <c r="L20" s="537">
        <v>8685</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201"/>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6"/>
      <c r="DK20" s="186"/>
      <c r="DL20" s="186"/>
      <c r="DM20" s="186"/>
      <c r="DN20" s="186"/>
      <c r="DO20" s="186"/>
    </row>
    <row r="21" spans="1:119" ht="18.75" customHeight="1" x14ac:dyDescent="0.2">
      <c r="A21" s="187"/>
      <c r="B21" s="526" t="s">
        <v>161</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201"/>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6"/>
      <c r="DK21" s="186"/>
      <c r="DL21" s="186"/>
      <c r="DM21" s="186"/>
      <c r="DN21" s="186"/>
      <c r="DO21" s="186"/>
    </row>
    <row r="22" spans="1:119" ht="18.75" customHeight="1" thickBot="1" x14ac:dyDescent="0.25">
      <c r="A22" s="187"/>
      <c r="B22" s="496" t="s">
        <v>162</v>
      </c>
      <c r="C22" s="497"/>
      <c r="D22" s="498"/>
      <c r="E22" s="505" t="s">
        <v>1</v>
      </c>
      <c r="F22" s="480"/>
      <c r="G22" s="480"/>
      <c r="H22" s="480"/>
      <c r="I22" s="480"/>
      <c r="J22" s="480"/>
      <c r="K22" s="481"/>
      <c r="L22" s="505" t="s">
        <v>163</v>
      </c>
      <c r="M22" s="480"/>
      <c r="N22" s="480"/>
      <c r="O22" s="480"/>
      <c r="P22" s="481"/>
      <c r="Q22" s="490" t="s">
        <v>164</v>
      </c>
      <c r="R22" s="491"/>
      <c r="S22" s="491"/>
      <c r="T22" s="491"/>
      <c r="U22" s="491"/>
      <c r="V22" s="506"/>
      <c r="W22" s="508" t="s">
        <v>165</v>
      </c>
      <c r="X22" s="497"/>
      <c r="Y22" s="498"/>
      <c r="Z22" s="505" t="s">
        <v>1</v>
      </c>
      <c r="AA22" s="480"/>
      <c r="AB22" s="480"/>
      <c r="AC22" s="480"/>
      <c r="AD22" s="480"/>
      <c r="AE22" s="480"/>
      <c r="AF22" s="480"/>
      <c r="AG22" s="481"/>
      <c r="AH22" s="479" t="s">
        <v>166</v>
      </c>
      <c r="AI22" s="480"/>
      <c r="AJ22" s="480"/>
      <c r="AK22" s="480"/>
      <c r="AL22" s="481"/>
      <c r="AM22" s="479" t="s">
        <v>167</v>
      </c>
      <c r="AN22" s="485"/>
      <c r="AO22" s="485"/>
      <c r="AP22" s="485"/>
      <c r="AQ22" s="485"/>
      <c r="AR22" s="486"/>
      <c r="AS22" s="490" t="s">
        <v>164</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201"/>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6"/>
      <c r="DK22" s="186"/>
      <c r="DL22" s="186"/>
      <c r="DM22" s="186"/>
      <c r="DN22" s="186"/>
      <c r="DO22" s="186"/>
    </row>
    <row r="23" spans="1:119" ht="18.75" customHeight="1" x14ac:dyDescent="0.2">
      <c r="A23" s="187"/>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168</v>
      </c>
      <c r="AZ23" s="460"/>
      <c r="BA23" s="460"/>
      <c r="BB23" s="460"/>
      <c r="BC23" s="460"/>
      <c r="BD23" s="460"/>
      <c r="BE23" s="460"/>
      <c r="BF23" s="460"/>
      <c r="BG23" s="460"/>
      <c r="BH23" s="460"/>
      <c r="BI23" s="460"/>
      <c r="BJ23" s="460"/>
      <c r="BK23" s="460"/>
      <c r="BL23" s="460"/>
      <c r="BM23" s="461"/>
      <c r="BN23" s="467">
        <v>7954135</v>
      </c>
      <c r="BO23" s="468"/>
      <c r="BP23" s="468"/>
      <c r="BQ23" s="468"/>
      <c r="BR23" s="468"/>
      <c r="BS23" s="468"/>
      <c r="BT23" s="468"/>
      <c r="BU23" s="469"/>
      <c r="BV23" s="467">
        <v>7892004</v>
      </c>
      <c r="BW23" s="468"/>
      <c r="BX23" s="468"/>
      <c r="BY23" s="468"/>
      <c r="BZ23" s="468"/>
      <c r="CA23" s="468"/>
      <c r="CB23" s="468"/>
      <c r="CC23" s="469"/>
      <c r="CD23" s="201"/>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6"/>
      <c r="DK23" s="186"/>
      <c r="DL23" s="186"/>
      <c r="DM23" s="186"/>
      <c r="DN23" s="186"/>
      <c r="DO23" s="186"/>
    </row>
    <row r="24" spans="1:119" ht="18.75" customHeight="1" thickBot="1" x14ac:dyDescent="0.25">
      <c r="A24" s="187"/>
      <c r="B24" s="499"/>
      <c r="C24" s="500"/>
      <c r="D24" s="501"/>
      <c r="E24" s="440" t="s">
        <v>169</v>
      </c>
      <c r="F24" s="441"/>
      <c r="G24" s="441"/>
      <c r="H24" s="441"/>
      <c r="I24" s="441"/>
      <c r="J24" s="441"/>
      <c r="K24" s="442"/>
      <c r="L24" s="443">
        <v>1</v>
      </c>
      <c r="M24" s="444"/>
      <c r="N24" s="444"/>
      <c r="O24" s="444"/>
      <c r="P24" s="445"/>
      <c r="Q24" s="443">
        <v>7190</v>
      </c>
      <c r="R24" s="444"/>
      <c r="S24" s="444"/>
      <c r="T24" s="444"/>
      <c r="U24" s="444"/>
      <c r="V24" s="445"/>
      <c r="W24" s="509"/>
      <c r="X24" s="500"/>
      <c r="Y24" s="501"/>
      <c r="Z24" s="440" t="s">
        <v>170</v>
      </c>
      <c r="AA24" s="441"/>
      <c r="AB24" s="441"/>
      <c r="AC24" s="441"/>
      <c r="AD24" s="441"/>
      <c r="AE24" s="441"/>
      <c r="AF24" s="441"/>
      <c r="AG24" s="442"/>
      <c r="AH24" s="443">
        <v>147</v>
      </c>
      <c r="AI24" s="444"/>
      <c r="AJ24" s="444"/>
      <c r="AK24" s="444"/>
      <c r="AL24" s="445"/>
      <c r="AM24" s="443">
        <v>448056</v>
      </c>
      <c r="AN24" s="444"/>
      <c r="AO24" s="444"/>
      <c r="AP24" s="444"/>
      <c r="AQ24" s="444"/>
      <c r="AR24" s="445"/>
      <c r="AS24" s="443">
        <v>3048</v>
      </c>
      <c r="AT24" s="444"/>
      <c r="AU24" s="444"/>
      <c r="AV24" s="444"/>
      <c r="AW24" s="444"/>
      <c r="AX24" s="446"/>
      <c r="AY24" s="434" t="s">
        <v>171</v>
      </c>
      <c r="AZ24" s="435"/>
      <c r="BA24" s="435"/>
      <c r="BB24" s="435"/>
      <c r="BC24" s="435"/>
      <c r="BD24" s="435"/>
      <c r="BE24" s="435"/>
      <c r="BF24" s="435"/>
      <c r="BG24" s="435"/>
      <c r="BH24" s="435"/>
      <c r="BI24" s="435"/>
      <c r="BJ24" s="435"/>
      <c r="BK24" s="435"/>
      <c r="BL24" s="435"/>
      <c r="BM24" s="436"/>
      <c r="BN24" s="467">
        <v>5178028</v>
      </c>
      <c r="BO24" s="468"/>
      <c r="BP24" s="468"/>
      <c r="BQ24" s="468"/>
      <c r="BR24" s="468"/>
      <c r="BS24" s="468"/>
      <c r="BT24" s="468"/>
      <c r="BU24" s="469"/>
      <c r="BV24" s="467">
        <v>5217001</v>
      </c>
      <c r="BW24" s="468"/>
      <c r="BX24" s="468"/>
      <c r="BY24" s="468"/>
      <c r="BZ24" s="468"/>
      <c r="CA24" s="468"/>
      <c r="CB24" s="468"/>
      <c r="CC24" s="469"/>
      <c r="CD24" s="201"/>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6"/>
      <c r="DK24" s="186"/>
      <c r="DL24" s="186"/>
      <c r="DM24" s="186"/>
      <c r="DN24" s="186"/>
      <c r="DO24" s="186"/>
    </row>
    <row r="25" spans="1:119" s="186" customFormat="1" ht="18.75" customHeight="1" x14ac:dyDescent="0.2">
      <c r="A25" s="187"/>
      <c r="B25" s="499"/>
      <c r="C25" s="500"/>
      <c r="D25" s="501"/>
      <c r="E25" s="440" t="s">
        <v>172</v>
      </c>
      <c r="F25" s="441"/>
      <c r="G25" s="441"/>
      <c r="H25" s="441"/>
      <c r="I25" s="441"/>
      <c r="J25" s="441"/>
      <c r="K25" s="442"/>
      <c r="L25" s="443">
        <v>1</v>
      </c>
      <c r="M25" s="444"/>
      <c r="N25" s="444"/>
      <c r="O25" s="444"/>
      <c r="P25" s="445"/>
      <c r="Q25" s="443">
        <v>5830</v>
      </c>
      <c r="R25" s="444"/>
      <c r="S25" s="444"/>
      <c r="T25" s="444"/>
      <c r="U25" s="444"/>
      <c r="V25" s="445"/>
      <c r="W25" s="509"/>
      <c r="X25" s="500"/>
      <c r="Y25" s="501"/>
      <c r="Z25" s="440" t="s">
        <v>173</v>
      </c>
      <c r="AA25" s="441"/>
      <c r="AB25" s="441"/>
      <c r="AC25" s="441"/>
      <c r="AD25" s="441"/>
      <c r="AE25" s="441"/>
      <c r="AF25" s="441"/>
      <c r="AG25" s="442"/>
      <c r="AH25" s="443" t="s">
        <v>137</v>
      </c>
      <c r="AI25" s="444"/>
      <c r="AJ25" s="444"/>
      <c r="AK25" s="444"/>
      <c r="AL25" s="445"/>
      <c r="AM25" s="443" t="s">
        <v>137</v>
      </c>
      <c r="AN25" s="444"/>
      <c r="AO25" s="444"/>
      <c r="AP25" s="444"/>
      <c r="AQ25" s="444"/>
      <c r="AR25" s="445"/>
      <c r="AS25" s="443" t="s">
        <v>137</v>
      </c>
      <c r="AT25" s="444"/>
      <c r="AU25" s="444"/>
      <c r="AV25" s="444"/>
      <c r="AW25" s="444"/>
      <c r="AX25" s="446"/>
      <c r="AY25" s="459" t="s">
        <v>174</v>
      </c>
      <c r="AZ25" s="460"/>
      <c r="BA25" s="460"/>
      <c r="BB25" s="460"/>
      <c r="BC25" s="460"/>
      <c r="BD25" s="460"/>
      <c r="BE25" s="460"/>
      <c r="BF25" s="460"/>
      <c r="BG25" s="460"/>
      <c r="BH25" s="460"/>
      <c r="BI25" s="460"/>
      <c r="BJ25" s="460"/>
      <c r="BK25" s="460"/>
      <c r="BL25" s="460"/>
      <c r="BM25" s="461"/>
      <c r="BN25" s="462">
        <v>525784</v>
      </c>
      <c r="BO25" s="463"/>
      <c r="BP25" s="463"/>
      <c r="BQ25" s="463"/>
      <c r="BR25" s="463"/>
      <c r="BS25" s="463"/>
      <c r="BT25" s="463"/>
      <c r="BU25" s="464"/>
      <c r="BV25" s="462">
        <v>124443</v>
      </c>
      <c r="BW25" s="463"/>
      <c r="BX25" s="463"/>
      <c r="BY25" s="463"/>
      <c r="BZ25" s="463"/>
      <c r="CA25" s="463"/>
      <c r="CB25" s="463"/>
      <c r="CC25" s="464"/>
      <c r="CD25" s="201"/>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6" customFormat="1" ht="18.75" customHeight="1" x14ac:dyDescent="0.2">
      <c r="A26" s="187"/>
      <c r="B26" s="499"/>
      <c r="C26" s="500"/>
      <c r="D26" s="501"/>
      <c r="E26" s="440" t="s">
        <v>175</v>
      </c>
      <c r="F26" s="441"/>
      <c r="G26" s="441"/>
      <c r="H26" s="441"/>
      <c r="I26" s="441"/>
      <c r="J26" s="441"/>
      <c r="K26" s="442"/>
      <c r="L26" s="443">
        <v>1</v>
      </c>
      <c r="M26" s="444"/>
      <c r="N26" s="444"/>
      <c r="O26" s="444"/>
      <c r="P26" s="445"/>
      <c r="Q26" s="443">
        <v>5500</v>
      </c>
      <c r="R26" s="444"/>
      <c r="S26" s="444"/>
      <c r="T26" s="444"/>
      <c r="U26" s="444"/>
      <c r="V26" s="445"/>
      <c r="W26" s="509"/>
      <c r="X26" s="500"/>
      <c r="Y26" s="501"/>
      <c r="Z26" s="440" t="s">
        <v>176</v>
      </c>
      <c r="AA26" s="522"/>
      <c r="AB26" s="522"/>
      <c r="AC26" s="522"/>
      <c r="AD26" s="522"/>
      <c r="AE26" s="522"/>
      <c r="AF26" s="522"/>
      <c r="AG26" s="523"/>
      <c r="AH26" s="443" t="s">
        <v>128</v>
      </c>
      <c r="AI26" s="444"/>
      <c r="AJ26" s="444"/>
      <c r="AK26" s="444"/>
      <c r="AL26" s="445"/>
      <c r="AM26" s="443" t="s">
        <v>137</v>
      </c>
      <c r="AN26" s="444"/>
      <c r="AO26" s="444"/>
      <c r="AP26" s="444"/>
      <c r="AQ26" s="444"/>
      <c r="AR26" s="445"/>
      <c r="AS26" s="443" t="s">
        <v>137</v>
      </c>
      <c r="AT26" s="444"/>
      <c r="AU26" s="444"/>
      <c r="AV26" s="444"/>
      <c r="AW26" s="444"/>
      <c r="AX26" s="446"/>
      <c r="AY26" s="476" t="s">
        <v>177</v>
      </c>
      <c r="AZ26" s="477"/>
      <c r="BA26" s="477"/>
      <c r="BB26" s="477"/>
      <c r="BC26" s="477"/>
      <c r="BD26" s="477"/>
      <c r="BE26" s="477"/>
      <c r="BF26" s="477"/>
      <c r="BG26" s="477"/>
      <c r="BH26" s="477"/>
      <c r="BI26" s="477"/>
      <c r="BJ26" s="477"/>
      <c r="BK26" s="477"/>
      <c r="BL26" s="477"/>
      <c r="BM26" s="478"/>
      <c r="BN26" s="467" t="s">
        <v>137</v>
      </c>
      <c r="BO26" s="468"/>
      <c r="BP26" s="468"/>
      <c r="BQ26" s="468"/>
      <c r="BR26" s="468"/>
      <c r="BS26" s="468"/>
      <c r="BT26" s="468"/>
      <c r="BU26" s="469"/>
      <c r="BV26" s="467" t="s">
        <v>137</v>
      </c>
      <c r="BW26" s="468"/>
      <c r="BX26" s="468"/>
      <c r="BY26" s="468"/>
      <c r="BZ26" s="468"/>
      <c r="CA26" s="468"/>
      <c r="CB26" s="468"/>
      <c r="CC26" s="469"/>
      <c r="CD26" s="201"/>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87"/>
      <c r="B27" s="499"/>
      <c r="C27" s="500"/>
      <c r="D27" s="501"/>
      <c r="E27" s="440" t="s">
        <v>178</v>
      </c>
      <c r="F27" s="441"/>
      <c r="G27" s="441"/>
      <c r="H27" s="441"/>
      <c r="I27" s="441"/>
      <c r="J27" s="441"/>
      <c r="K27" s="442"/>
      <c r="L27" s="443">
        <v>1</v>
      </c>
      <c r="M27" s="444"/>
      <c r="N27" s="444"/>
      <c r="O27" s="444"/>
      <c r="P27" s="445"/>
      <c r="Q27" s="443">
        <v>3030</v>
      </c>
      <c r="R27" s="444"/>
      <c r="S27" s="444"/>
      <c r="T27" s="444"/>
      <c r="U27" s="444"/>
      <c r="V27" s="445"/>
      <c r="W27" s="509"/>
      <c r="X27" s="500"/>
      <c r="Y27" s="501"/>
      <c r="Z27" s="440" t="s">
        <v>179</v>
      </c>
      <c r="AA27" s="441"/>
      <c r="AB27" s="441"/>
      <c r="AC27" s="441"/>
      <c r="AD27" s="441"/>
      <c r="AE27" s="441"/>
      <c r="AF27" s="441"/>
      <c r="AG27" s="442"/>
      <c r="AH27" s="443">
        <v>2</v>
      </c>
      <c r="AI27" s="444"/>
      <c r="AJ27" s="444"/>
      <c r="AK27" s="444"/>
      <c r="AL27" s="445"/>
      <c r="AM27" s="443" t="s">
        <v>180</v>
      </c>
      <c r="AN27" s="444"/>
      <c r="AO27" s="444"/>
      <c r="AP27" s="444"/>
      <c r="AQ27" s="444"/>
      <c r="AR27" s="445"/>
      <c r="AS27" s="443" t="s">
        <v>180</v>
      </c>
      <c r="AT27" s="444"/>
      <c r="AU27" s="444"/>
      <c r="AV27" s="444"/>
      <c r="AW27" s="444"/>
      <c r="AX27" s="446"/>
      <c r="AY27" s="473" t="s">
        <v>181</v>
      </c>
      <c r="AZ27" s="474"/>
      <c r="BA27" s="474"/>
      <c r="BB27" s="474"/>
      <c r="BC27" s="474"/>
      <c r="BD27" s="474"/>
      <c r="BE27" s="474"/>
      <c r="BF27" s="474"/>
      <c r="BG27" s="474"/>
      <c r="BH27" s="474"/>
      <c r="BI27" s="474"/>
      <c r="BJ27" s="474"/>
      <c r="BK27" s="474"/>
      <c r="BL27" s="474"/>
      <c r="BM27" s="475"/>
      <c r="BN27" s="470">
        <v>315821</v>
      </c>
      <c r="BO27" s="471"/>
      <c r="BP27" s="471"/>
      <c r="BQ27" s="471"/>
      <c r="BR27" s="471"/>
      <c r="BS27" s="471"/>
      <c r="BT27" s="471"/>
      <c r="BU27" s="472"/>
      <c r="BV27" s="470">
        <v>315821</v>
      </c>
      <c r="BW27" s="471"/>
      <c r="BX27" s="471"/>
      <c r="BY27" s="471"/>
      <c r="BZ27" s="471"/>
      <c r="CA27" s="471"/>
      <c r="CB27" s="471"/>
      <c r="CC27" s="472"/>
      <c r="CD27" s="203"/>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6"/>
      <c r="DK27" s="186"/>
      <c r="DL27" s="186"/>
      <c r="DM27" s="186"/>
      <c r="DN27" s="186"/>
      <c r="DO27" s="186"/>
    </row>
    <row r="28" spans="1:119" ht="18.75" customHeight="1" x14ac:dyDescent="0.2">
      <c r="A28" s="187"/>
      <c r="B28" s="499"/>
      <c r="C28" s="500"/>
      <c r="D28" s="501"/>
      <c r="E28" s="440" t="s">
        <v>182</v>
      </c>
      <c r="F28" s="441"/>
      <c r="G28" s="441"/>
      <c r="H28" s="441"/>
      <c r="I28" s="441"/>
      <c r="J28" s="441"/>
      <c r="K28" s="442"/>
      <c r="L28" s="443">
        <v>1</v>
      </c>
      <c r="M28" s="444"/>
      <c r="N28" s="444"/>
      <c r="O28" s="444"/>
      <c r="P28" s="445"/>
      <c r="Q28" s="443">
        <v>2270</v>
      </c>
      <c r="R28" s="444"/>
      <c r="S28" s="444"/>
      <c r="T28" s="444"/>
      <c r="U28" s="444"/>
      <c r="V28" s="445"/>
      <c r="W28" s="509"/>
      <c r="X28" s="500"/>
      <c r="Y28" s="501"/>
      <c r="Z28" s="440" t="s">
        <v>183</v>
      </c>
      <c r="AA28" s="441"/>
      <c r="AB28" s="441"/>
      <c r="AC28" s="441"/>
      <c r="AD28" s="441"/>
      <c r="AE28" s="441"/>
      <c r="AF28" s="441"/>
      <c r="AG28" s="442"/>
      <c r="AH28" s="443" t="s">
        <v>137</v>
      </c>
      <c r="AI28" s="444"/>
      <c r="AJ28" s="444"/>
      <c r="AK28" s="444"/>
      <c r="AL28" s="445"/>
      <c r="AM28" s="443" t="s">
        <v>137</v>
      </c>
      <c r="AN28" s="444"/>
      <c r="AO28" s="444"/>
      <c r="AP28" s="444"/>
      <c r="AQ28" s="444"/>
      <c r="AR28" s="445"/>
      <c r="AS28" s="443" t="s">
        <v>137</v>
      </c>
      <c r="AT28" s="444"/>
      <c r="AU28" s="444"/>
      <c r="AV28" s="444"/>
      <c r="AW28" s="444"/>
      <c r="AX28" s="446"/>
      <c r="AY28" s="450" t="s">
        <v>184</v>
      </c>
      <c r="AZ28" s="451"/>
      <c r="BA28" s="451"/>
      <c r="BB28" s="452"/>
      <c r="BC28" s="459" t="s">
        <v>48</v>
      </c>
      <c r="BD28" s="460"/>
      <c r="BE28" s="460"/>
      <c r="BF28" s="460"/>
      <c r="BG28" s="460"/>
      <c r="BH28" s="460"/>
      <c r="BI28" s="460"/>
      <c r="BJ28" s="460"/>
      <c r="BK28" s="460"/>
      <c r="BL28" s="460"/>
      <c r="BM28" s="461"/>
      <c r="BN28" s="462">
        <v>1298840</v>
      </c>
      <c r="BO28" s="463"/>
      <c r="BP28" s="463"/>
      <c r="BQ28" s="463"/>
      <c r="BR28" s="463"/>
      <c r="BS28" s="463"/>
      <c r="BT28" s="463"/>
      <c r="BU28" s="464"/>
      <c r="BV28" s="462">
        <v>1552269</v>
      </c>
      <c r="BW28" s="463"/>
      <c r="BX28" s="463"/>
      <c r="BY28" s="463"/>
      <c r="BZ28" s="463"/>
      <c r="CA28" s="463"/>
      <c r="CB28" s="463"/>
      <c r="CC28" s="464"/>
      <c r="CD28" s="201"/>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6"/>
      <c r="DK28" s="186"/>
      <c r="DL28" s="186"/>
      <c r="DM28" s="186"/>
      <c r="DN28" s="186"/>
      <c r="DO28" s="186"/>
    </row>
    <row r="29" spans="1:119" ht="18.75" customHeight="1" x14ac:dyDescent="0.2">
      <c r="A29" s="187"/>
      <c r="B29" s="499"/>
      <c r="C29" s="500"/>
      <c r="D29" s="501"/>
      <c r="E29" s="440" t="s">
        <v>185</v>
      </c>
      <c r="F29" s="441"/>
      <c r="G29" s="441"/>
      <c r="H29" s="441"/>
      <c r="I29" s="441"/>
      <c r="J29" s="441"/>
      <c r="K29" s="442"/>
      <c r="L29" s="443">
        <v>12</v>
      </c>
      <c r="M29" s="444"/>
      <c r="N29" s="444"/>
      <c r="O29" s="444"/>
      <c r="P29" s="445"/>
      <c r="Q29" s="443">
        <v>2100</v>
      </c>
      <c r="R29" s="444"/>
      <c r="S29" s="444"/>
      <c r="T29" s="444"/>
      <c r="U29" s="444"/>
      <c r="V29" s="445"/>
      <c r="W29" s="510"/>
      <c r="X29" s="511"/>
      <c r="Y29" s="512"/>
      <c r="Z29" s="440" t="s">
        <v>186</v>
      </c>
      <c r="AA29" s="441"/>
      <c r="AB29" s="441"/>
      <c r="AC29" s="441"/>
      <c r="AD29" s="441"/>
      <c r="AE29" s="441"/>
      <c r="AF29" s="441"/>
      <c r="AG29" s="442"/>
      <c r="AH29" s="443">
        <v>149</v>
      </c>
      <c r="AI29" s="444"/>
      <c r="AJ29" s="444"/>
      <c r="AK29" s="444"/>
      <c r="AL29" s="445"/>
      <c r="AM29" s="443">
        <v>455540</v>
      </c>
      <c r="AN29" s="444"/>
      <c r="AO29" s="444"/>
      <c r="AP29" s="444"/>
      <c r="AQ29" s="444"/>
      <c r="AR29" s="445"/>
      <c r="AS29" s="443">
        <v>3057</v>
      </c>
      <c r="AT29" s="444"/>
      <c r="AU29" s="444"/>
      <c r="AV29" s="444"/>
      <c r="AW29" s="444"/>
      <c r="AX29" s="446"/>
      <c r="AY29" s="453"/>
      <c r="AZ29" s="454"/>
      <c r="BA29" s="454"/>
      <c r="BB29" s="455"/>
      <c r="BC29" s="447" t="s">
        <v>187</v>
      </c>
      <c r="BD29" s="448"/>
      <c r="BE29" s="448"/>
      <c r="BF29" s="448"/>
      <c r="BG29" s="448"/>
      <c r="BH29" s="448"/>
      <c r="BI29" s="448"/>
      <c r="BJ29" s="448"/>
      <c r="BK29" s="448"/>
      <c r="BL29" s="448"/>
      <c r="BM29" s="449"/>
      <c r="BN29" s="467">
        <v>58871</v>
      </c>
      <c r="BO29" s="468"/>
      <c r="BP29" s="468"/>
      <c r="BQ29" s="468"/>
      <c r="BR29" s="468"/>
      <c r="BS29" s="468"/>
      <c r="BT29" s="468"/>
      <c r="BU29" s="469"/>
      <c r="BV29" s="467">
        <v>58871</v>
      </c>
      <c r="BW29" s="468"/>
      <c r="BX29" s="468"/>
      <c r="BY29" s="468"/>
      <c r="BZ29" s="468"/>
      <c r="CA29" s="468"/>
      <c r="CB29" s="468"/>
      <c r="CC29" s="469"/>
      <c r="CD29" s="203"/>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6"/>
      <c r="DK29" s="186"/>
      <c r="DL29" s="186"/>
      <c r="DM29" s="186"/>
      <c r="DN29" s="186"/>
      <c r="DO29" s="186"/>
    </row>
    <row r="30" spans="1:119" ht="18.75" customHeight="1" thickBot="1" x14ac:dyDescent="0.25">
      <c r="A30" s="187"/>
      <c r="B30" s="502"/>
      <c r="C30" s="503"/>
      <c r="D30" s="504"/>
      <c r="E30" s="513"/>
      <c r="F30" s="514"/>
      <c r="G30" s="514"/>
      <c r="H30" s="514"/>
      <c r="I30" s="514"/>
      <c r="J30" s="514"/>
      <c r="K30" s="515"/>
      <c r="L30" s="516"/>
      <c r="M30" s="517"/>
      <c r="N30" s="517"/>
      <c r="O30" s="517"/>
      <c r="P30" s="518"/>
      <c r="Q30" s="516"/>
      <c r="R30" s="517"/>
      <c r="S30" s="517"/>
      <c r="T30" s="517"/>
      <c r="U30" s="517"/>
      <c r="V30" s="518"/>
      <c r="W30" s="519" t="s">
        <v>188</v>
      </c>
      <c r="X30" s="520"/>
      <c r="Y30" s="520"/>
      <c r="Z30" s="520"/>
      <c r="AA30" s="520"/>
      <c r="AB30" s="520"/>
      <c r="AC30" s="520"/>
      <c r="AD30" s="520"/>
      <c r="AE30" s="520"/>
      <c r="AF30" s="520"/>
      <c r="AG30" s="521"/>
      <c r="AH30" s="431">
        <v>96</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2311721</v>
      </c>
      <c r="BO30" s="471"/>
      <c r="BP30" s="471"/>
      <c r="BQ30" s="471"/>
      <c r="BR30" s="471"/>
      <c r="BS30" s="471"/>
      <c r="BT30" s="471"/>
      <c r="BU30" s="472"/>
      <c r="BV30" s="470">
        <v>2190375</v>
      </c>
      <c r="BW30" s="471"/>
      <c r="BX30" s="471"/>
      <c r="BY30" s="471"/>
      <c r="BZ30" s="471"/>
      <c r="CA30" s="471"/>
      <c r="CB30" s="471"/>
      <c r="CC30" s="472"/>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0" t="s">
        <v>195</v>
      </c>
      <c r="D33" s="430"/>
      <c r="E33" s="429" t="s">
        <v>196</v>
      </c>
      <c r="F33" s="429"/>
      <c r="G33" s="429"/>
      <c r="H33" s="429"/>
      <c r="I33" s="429"/>
      <c r="J33" s="429"/>
      <c r="K33" s="429"/>
      <c r="L33" s="429"/>
      <c r="M33" s="429"/>
      <c r="N33" s="429"/>
      <c r="O33" s="429"/>
      <c r="P33" s="429"/>
      <c r="Q33" s="429"/>
      <c r="R33" s="429"/>
      <c r="S33" s="429"/>
      <c r="T33" s="216"/>
      <c r="U33" s="430" t="s">
        <v>195</v>
      </c>
      <c r="V33" s="430"/>
      <c r="W33" s="429" t="s">
        <v>196</v>
      </c>
      <c r="X33" s="429"/>
      <c r="Y33" s="429"/>
      <c r="Z33" s="429"/>
      <c r="AA33" s="429"/>
      <c r="AB33" s="429"/>
      <c r="AC33" s="429"/>
      <c r="AD33" s="429"/>
      <c r="AE33" s="429"/>
      <c r="AF33" s="429"/>
      <c r="AG33" s="429"/>
      <c r="AH33" s="429"/>
      <c r="AI33" s="429"/>
      <c r="AJ33" s="429"/>
      <c r="AK33" s="429"/>
      <c r="AL33" s="216"/>
      <c r="AM33" s="430" t="s">
        <v>195</v>
      </c>
      <c r="AN33" s="430"/>
      <c r="AO33" s="429" t="s">
        <v>196</v>
      </c>
      <c r="AP33" s="429"/>
      <c r="AQ33" s="429"/>
      <c r="AR33" s="429"/>
      <c r="AS33" s="429"/>
      <c r="AT33" s="429"/>
      <c r="AU33" s="429"/>
      <c r="AV33" s="429"/>
      <c r="AW33" s="429"/>
      <c r="AX33" s="429"/>
      <c r="AY33" s="429"/>
      <c r="AZ33" s="429"/>
      <c r="BA33" s="429"/>
      <c r="BB33" s="429"/>
      <c r="BC33" s="429"/>
      <c r="BD33" s="217"/>
      <c r="BE33" s="429" t="s">
        <v>197</v>
      </c>
      <c r="BF33" s="429"/>
      <c r="BG33" s="429" t="s">
        <v>198</v>
      </c>
      <c r="BH33" s="429"/>
      <c r="BI33" s="429"/>
      <c r="BJ33" s="429"/>
      <c r="BK33" s="429"/>
      <c r="BL33" s="429"/>
      <c r="BM33" s="429"/>
      <c r="BN33" s="429"/>
      <c r="BO33" s="429"/>
      <c r="BP33" s="429"/>
      <c r="BQ33" s="429"/>
      <c r="BR33" s="429"/>
      <c r="BS33" s="429"/>
      <c r="BT33" s="429"/>
      <c r="BU33" s="429"/>
      <c r="BV33" s="217"/>
      <c r="BW33" s="430" t="s">
        <v>197</v>
      </c>
      <c r="BX33" s="430"/>
      <c r="BY33" s="429" t="s">
        <v>199</v>
      </c>
      <c r="BZ33" s="429"/>
      <c r="CA33" s="429"/>
      <c r="CB33" s="429"/>
      <c r="CC33" s="429"/>
      <c r="CD33" s="429"/>
      <c r="CE33" s="429"/>
      <c r="CF33" s="429"/>
      <c r="CG33" s="429"/>
      <c r="CH33" s="429"/>
      <c r="CI33" s="429"/>
      <c r="CJ33" s="429"/>
      <c r="CK33" s="429"/>
      <c r="CL33" s="429"/>
      <c r="CM33" s="429"/>
      <c r="CN33" s="216"/>
      <c r="CO33" s="430" t="s">
        <v>195</v>
      </c>
      <c r="CP33" s="430"/>
      <c r="CQ33" s="429" t="s">
        <v>200</v>
      </c>
      <c r="CR33" s="429"/>
      <c r="CS33" s="429"/>
      <c r="CT33" s="429"/>
      <c r="CU33" s="429"/>
      <c r="CV33" s="429"/>
      <c r="CW33" s="429"/>
      <c r="CX33" s="429"/>
      <c r="CY33" s="429"/>
      <c r="CZ33" s="429"/>
      <c r="DA33" s="429"/>
      <c r="DB33" s="429"/>
      <c r="DC33" s="429"/>
      <c r="DD33" s="429"/>
      <c r="DE33" s="429"/>
      <c r="DF33" s="216"/>
      <c r="DG33" s="428" t="s">
        <v>201</v>
      </c>
      <c r="DH33" s="428"/>
      <c r="DI33" s="218"/>
      <c r="DJ33" s="186"/>
      <c r="DK33" s="186"/>
      <c r="DL33" s="186"/>
      <c r="DM33" s="186"/>
      <c r="DN33" s="186"/>
      <c r="DO33" s="186"/>
    </row>
    <row r="34" spans="1:119" ht="32.25" customHeight="1" x14ac:dyDescent="0.2">
      <c r="A34" s="187"/>
      <c r="B34" s="213"/>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4"/>
      <c r="U34" s="426">
        <f>IF(W34="","",MAX(C34:D43)+1)</f>
        <v>2</v>
      </c>
      <c r="V34" s="426"/>
      <c r="W34" s="425" t="str">
        <f>IF('各会計、関係団体の財政状況及び健全化判断比率'!B28="","",'各会計、関係団体の財政状況及び健全化判断比率'!B28)</f>
        <v>国民健康保険事業</v>
      </c>
      <c r="X34" s="425"/>
      <c r="Y34" s="425"/>
      <c r="Z34" s="425"/>
      <c r="AA34" s="425"/>
      <c r="AB34" s="425"/>
      <c r="AC34" s="425"/>
      <c r="AD34" s="425"/>
      <c r="AE34" s="425"/>
      <c r="AF34" s="425"/>
      <c r="AG34" s="425"/>
      <c r="AH34" s="425"/>
      <c r="AI34" s="425"/>
      <c r="AJ34" s="425"/>
      <c r="AK34" s="425"/>
      <c r="AL34" s="214"/>
      <c r="AM34" s="426">
        <f>IF(AO34="","",MAX(C34:D43,U34:V43)+1)</f>
        <v>6</v>
      </c>
      <c r="AN34" s="426"/>
      <c r="AO34" s="425" t="str">
        <f>IF('各会計、関係団体の財政状況及び健全化判断比率'!B32="","",'各会計、関係団体の財政状況及び健全化判断比率'!B32)</f>
        <v>水道事業</v>
      </c>
      <c r="AP34" s="425"/>
      <c r="AQ34" s="425"/>
      <c r="AR34" s="425"/>
      <c r="AS34" s="425"/>
      <c r="AT34" s="425"/>
      <c r="AU34" s="425"/>
      <c r="AV34" s="425"/>
      <c r="AW34" s="425"/>
      <c r="AX34" s="425"/>
      <c r="AY34" s="425"/>
      <c r="AZ34" s="425"/>
      <c r="BA34" s="425"/>
      <c r="BB34" s="425"/>
      <c r="BC34" s="425"/>
      <c r="BD34" s="214"/>
      <c r="BE34" s="426">
        <f>IF(BG34="","",MAX(C34:D43,U34:V43,AM34:AN43)+1)</f>
        <v>7</v>
      </c>
      <c r="BF34" s="426"/>
      <c r="BG34" s="425" t="str">
        <f>IF('各会計、関係団体の財政状況及び健全化判断比率'!B33="","",'各会計、関係団体の財政状況及び健全化判断比率'!B33)</f>
        <v>下水道事業</v>
      </c>
      <c r="BH34" s="425"/>
      <c r="BI34" s="425"/>
      <c r="BJ34" s="425"/>
      <c r="BK34" s="425"/>
      <c r="BL34" s="425"/>
      <c r="BM34" s="425"/>
      <c r="BN34" s="425"/>
      <c r="BO34" s="425"/>
      <c r="BP34" s="425"/>
      <c r="BQ34" s="425"/>
      <c r="BR34" s="425"/>
      <c r="BS34" s="425"/>
      <c r="BT34" s="425"/>
      <c r="BU34" s="425"/>
      <c r="BV34" s="214"/>
      <c r="BW34" s="426">
        <f>IF(BY34="","",MAX(C34:D43,U34:V43,AM34:AN43,BE34:BF43)+1)</f>
        <v>9</v>
      </c>
      <c r="BX34" s="426"/>
      <c r="BY34" s="425" t="str">
        <f>IF('各会計、関係団体の財政状況及び健全化判断比率'!B68="","",'各会計、関係団体の財政状況及び健全化判断比率'!B68)</f>
        <v>宮崎県市町村総合事務組合（一般会計）</v>
      </c>
      <c r="BZ34" s="425"/>
      <c r="CA34" s="425"/>
      <c r="CB34" s="425"/>
      <c r="CC34" s="425"/>
      <c r="CD34" s="425"/>
      <c r="CE34" s="425"/>
      <c r="CF34" s="425"/>
      <c r="CG34" s="425"/>
      <c r="CH34" s="425"/>
      <c r="CI34" s="425"/>
      <c r="CJ34" s="425"/>
      <c r="CK34" s="425"/>
      <c r="CL34" s="425"/>
      <c r="CM34" s="425"/>
      <c r="CN34" s="214"/>
      <c r="CO34" s="426">
        <f>IF(CQ34="","",MAX(C34:D43,U34:V43,AM34:AN43,BE34:BF43,BW34:BX43)+1)</f>
        <v>18</v>
      </c>
      <c r="CP34" s="426"/>
      <c r="CQ34" s="425" t="str">
        <f>IF('各会計、関係団体の財政状況及び健全化判断比率'!BS7="","",'各会計、関係団体の財政状況及び健全化判断比率'!BS7)</f>
        <v>高鍋衛生公社</v>
      </c>
      <c r="CR34" s="425"/>
      <c r="CS34" s="425"/>
      <c r="CT34" s="425"/>
      <c r="CU34" s="425"/>
      <c r="CV34" s="425"/>
      <c r="CW34" s="425"/>
      <c r="CX34" s="425"/>
      <c r="CY34" s="425"/>
      <c r="CZ34" s="425"/>
      <c r="DA34" s="425"/>
      <c r="DB34" s="425"/>
      <c r="DC34" s="425"/>
      <c r="DD34" s="425"/>
      <c r="DE34" s="425"/>
      <c r="DF34" s="211"/>
      <c r="DG34" s="427" t="str">
        <f>IF('各会計、関係団体の財政状況及び健全化判断比率'!BR7="","",'各会計、関係団体の財政状況及び健全化判断比率'!BR7)</f>
        <v/>
      </c>
      <c r="DH34" s="427"/>
      <c r="DI34" s="218"/>
      <c r="DJ34" s="186"/>
      <c r="DK34" s="186"/>
      <c r="DL34" s="186"/>
      <c r="DM34" s="186"/>
      <c r="DN34" s="186"/>
      <c r="DO34" s="186"/>
    </row>
    <row r="35" spans="1:119" ht="32.25" customHeight="1" x14ac:dyDescent="0.2">
      <c r="A35" s="187"/>
      <c r="B35" s="213"/>
      <c r="C35" s="426" t="str">
        <f>IF(E35="","",C34+1)</f>
        <v/>
      </c>
      <c r="D35" s="426"/>
      <c r="E35" s="425" t="str">
        <f>IF('各会計、関係団体の財政状況及び健全化判断比率'!B8="","",'各会計、関係団体の財政状況及び健全化判断比率'!B8)</f>
        <v/>
      </c>
      <c r="F35" s="425"/>
      <c r="G35" s="425"/>
      <c r="H35" s="425"/>
      <c r="I35" s="425"/>
      <c r="J35" s="425"/>
      <c r="K35" s="425"/>
      <c r="L35" s="425"/>
      <c r="M35" s="425"/>
      <c r="N35" s="425"/>
      <c r="O35" s="425"/>
      <c r="P35" s="425"/>
      <c r="Q35" s="425"/>
      <c r="R35" s="425"/>
      <c r="S35" s="425"/>
      <c r="T35" s="214"/>
      <c r="U35" s="426">
        <f>IF(W35="","",U34+1)</f>
        <v>3</v>
      </c>
      <c r="V35" s="426"/>
      <c r="W35" s="425" t="str">
        <f>IF('各会計、関係団体の財政状況及び健全化判断比率'!B29="","",'各会計、関係団体の財政状況及び健全化判断比率'!B29)</f>
        <v>介護保険事業</v>
      </c>
      <c r="X35" s="425"/>
      <c r="Y35" s="425"/>
      <c r="Z35" s="425"/>
      <c r="AA35" s="425"/>
      <c r="AB35" s="425"/>
      <c r="AC35" s="425"/>
      <c r="AD35" s="425"/>
      <c r="AE35" s="425"/>
      <c r="AF35" s="425"/>
      <c r="AG35" s="425"/>
      <c r="AH35" s="425"/>
      <c r="AI35" s="425"/>
      <c r="AJ35" s="425"/>
      <c r="AK35" s="425"/>
      <c r="AL35" s="214"/>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4"/>
      <c r="BE35" s="426">
        <f t="shared" ref="BE35:BE43" si="1">IF(BG35="","",BE34+1)</f>
        <v>8</v>
      </c>
      <c r="BF35" s="426"/>
      <c r="BG35" s="425" t="str">
        <f>IF('各会計、関係団体の財政状況及び健全化判断比率'!B34="","",'各会計、関係団体の財政状況及び健全化判断比率'!B34)</f>
        <v>工業用地造成事業</v>
      </c>
      <c r="BH35" s="425"/>
      <c r="BI35" s="425"/>
      <c r="BJ35" s="425"/>
      <c r="BK35" s="425"/>
      <c r="BL35" s="425"/>
      <c r="BM35" s="425"/>
      <c r="BN35" s="425"/>
      <c r="BO35" s="425"/>
      <c r="BP35" s="425"/>
      <c r="BQ35" s="425"/>
      <c r="BR35" s="425"/>
      <c r="BS35" s="425"/>
      <c r="BT35" s="425"/>
      <c r="BU35" s="425"/>
      <c r="BV35" s="214"/>
      <c r="BW35" s="426">
        <f t="shared" ref="BW35:BW43" si="2">IF(BY35="","",BW34+1)</f>
        <v>10</v>
      </c>
      <c r="BX35" s="426"/>
      <c r="BY35" s="425" t="str">
        <f>IF('各会計、関係団体の財政状況及び健全化判断比率'!B69="","",'各会計、関係団体の財政状況及び健全化判断比率'!B69)</f>
        <v>宮崎県市町村総合事務組合（市町村交通災害共済事業特別会計）</v>
      </c>
      <c r="BZ35" s="425"/>
      <c r="CA35" s="425"/>
      <c r="CB35" s="425"/>
      <c r="CC35" s="425"/>
      <c r="CD35" s="425"/>
      <c r="CE35" s="425"/>
      <c r="CF35" s="425"/>
      <c r="CG35" s="425"/>
      <c r="CH35" s="425"/>
      <c r="CI35" s="425"/>
      <c r="CJ35" s="425"/>
      <c r="CK35" s="425"/>
      <c r="CL35" s="425"/>
      <c r="CM35" s="425"/>
      <c r="CN35" s="214"/>
      <c r="CO35" s="426" t="str">
        <f t="shared" ref="CO35:CO43" si="3">IF(CQ35="","",CO34+1)</f>
        <v/>
      </c>
      <c r="CP35" s="426"/>
      <c r="CQ35" s="425" t="str">
        <f>IF('各会計、関係団体の財政状況及び健全化判断比率'!BS8="","",'各会計、関係団体の財政状況及び健全化判断比率'!BS8)</f>
        <v/>
      </c>
      <c r="CR35" s="425"/>
      <c r="CS35" s="425"/>
      <c r="CT35" s="425"/>
      <c r="CU35" s="425"/>
      <c r="CV35" s="425"/>
      <c r="CW35" s="425"/>
      <c r="CX35" s="425"/>
      <c r="CY35" s="425"/>
      <c r="CZ35" s="425"/>
      <c r="DA35" s="425"/>
      <c r="DB35" s="425"/>
      <c r="DC35" s="425"/>
      <c r="DD35" s="425"/>
      <c r="DE35" s="425"/>
      <c r="DF35" s="211"/>
      <c r="DG35" s="427" t="str">
        <f>IF('各会計、関係団体の財政状況及び健全化判断比率'!BR8="","",'各会計、関係団体の財政状況及び健全化判断比率'!BR8)</f>
        <v/>
      </c>
      <c r="DH35" s="427"/>
      <c r="DI35" s="218"/>
      <c r="DJ35" s="186"/>
      <c r="DK35" s="186"/>
      <c r="DL35" s="186"/>
      <c r="DM35" s="186"/>
      <c r="DN35" s="186"/>
      <c r="DO35" s="186"/>
    </row>
    <row r="36" spans="1:119" ht="32.25" customHeight="1" x14ac:dyDescent="0.2">
      <c r="A36" s="187"/>
      <c r="B36" s="213"/>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4"/>
      <c r="U36" s="426">
        <f t="shared" ref="U36:U43" si="4">IF(W36="","",U35+1)</f>
        <v>4</v>
      </c>
      <c r="V36" s="426"/>
      <c r="W36" s="425" t="str">
        <f>IF('各会計、関係団体の財政状況及び健全化判断比率'!B30="","",'各会計、関係団体の財政状況及び健全化判断比率'!B30)</f>
        <v>介護認定審査会</v>
      </c>
      <c r="X36" s="425"/>
      <c r="Y36" s="425"/>
      <c r="Z36" s="425"/>
      <c r="AA36" s="425"/>
      <c r="AB36" s="425"/>
      <c r="AC36" s="425"/>
      <c r="AD36" s="425"/>
      <c r="AE36" s="425"/>
      <c r="AF36" s="425"/>
      <c r="AG36" s="425"/>
      <c r="AH36" s="425"/>
      <c r="AI36" s="425"/>
      <c r="AJ36" s="425"/>
      <c r="AK36" s="425"/>
      <c r="AL36" s="214"/>
      <c r="AM36" s="426" t="str">
        <f t="shared" si="0"/>
        <v/>
      </c>
      <c r="AN36" s="426"/>
      <c r="AO36" s="425"/>
      <c r="AP36" s="425"/>
      <c r="AQ36" s="425"/>
      <c r="AR36" s="425"/>
      <c r="AS36" s="425"/>
      <c r="AT36" s="425"/>
      <c r="AU36" s="425"/>
      <c r="AV36" s="425"/>
      <c r="AW36" s="425"/>
      <c r="AX36" s="425"/>
      <c r="AY36" s="425"/>
      <c r="AZ36" s="425"/>
      <c r="BA36" s="425"/>
      <c r="BB36" s="425"/>
      <c r="BC36" s="425"/>
      <c r="BD36" s="214"/>
      <c r="BE36" s="426" t="str">
        <f t="shared" si="1"/>
        <v/>
      </c>
      <c r="BF36" s="426"/>
      <c r="BG36" s="425"/>
      <c r="BH36" s="425"/>
      <c r="BI36" s="425"/>
      <c r="BJ36" s="425"/>
      <c r="BK36" s="425"/>
      <c r="BL36" s="425"/>
      <c r="BM36" s="425"/>
      <c r="BN36" s="425"/>
      <c r="BO36" s="425"/>
      <c r="BP36" s="425"/>
      <c r="BQ36" s="425"/>
      <c r="BR36" s="425"/>
      <c r="BS36" s="425"/>
      <c r="BT36" s="425"/>
      <c r="BU36" s="425"/>
      <c r="BV36" s="214"/>
      <c r="BW36" s="426">
        <f t="shared" si="2"/>
        <v>11</v>
      </c>
      <c r="BX36" s="426"/>
      <c r="BY36" s="425" t="str">
        <f>IF('各会計、関係団体の財政状況及び健全化判断比率'!B70="","",'各会計、関係団体の財政状況及び健全化判断比率'!B70)</f>
        <v>宮崎県市町村総合事務組合（自治会館管理運営特別会計）</v>
      </c>
      <c r="BZ36" s="425"/>
      <c r="CA36" s="425"/>
      <c r="CB36" s="425"/>
      <c r="CC36" s="425"/>
      <c r="CD36" s="425"/>
      <c r="CE36" s="425"/>
      <c r="CF36" s="425"/>
      <c r="CG36" s="425"/>
      <c r="CH36" s="425"/>
      <c r="CI36" s="425"/>
      <c r="CJ36" s="425"/>
      <c r="CK36" s="425"/>
      <c r="CL36" s="425"/>
      <c r="CM36" s="425"/>
      <c r="CN36" s="214"/>
      <c r="CO36" s="426" t="str">
        <f t="shared" si="3"/>
        <v/>
      </c>
      <c r="CP36" s="426"/>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11"/>
      <c r="DG36" s="427" t="str">
        <f>IF('各会計、関係団体の財政状況及び健全化判断比率'!BR9="","",'各会計、関係団体の財政状況及び健全化判断比率'!BR9)</f>
        <v/>
      </c>
      <c r="DH36" s="427"/>
      <c r="DI36" s="218"/>
      <c r="DJ36" s="186"/>
      <c r="DK36" s="186"/>
      <c r="DL36" s="186"/>
      <c r="DM36" s="186"/>
      <c r="DN36" s="186"/>
      <c r="DO36" s="186"/>
    </row>
    <row r="37" spans="1:119" ht="32.25" customHeight="1" x14ac:dyDescent="0.2">
      <c r="A37" s="187"/>
      <c r="B37" s="213"/>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4"/>
      <c r="U37" s="426">
        <f t="shared" si="4"/>
        <v>5</v>
      </c>
      <c r="V37" s="426"/>
      <c r="W37" s="425" t="str">
        <f>IF('各会計、関係団体の財政状況及び健全化判断比率'!B31="","",'各会計、関係団体の財政状況及び健全化判断比率'!B31)</f>
        <v>後期高齢者医療事業</v>
      </c>
      <c r="X37" s="425"/>
      <c r="Y37" s="425"/>
      <c r="Z37" s="425"/>
      <c r="AA37" s="425"/>
      <c r="AB37" s="425"/>
      <c r="AC37" s="425"/>
      <c r="AD37" s="425"/>
      <c r="AE37" s="425"/>
      <c r="AF37" s="425"/>
      <c r="AG37" s="425"/>
      <c r="AH37" s="425"/>
      <c r="AI37" s="425"/>
      <c r="AJ37" s="425"/>
      <c r="AK37" s="425"/>
      <c r="AL37" s="214"/>
      <c r="AM37" s="426" t="str">
        <f t="shared" si="0"/>
        <v/>
      </c>
      <c r="AN37" s="426"/>
      <c r="AO37" s="425"/>
      <c r="AP37" s="425"/>
      <c r="AQ37" s="425"/>
      <c r="AR37" s="425"/>
      <c r="AS37" s="425"/>
      <c r="AT37" s="425"/>
      <c r="AU37" s="425"/>
      <c r="AV37" s="425"/>
      <c r="AW37" s="425"/>
      <c r="AX37" s="425"/>
      <c r="AY37" s="425"/>
      <c r="AZ37" s="425"/>
      <c r="BA37" s="425"/>
      <c r="BB37" s="425"/>
      <c r="BC37" s="425"/>
      <c r="BD37" s="214"/>
      <c r="BE37" s="426" t="str">
        <f t="shared" si="1"/>
        <v/>
      </c>
      <c r="BF37" s="426"/>
      <c r="BG37" s="425"/>
      <c r="BH37" s="425"/>
      <c r="BI37" s="425"/>
      <c r="BJ37" s="425"/>
      <c r="BK37" s="425"/>
      <c r="BL37" s="425"/>
      <c r="BM37" s="425"/>
      <c r="BN37" s="425"/>
      <c r="BO37" s="425"/>
      <c r="BP37" s="425"/>
      <c r="BQ37" s="425"/>
      <c r="BR37" s="425"/>
      <c r="BS37" s="425"/>
      <c r="BT37" s="425"/>
      <c r="BU37" s="425"/>
      <c r="BV37" s="214"/>
      <c r="BW37" s="426">
        <f t="shared" si="2"/>
        <v>12</v>
      </c>
      <c r="BX37" s="426"/>
      <c r="BY37" s="425" t="str">
        <f>IF('各会計、関係団体の財政状況及び健全化判断比率'!B71="","",'各会計、関係団体の財政状況及び健全化判断比率'!B71)</f>
        <v>宮崎県後期高齢者医療広域連合（一般会計）</v>
      </c>
      <c r="BZ37" s="425"/>
      <c r="CA37" s="425"/>
      <c r="CB37" s="425"/>
      <c r="CC37" s="425"/>
      <c r="CD37" s="425"/>
      <c r="CE37" s="425"/>
      <c r="CF37" s="425"/>
      <c r="CG37" s="425"/>
      <c r="CH37" s="425"/>
      <c r="CI37" s="425"/>
      <c r="CJ37" s="425"/>
      <c r="CK37" s="425"/>
      <c r="CL37" s="425"/>
      <c r="CM37" s="425"/>
      <c r="CN37" s="214"/>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11"/>
      <c r="DG37" s="427" t="str">
        <f>IF('各会計、関係団体の財政状況及び健全化判断比率'!BR10="","",'各会計、関係団体の財政状況及び健全化判断比率'!BR10)</f>
        <v/>
      </c>
      <c r="DH37" s="427"/>
      <c r="DI37" s="218"/>
      <c r="DJ37" s="186"/>
      <c r="DK37" s="186"/>
      <c r="DL37" s="186"/>
      <c r="DM37" s="186"/>
      <c r="DN37" s="186"/>
      <c r="DO37" s="186"/>
    </row>
    <row r="38" spans="1:119" ht="32.25" customHeight="1" x14ac:dyDescent="0.2">
      <c r="A38" s="187"/>
      <c r="B38" s="213"/>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4"/>
      <c r="U38" s="426" t="str">
        <f t="shared" si="4"/>
        <v/>
      </c>
      <c r="V38" s="426"/>
      <c r="W38" s="425"/>
      <c r="X38" s="425"/>
      <c r="Y38" s="425"/>
      <c r="Z38" s="425"/>
      <c r="AA38" s="425"/>
      <c r="AB38" s="425"/>
      <c r="AC38" s="425"/>
      <c r="AD38" s="425"/>
      <c r="AE38" s="425"/>
      <c r="AF38" s="425"/>
      <c r="AG38" s="425"/>
      <c r="AH38" s="425"/>
      <c r="AI38" s="425"/>
      <c r="AJ38" s="425"/>
      <c r="AK38" s="425"/>
      <c r="AL38" s="214"/>
      <c r="AM38" s="426" t="str">
        <f t="shared" si="0"/>
        <v/>
      </c>
      <c r="AN38" s="426"/>
      <c r="AO38" s="425"/>
      <c r="AP38" s="425"/>
      <c r="AQ38" s="425"/>
      <c r="AR38" s="425"/>
      <c r="AS38" s="425"/>
      <c r="AT38" s="425"/>
      <c r="AU38" s="425"/>
      <c r="AV38" s="425"/>
      <c r="AW38" s="425"/>
      <c r="AX38" s="425"/>
      <c r="AY38" s="425"/>
      <c r="AZ38" s="425"/>
      <c r="BA38" s="425"/>
      <c r="BB38" s="425"/>
      <c r="BC38" s="425"/>
      <c r="BD38" s="214"/>
      <c r="BE38" s="426" t="str">
        <f t="shared" si="1"/>
        <v/>
      </c>
      <c r="BF38" s="426"/>
      <c r="BG38" s="425"/>
      <c r="BH38" s="425"/>
      <c r="BI38" s="425"/>
      <c r="BJ38" s="425"/>
      <c r="BK38" s="425"/>
      <c r="BL38" s="425"/>
      <c r="BM38" s="425"/>
      <c r="BN38" s="425"/>
      <c r="BO38" s="425"/>
      <c r="BP38" s="425"/>
      <c r="BQ38" s="425"/>
      <c r="BR38" s="425"/>
      <c r="BS38" s="425"/>
      <c r="BT38" s="425"/>
      <c r="BU38" s="425"/>
      <c r="BV38" s="214"/>
      <c r="BW38" s="426">
        <f t="shared" si="2"/>
        <v>13</v>
      </c>
      <c r="BX38" s="426"/>
      <c r="BY38" s="425" t="str">
        <f>IF('各会計、関係団体の財政状況及び健全化判断比率'!B72="","",'各会計、関係団体の財政状況及び健全化判断比率'!B72)</f>
        <v>宮崎県後期高齢者医療広域連合（後期高齢者医療特別会計）</v>
      </c>
      <c r="BZ38" s="425"/>
      <c r="CA38" s="425"/>
      <c r="CB38" s="425"/>
      <c r="CC38" s="425"/>
      <c r="CD38" s="425"/>
      <c r="CE38" s="425"/>
      <c r="CF38" s="425"/>
      <c r="CG38" s="425"/>
      <c r="CH38" s="425"/>
      <c r="CI38" s="425"/>
      <c r="CJ38" s="425"/>
      <c r="CK38" s="425"/>
      <c r="CL38" s="425"/>
      <c r="CM38" s="425"/>
      <c r="CN38" s="214"/>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11"/>
      <c r="DG38" s="427" t="str">
        <f>IF('各会計、関係団体の財政状況及び健全化判断比率'!BR11="","",'各会計、関係団体の財政状況及び健全化判断比率'!BR11)</f>
        <v/>
      </c>
      <c r="DH38" s="427"/>
      <c r="DI38" s="218"/>
      <c r="DJ38" s="186"/>
      <c r="DK38" s="186"/>
      <c r="DL38" s="186"/>
      <c r="DM38" s="186"/>
      <c r="DN38" s="186"/>
      <c r="DO38" s="186"/>
    </row>
    <row r="39" spans="1:119" ht="32.25" customHeight="1" x14ac:dyDescent="0.2">
      <c r="A39" s="187"/>
      <c r="B39" s="213"/>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4"/>
      <c r="U39" s="426" t="str">
        <f t="shared" si="4"/>
        <v/>
      </c>
      <c r="V39" s="426"/>
      <c r="W39" s="425"/>
      <c r="X39" s="425"/>
      <c r="Y39" s="425"/>
      <c r="Z39" s="425"/>
      <c r="AA39" s="425"/>
      <c r="AB39" s="425"/>
      <c r="AC39" s="425"/>
      <c r="AD39" s="425"/>
      <c r="AE39" s="425"/>
      <c r="AF39" s="425"/>
      <c r="AG39" s="425"/>
      <c r="AH39" s="425"/>
      <c r="AI39" s="425"/>
      <c r="AJ39" s="425"/>
      <c r="AK39" s="425"/>
      <c r="AL39" s="214"/>
      <c r="AM39" s="426" t="str">
        <f t="shared" si="0"/>
        <v/>
      </c>
      <c r="AN39" s="426"/>
      <c r="AO39" s="425"/>
      <c r="AP39" s="425"/>
      <c r="AQ39" s="425"/>
      <c r="AR39" s="425"/>
      <c r="AS39" s="425"/>
      <c r="AT39" s="425"/>
      <c r="AU39" s="425"/>
      <c r="AV39" s="425"/>
      <c r="AW39" s="425"/>
      <c r="AX39" s="425"/>
      <c r="AY39" s="425"/>
      <c r="AZ39" s="425"/>
      <c r="BA39" s="425"/>
      <c r="BB39" s="425"/>
      <c r="BC39" s="425"/>
      <c r="BD39" s="214"/>
      <c r="BE39" s="426" t="str">
        <f t="shared" si="1"/>
        <v/>
      </c>
      <c r="BF39" s="426"/>
      <c r="BG39" s="425"/>
      <c r="BH39" s="425"/>
      <c r="BI39" s="425"/>
      <c r="BJ39" s="425"/>
      <c r="BK39" s="425"/>
      <c r="BL39" s="425"/>
      <c r="BM39" s="425"/>
      <c r="BN39" s="425"/>
      <c r="BO39" s="425"/>
      <c r="BP39" s="425"/>
      <c r="BQ39" s="425"/>
      <c r="BR39" s="425"/>
      <c r="BS39" s="425"/>
      <c r="BT39" s="425"/>
      <c r="BU39" s="425"/>
      <c r="BV39" s="214"/>
      <c r="BW39" s="426">
        <f t="shared" si="2"/>
        <v>14</v>
      </c>
      <c r="BX39" s="426"/>
      <c r="BY39" s="425" t="str">
        <f>IF('各会計、関係団体の財政状況及び健全化判断比率'!B73="","",'各会計、関係団体の財政状況及び健全化判断比率'!B73)</f>
        <v>宮崎県東児湯消防組合</v>
      </c>
      <c r="BZ39" s="425"/>
      <c r="CA39" s="425"/>
      <c r="CB39" s="425"/>
      <c r="CC39" s="425"/>
      <c r="CD39" s="425"/>
      <c r="CE39" s="425"/>
      <c r="CF39" s="425"/>
      <c r="CG39" s="425"/>
      <c r="CH39" s="425"/>
      <c r="CI39" s="425"/>
      <c r="CJ39" s="425"/>
      <c r="CK39" s="425"/>
      <c r="CL39" s="425"/>
      <c r="CM39" s="425"/>
      <c r="CN39" s="214"/>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11"/>
      <c r="DG39" s="427" t="str">
        <f>IF('各会計、関係団体の財政状況及び健全化判断比率'!BR12="","",'各会計、関係団体の財政状況及び健全化判断比率'!BR12)</f>
        <v/>
      </c>
      <c r="DH39" s="427"/>
      <c r="DI39" s="218"/>
      <c r="DJ39" s="186"/>
      <c r="DK39" s="186"/>
      <c r="DL39" s="186"/>
      <c r="DM39" s="186"/>
      <c r="DN39" s="186"/>
      <c r="DO39" s="186"/>
    </row>
    <row r="40" spans="1:119" ht="32.25" customHeight="1" x14ac:dyDescent="0.2">
      <c r="A40" s="187"/>
      <c r="B40" s="213"/>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4"/>
      <c r="U40" s="426" t="str">
        <f t="shared" si="4"/>
        <v/>
      </c>
      <c r="V40" s="426"/>
      <c r="W40" s="425"/>
      <c r="X40" s="425"/>
      <c r="Y40" s="425"/>
      <c r="Z40" s="425"/>
      <c r="AA40" s="425"/>
      <c r="AB40" s="425"/>
      <c r="AC40" s="425"/>
      <c r="AD40" s="425"/>
      <c r="AE40" s="425"/>
      <c r="AF40" s="425"/>
      <c r="AG40" s="425"/>
      <c r="AH40" s="425"/>
      <c r="AI40" s="425"/>
      <c r="AJ40" s="425"/>
      <c r="AK40" s="425"/>
      <c r="AL40" s="214"/>
      <c r="AM40" s="426" t="str">
        <f t="shared" si="0"/>
        <v/>
      </c>
      <c r="AN40" s="426"/>
      <c r="AO40" s="425"/>
      <c r="AP40" s="425"/>
      <c r="AQ40" s="425"/>
      <c r="AR40" s="425"/>
      <c r="AS40" s="425"/>
      <c r="AT40" s="425"/>
      <c r="AU40" s="425"/>
      <c r="AV40" s="425"/>
      <c r="AW40" s="425"/>
      <c r="AX40" s="425"/>
      <c r="AY40" s="425"/>
      <c r="AZ40" s="425"/>
      <c r="BA40" s="425"/>
      <c r="BB40" s="425"/>
      <c r="BC40" s="425"/>
      <c r="BD40" s="214"/>
      <c r="BE40" s="426" t="str">
        <f t="shared" si="1"/>
        <v/>
      </c>
      <c r="BF40" s="426"/>
      <c r="BG40" s="425"/>
      <c r="BH40" s="425"/>
      <c r="BI40" s="425"/>
      <c r="BJ40" s="425"/>
      <c r="BK40" s="425"/>
      <c r="BL40" s="425"/>
      <c r="BM40" s="425"/>
      <c r="BN40" s="425"/>
      <c r="BO40" s="425"/>
      <c r="BP40" s="425"/>
      <c r="BQ40" s="425"/>
      <c r="BR40" s="425"/>
      <c r="BS40" s="425"/>
      <c r="BT40" s="425"/>
      <c r="BU40" s="425"/>
      <c r="BV40" s="214"/>
      <c r="BW40" s="426">
        <f t="shared" si="2"/>
        <v>15</v>
      </c>
      <c r="BX40" s="426"/>
      <c r="BY40" s="425" t="str">
        <f>IF('各会計、関係団体の財政状況及び健全化判断比率'!B74="","",'各会計、関係団体の財政状況及び健全化判断比率'!B74)</f>
        <v>西都児湯環境整備事務組合</v>
      </c>
      <c r="BZ40" s="425"/>
      <c r="CA40" s="425"/>
      <c r="CB40" s="425"/>
      <c r="CC40" s="425"/>
      <c r="CD40" s="425"/>
      <c r="CE40" s="425"/>
      <c r="CF40" s="425"/>
      <c r="CG40" s="425"/>
      <c r="CH40" s="425"/>
      <c r="CI40" s="425"/>
      <c r="CJ40" s="425"/>
      <c r="CK40" s="425"/>
      <c r="CL40" s="425"/>
      <c r="CM40" s="425"/>
      <c r="CN40" s="214"/>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11"/>
      <c r="DG40" s="427" t="str">
        <f>IF('各会計、関係団体の財政状況及び健全化判断比率'!BR13="","",'各会計、関係団体の財政状況及び健全化判断比率'!BR13)</f>
        <v/>
      </c>
      <c r="DH40" s="427"/>
      <c r="DI40" s="218"/>
      <c r="DJ40" s="186"/>
      <c r="DK40" s="186"/>
      <c r="DL40" s="186"/>
      <c r="DM40" s="186"/>
      <c r="DN40" s="186"/>
      <c r="DO40" s="186"/>
    </row>
    <row r="41" spans="1:119" ht="32.25" customHeight="1" x14ac:dyDescent="0.2">
      <c r="A41" s="187"/>
      <c r="B41" s="213"/>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4"/>
      <c r="U41" s="426" t="str">
        <f t="shared" si="4"/>
        <v/>
      </c>
      <c r="V41" s="426"/>
      <c r="W41" s="425"/>
      <c r="X41" s="425"/>
      <c r="Y41" s="425"/>
      <c r="Z41" s="425"/>
      <c r="AA41" s="425"/>
      <c r="AB41" s="425"/>
      <c r="AC41" s="425"/>
      <c r="AD41" s="425"/>
      <c r="AE41" s="425"/>
      <c r="AF41" s="425"/>
      <c r="AG41" s="425"/>
      <c r="AH41" s="425"/>
      <c r="AI41" s="425"/>
      <c r="AJ41" s="425"/>
      <c r="AK41" s="425"/>
      <c r="AL41" s="214"/>
      <c r="AM41" s="426" t="str">
        <f t="shared" si="0"/>
        <v/>
      </c>
      <c r="AN41" s="426"/>
      <c r="AO41" s="425"/>
      <c r="AP41" s="425"/>
      <c r="AQ41" s="425"/>
      <c r="AR41" s="425"/>
      <c r="AS41" s="425"/>
      <c r="AT41" s="425"/>
      <c r="AU41" s="425"/>
      <c r="AV41" s="425"/>
      <c r="AW41" s="425"/>
      <c r="AX41" s="425"/>
      <c r="AY41" s="425"/>
      <c r="AZ41" s="425"/>
      <c r="BA41" s="425"/>
      <c r="BB41" s="425"/>
      <c r="BC41" s="425"/>
      <c r="BD41" s="214"/>
      <c r="BE41" s="426" t="str">
        <f t="shared" si="1"/>
        <v/>
      </c>
      <c r="BF41" s="426"/>
      <c r="BG41" s="425"/>
      <c r="BH41" s="425"/>
      <c r="BI41" s="425"/>
      <c r="BJ41" s="425"/>
      <c r="BK41" s="425"/>
      <c r="BL41" s="425"/>
      <c r="BM41" s="425"/>
      <c r="BN41" s="425"/>
      <c r="BO41" s="425"/>
      <c r="BP41" s="425"/>
      <c r="BQ41" s="425"/>
      <c r="BR41" s="425"/>
      <c r="BS41" s="425"/>
      <c r="BT41" s="425"/>
      <c r="BU41" s="425"/>
      <c r="BV41" s="214"/>
      <c r="BW41" s="426">
        <f t="shared" si="2"/>
        <v>16</v>
      </c>
      <c r="BX41" s="426"/>
      <c r="BY41" s="425" t="str">
        <f>IF('各会計、関係団体の財政状況及び健全化判断比率'!B75="","",'各会計、関係団体の財政状況及び健全化判断比率'!B75)</f>
        <v>高鍋・木城衛生組合</v>
      </c>
      <c r="BZ41" s="425"/>
      <c r="CA41" s="425"/>
      <c r="CB41" s="425"/>
      <c r="CC41" s="425"/>
      <c r="CD41" s="425"/>
      <c r="CE41" s="425"/>
      <c r="CF41" s="425"/>
      <c r="CG41" s="425"/>
      <c r="CH41" s="425"/>
      <c r="CI41" s="425"/>
      <c r="CJ41" s="425"/>
      <c r="CK41" s="425"/>
      <c r="CL41" s="425"/>
      <c r="CM41" s="425"/>
      <c r="CN41" s="214"/>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11"/>
      <c r="DG41" s="427" t="str">
        <f>IF('各会計、関係団体の財政状況及び健全化判断比率'!BR14="","",'各会計、関係団体の財政状況及び健全化判断比率'!BR14)</f>
        <v/>
      </c>
      <c r="DH41" s="427"/>
      <c r="DI41" s="218"/>
      <c r="DJ41" s="186"/>
      <c r="DK41" s="186"/>
      <c r="DL41" s="186"/>
      <c r="DM41" s="186"/>
      <c r="DN41" s="186"/>
      <c r="DO41" s="186"/>
    </row>
    <row r="42" spans="1:119" ht="32.25" customHeight="1" x14ac:dyDescent="0.2">
      <c r="A42" s="186"/>
      <c r="B42" s="213"/>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4"/>
      <c r="U42" s="426" t="str">
        <f t="shared" si="4"/>
        <v/>
      </c>
      <c r="V42" s="426"/>
      <c r="W42" s="425"/>
      <c r="X42" s="425"/>
      <c r="Y42" s="425"/>
      <c r="Z42" s="425"/>
      <c r="AA42" s="425"/>
      <c r="AB42" s="425"/>
      <c r="AC42" s="425"/>
      <c r="AD42" s="425"/>
      <c r="AE42" s="425"/>
      <c r="AF42" s="425"/>
      <c r="AG42" s="425"/>
      <c r="AH42" s="425"/>
      <c r="AI42" s="425"/>
      <c r="AJ42" s="425"/>
      <c r="AK42" s="425"/>
      <c r="AL42" s="214"/>
      <c r="AM42" s="426" t="str">
        <f t="shared" si="0"/>
        <v/>
      </c>
      <c r="AN42" s="426"/>
      <c r="AO42" s="425"/>
      <c r="AP42" s="425"/>
      <c r="AQ42" s="425"/>
      <c r="AR42" s="425"/>
      <c r="AS42" s="425"/>
      <c r="AT42" s="425"/>
      <c r="AU42" s="425"/>
      <c r="AV42" s="425"/>
      <c r="AW42" s="425"/>
      <c r="AX42" s="425"/>
      <c r="AY42" s="425"/>
      <c r="AZ42" s="425"/>
      <c r="BA42" s="425"/>
      <c r="BB42" s="425"/>
      <c r="BC42" s="425"/>
      <c r="BD42" s="214"/>
      <c r="BE42" s="426" t="str">
        <f t="shared" si="1"/>
        <v/>
      </c>
      <c r="BF42" s="426"/>
      <c r="BG42" s="425"/>
      <c r="BH42" s="425"/>
      <c r="BI42" s="425"/>
      <c r="BJ42" s="425"/>
      <c r="BK42" s="425"/>
      <c r="BL42" s="425"/>
      <c r="BM42" s="425"/>
      <c r="BN42" s="425"/>
      <c r="BO42" s="425"/>
      <c r="BP42" s="425"/>
      <c r="BQ42" s="425"/>
      <c r="BR42" s="425"/>
      <c r="BS42" s="425"/>
      <c r="BT42" s="425"/>
      <c r="BU42" s="425"/>
      <c r="BV42" s="214"/>
      <c r="BW42" s="426">
        <f t="shared" si="2"/>
        <v>17</v>
      </c>
      <c r="BX42" s="426"/>
      <c r="BY42" s="425" t="str">
        <f>IF('各会計、関係団体の財政状況及び健全化判断比率'!B76="","",'各会計、関係団体の財政状況及び健全化判断比率'!B76)</f>
        <v>一ツ瀬川営農飲雑用水広域水道企業団</v>
      </c>
      <c r="BZ42" s="425"/>
      <c r="CA42" s="425"/>
      <c r="CB42" s="425"/>
      <c r="CC42" s="425"/>
      <c r="CD42" s="425"/>
      <c r="CE42" s="425"/>
      <c r="CF42" s="425"/>
      <c r="CG42" s="425"/>
      <c r="CH42" s="425"/>
      <c r="CI42" s="425"/>
      <c r="CJ42" s="425"/>
      <c r="CK42" s="425"/>
      <c r="CL42" s="425"/>
      <c r="CM42" s="425"/>
      <c r="CN42" s="214"/>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11"/>
      <c r="DG42" s="427" t="str">
        <f>IF('各会計、関係団体の財政状況及び健全化判断比率'!BR15="","",'各会計、関係団体の財政状況及び健全化判断比率'!BR15)</f>
        <v/>
      </c>
      <c r="DH42" s="427"/>
      <c r="DI42" s="218"/>
      <c r="DJ42" s="186"/>
      <c r="DK42" s="186"/>
      <c r="DL42" s="186"/>
      <c r="DM42" s="186"/>
      <c r="DN42" s="186"/>
      <c r="DO42" s="186"/>
    </row>
    <row r="43" spans="1:119" ht="32.25" customHeight="1" x14ac:dyDescent="0.2">
      <c r="A43" s="186"/>
      <c r="B43" s="213"/>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4"/>
      <c r="U43" s="426" t="str">
        <f t="shared" si="4"/>
        <v/>
      </c>
      <c r="V43" s="426"/>
      <c r="W43" s="425"/>
      <c r="X43" s="425"/>
      <c r="Y43" s="425"/>
      <c r="Z43" s="425"/>
      <c r="AA43" s="425"/>
      <c r="AB43" s="425"/>
      <c r="AC43" s="425"/>
      <c r="AD43" s="425"/>
      <c r="AE43" s="425"/>
      <c r="AF43" s="425"/>
      <c r="AG43" s="425"/>
      <c r="AH43" s="425"/>
      <c r="AI43" s="425"/>
      <c r="AJ43" s="425"/>
      <c r="AK43" s="425"/>
      <c r="AL43" s="214"/>
      <c r="AM43" s="426" t="str">
        <f t="shared" si="0"/>
        <v/>
      </c>
      <c r="AN43" s="426"/>
      <c r="AO43" s="425"/>
      <c r="AP43" s="425"/>
      <c r="AQ43" s="425"/>
      <c r="AR43" s="425"/>
      <c r="AS43" s="425"/>
      <c r="AT43" s="425"/>
      <c r="AU43" s="425"/>
      <c r="AV43" s="425"/>
      <c r="AW43" s="425"/>
      <c r="AX43" s="425"/>
      <c r="AY43" s="425"/>
      <c r="AZ43" s="425"/>
      <c r="BA43" s="425"/>
      <c r="BB43" s="425"/>
      <c r="BC43" s="425"/>
      <c r="BD43" s="214"/>
      <c r="BE43" s="426" t="str">
        <f t="shared" si="1"/>
        <v/>
      </c>
      <c r="BF43" s="426"/>
      <c r="BG43" s="425"/>
      <c r="BH43" s="425"/>
      <c r="BI43" s="425"/>
      <c r="BJ43" s="425"/>
      <c r="BK43" s="425"/>
      <c r="BL43" s="425"/>
      <c r="BM43" s="425"/>
      <c r="BN43" s="425"/>
      <c r="BO43" s="425"/>
      <c r="BP43" s="425"/>
      <c r="BQ43" s="425"/>
      <c r="BR43" s="425"/>
      <c r="BS43" s="425"/>
      <c r="BT43" s="425"/>
      <c r="BU43" s="425"/>
      <c r="BV43" s="214"/>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4"/>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11"/>
      <c r="DG43" s="427" t="str">
        <f>IF('各会計、関係団体の財政状況及び健全化判断比率'!BR16="","",'各会計、関係団体の財政状況及び健全化判断比率'!BR16)</f>
        <v/>
      </c>
      <c r="DH43" s="427"/>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OQ70DuBuHmkU4JZ+CV5WvqRoU9y5waPGIYSy5wAVw0EL+s24JEO9F05CZhI/dvrcRmRqwBDfHesIWRpeiDk9w==" saltValue="XKH3qEkBSX5FKWmUAT+f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46" t="s">
        <v>562</v>
      </c>
      <c r="D34" s="1246"/>
      <c r="E34" s="1247"/>
      <c r="F34" s="32">
        <v>5.47</v>
      </c>
      <c r="G34" s="33">
        <v>6.27</v>
      </c>
      <c r="H34" s="33">
        <v>6.87</v>
      </c>
      <c r="I34" s="33">
        <v>7.42</v>
      </c>
      <c r="J34" s="34">
        <v>7.22</v>
      </c>
      <c r="K34" s="22"/>
      <c r="L34" s="22"/>
      <c r="M34" s="22"/>
      <c r="N34" s="22"/>
      <c r="O34" s="22"/>
      <c r="P34" s="22"/>
    </row>
    <row r="35" spans="1:16" ht="39" customHeight="1" x14ac:dyDescent="0.2">
      <c r="A35" s="22"/>
      <c r="B35" s="35"/>
      <c r="C35" s="1240" t="s">
        <v>563</v>
      </c>
      <c r="D35" s="1241"/>
      <c r="E35" s="1242"/>
      <c r="F35" s="36">
        <v>6.57</v>
      </c>
      <c r="G35" s="37">
        <v>10.54</v>
      </c>
      <c r="H35" s="37">
        <v>7.72</v>
      </c>
      <c r="I35" s="37">
        <v>8.2899999999999991</v>
      </c>
      <c r="J35" s="38">
        <v>5.22</v>
      </c>
      <c r="K35" s="22"/>
      <c r="L35" s="22"/>
      <c r="M35" s="22"/>
      <c r="N35" s="22"/>
      <c r="O35" s="22"/>
      <c r="P35" s="22"/>
    </row>
    <row r="36" spans="1:16" ht="39" customHeight="1" x14ac:dyDescent="0.2">
      <c r="A36" s="22"/>
      <c r="B36" s="35"/>
      <c r="C36" s="1240" t="s">
        <v>564</v>
      </c>
      <c r="D36" s="1241"/>
      <c r="E36" s="1242"/>
      <c r="F36" s="36">
        <v>3.55</v>
      </c>
      <c r="G36" s="37">
        <v>3.7</v>
      </c>
      <c r="H36" s="37">
        <v>2.0299999999999998</v>
      </c>
      <c r="I36" s="37">
        <v>1.64</v>
      </c>
      <c r="J36" s="38">
        <v>1.96</v>
      </c>
      <c r="K36" s="22"/>
      <c r="L36" s="22"/>
      <c r="M36" s="22"/>
      <c r="N36" s="22"/>
      <c r="O36" s="22"/>
      <c r="P36" s="22"/>
    </row>
    <row r="37" spans="1:16" ht="39" customHeight="1" x14ac:dyDescent="0.2">
      <c r="A37" s="22"/>
      <c r="B37" s="35"/>
      <c r="C37" s="1240" t="s">
        <v>565</v>
      </c>
      <c r="D37" s="1241"/>
      <c r="E37" s="1242"/>
      <c r="F37" s="36">
        <v>6.27</v>
      </c>
      <c r="G37" s="37">
        <v>5.54</v>
      </c>
      <c r="H37" s="37">
        <v>0.99</v>
      </c>
      <c r="I37" s="37">
        <v>0.23</v>
      </c>
      <c r="J37" s="38">
        <v>0.34</v>
      </c>
      <c r="K37" s="22"/>
      <c r="L37" s="22"/>
      <c r="M37" s="22"/>
      <c r="N37" s="22"/>
      <c r="O37" s="22"/>
      <c r="P37" s="22"/>
    </row>
    <row r="38" spans="1:16" ht="39" customHeight="1" x14ac:dyDescent="0.2">
      <c r="A38" s="22"/>
      <c r="B38" s="35"/>
      <c r="C38" s="1240" t="s">
        <v>566</v>
      </c>
      <c r="D38" s="1241"/>
      <c r="E38" s="1242"/>
      <c r="F38" s="36">
        <v>0.23</v>
      </c>
      <c r="G38" s="37">
        <v>0.19</v>
      </c>
      <c r="H38" s="37">
        <v>0.43</v>
      </c>
      <c r="I38" s="37">
        <v>0.09</v>
      </c>
      <c r="J38" s="38">
        <v>0.14000000000000001</v>
      </c>
      <c r="K38" s="22"/>
      <c r="L38" s="22"/>
      <c r="M38" s="22"/>
      <c r="N38" s="22"/>
      <c r="O38" s="22"/>
      <c r="P38" s="22"/>
    </row>
    <row r="39" spans="1:16" ht="39" customHeight="1" x14ac:dyDescent="0.2">
      <c r="A39" s="22"/>
      <c r="B39" s="35"/>
      <c r="C39" s="1240" t="s">
        <v>567</v>
      </c>
      <c r="D39" s="1241"/>
      <c r="E39" s="1242"/>
      <c r="F39" s="36">
        <v>0.01</v>
      </c>
      <c r="G39" s="37">
        <v>0.02</v>
      </c>
      <c r="H39" s="37">
        <v>0.02</v>
      </c>
      <c r="I39" s="37">
        <v>0.02</v>
      </c>
      <c r="J39" s="38">
        <v>0.01</v>
      </c>
      <c r="K39" s="22"/>
      <c r="L39" s="22"/>
      <c r="M39" s="22"/>
      <c r="N39" s="22"/>
      <c r="O39" s="22"/>
      <c r="P39" s="22"/>
    </row>
    <row r="40" spans="1:16" ht="39" customHeight="1" x14ac:dyDescent="0.2">
      <c r="A40" s="22"/>
      <c r="B40" s="35"/>
      <c r="C40" s="1240" t="s">
        <v>568</v>
      </c>
      <c r="D40" s="1241"/>
      <c r="E40" s="1242"/>
      <c r="F40" s="36">
        <v>0</v>
      </c>
      <c r="G40" s="37">
        <v>0</v>
      </c>
      <c r="H40" s="37">
        <v>0</v>
      </c>
      <c r="I40" s="37">
        <v>0</v>
      </c>
      <c r="J40" s="38">
        <v>0</v>
      </c>
      <c r="K40" s="22"/>
      <c r="L40" s="22"/>
      <c r="M40" s="22"/>
      <c r="N40" s="22"/>
      <c r="O40" s="22"/>
      <c r="P40" s="22"/>
    </row>
    <row r="41" spans="1:16" ht="39" customHeight="1" x14ac:dyDescent="0.2">
      <c r="A41" s="22"/>
      <c r="B41" s="35"/>
      <c r="C41" s="1240" t="s">
        <v>569</v>
      </c>
      <c r="D41" s="1241"/>
      <c r="E41" s="1242"/>
      <c r="F41" s="36" t="s">
        <v>512</v>
      </c>
      <c r="G41" s="37">
        <v>0</v>
      </c>
      <c r="H41" s="37">
        <v>0</v>
      </c>
      <c r="I41" s="37">
        <v>0</v>
      </c>
      <c r="J41" s="38">
        <v>0</v>
      </c>
      <c r="K41" s="22"/>
      <c r="L41" s="22"/>
      <c r="M41" s="22"/>
      <c r="N41" s="22"/>
      <c r="O41" s="22"/>
      <c r="P41" s="22"/>
    </row>
    <row r="42" spans="1:16" ht="39" customHeight="1" x14ac:dyDescent="0.2">
      <c r="A42" s="22"/>
      <c r="B42" s="39"/>
      <c r="C42" s="1240" t="s">
        <v>570</v>
      </c>
      <c r="D42" s="1241"/>
      <c r="E42" s="1242"/>
      <c r="F42" s="36" t="s">
        <v>512</v>
      </c>
      <c r="G42" s="37" t="s">
        <v>512</v>
      </c>
      <c r="H42" s="37" t="s">
        <v>512</v>
      </c>
      <c r="I42" s="37" t="s">
        <v>512</v>
      </c>
      <c r="J42" s="38" t="s">
        <v>512</v>
      </c>
      <c r="K42" s="22"/>
      <c r="L42" s="22"/>
      <c r="M42" s="22"/>
      <c r="N42" s="22"/>
      <c r="O42" s="22"/>
      <c r="P42" s="22"/>
    </row>
    <row r="43" spans="1:16" ht="39" customHeight="1" thickBot="1" x14ac:dyDescent="0.25">
      <c r="A43" s="22"/>
      <c r="B43" s="40"/>
      <c r="C43" s="1243" t="s">
        <v>571</v>
      </c>
      <c r="D43" s="1244"/>
      <c r="E43" s="1245"/>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XomL9w52A+0sncTLwOJOOZkvSw0RQfzMQXKAqvpqhp/Fi1HEr9x9RLPYBhElGMZ4hSig+lVvsBxv13jNRASXQ==" saltValue="lb6CAZNh7rD+1NU0FMu2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66" t="s">
        <v>11</v>
      </c>
      <c r="C45" s="1267"/>
      <c r="D45" s="58"/>
      <c r="E45" s="1272" t="s">
        <v>12</v>
      </c>
      <c r="F45" s="1272"/>
      <c r="G45" s="1272"/>
      <c r="H45" s="1272"/>
      <c r="I45" s="1272"/>
      <c r="J45" s="1273"/>
      <c r="K45" s="59">
        <v>675</v>
      </c>
      <c r="L45" s="60">
        <v>688</v>
      </c>
      <c r="M45" s="60">
        <v>684</v>
      </c>
      <c r="N45" s="60">
        <v>701</v>
      </c>
      <c r="O45" s="61">
        <v>689</v>
      </c>
      <c r="P45" s="48"/>
      <c r="Q45" s="48"/>
      <c r="R45" s="48"/>
      <c r="S45" s="48"/>
      <c r="T45" s="48"/>
      <c r="U45" s="48"/>
    </row>
    <row r="46" spans="1:21" ht="30.75" customHeight="1" x14ac:dyDescent="0.2">
      <c r="A46" s="48"/>
      <c r="B46" s="1268"/>
      <c r="C46" s="1269"/>
      <c r="D46" s="62"/>
      <c r="E46" s="1250" t="s">
        <v>13</v>
      </c>
      <c r="F46" s="1250"/>
      <c r="G46" s="1250"/>
      <c r="H46" s="1250"/>
      <c r="I46" s="1250"/>
      <c r="J46" s="1251"/>
      <c r="K46" s="63" t="s">
        <v>512</v>
      </c>
      <c r="L46" s="64" t="s">
        <v>512</v>
      </c>
      <c r="M46" s="64" t="s">
        <v>512</v>
      </c>
      <c r="N46" s="64" t="s">
        <v>512</v>
      </c>
      <c r="O46" s="65" t="s">
        <v>512</v>
      </c>
      <c r="P46" s="48"/>
      <c r="Q46" s="48"/>
      <c r="R46" s="48"/>
      <c r="S46" s="48"/>
      <c r="T46" s="48"/>
      <c r="U46" s="48"/>
    </row>
    <row r="47" spans="1:21" ht="30.75" customHeight="1" x14ac:dyDescent="0.2">
      <c r="A47" s="48"/>
      <c r="B47" s="1268"/>
      <c r="C47" s="1269"/>
      <c r="D47" s="62"/>
      <c r="E47" s="1250" t="s">
        <v>14</v>
      </c>
      <c r="F47" s="1250"/>
      <c r="G47" s="1250"/>
      <c r="H47" s="1250"/>
      <c r="I47" s="1250"/>
      <c r="J47" s="1251"/>
      <c r="K47" s="63" t="s">
        <v>512</v>
      </c>
      <c r="L47" s="64" t="s">
        <v>512</v>
      </c>
      <c r="M47" s="64" t="s">
        <v>512</v>
      </c>
      <c r="N47" s="64" t="s">
        <v>512</v>
      </c>
      <c r="O47" s="65" t="s">
        <v>512</v>
      </c>
      <c r="P47" s="48"/>
      <c r="Q47" s="48"/>
      <c r="R47" s="48"/>
      <c r="S47" s="48"/>
      <c r="T47" s="48"/>
      <c r="U47" s="48"/>
    </row>
    <row r="48" spans="1:21" ht="30.75" customHeight="1" x14ac:dyDescent="0.2">
      <c r="A48" s="48"/>
      <c r="B48" s="1268"/>
      <c r="C48" s="1269"/>
      <c r="D48" s="62"/>
      <c r="E48" s="1250" t="s">
        <v>15</v>
      </c>
      <c r="F48" s="1250"/>
      <c r="G48" s="1250"/>
      <c r="H48" s="1250"/>
      <c r="I48" s="1250"/>
      <c r="J48" s="1251"/>
      <c r="K48" s="63">
        <v>188</v>
      </c>
      <c r="L48" s="64">
        <v>202</v>
      </c>
      <c r="M48" s="64">
        <v>207</v>
      </c>
      <c r="N48" s="64">
        <v>407</v>
      </c>
      <c r="O48" s="65">
        <v>434</v>
      </c>
      <c r="P48" s="48"/>
      <c r="Q48" s="48"/>
      <c r="R48" s="48"/>
      <c r="S48" s="48"/>
      <c r="T48" s="48"/>
      <c r="U48" s="48"/>
    </row>
    <row r="49" spans="1:21" ht="30.75" customHeight="1" x14ac:dyDescent="0.2">
      <c r="A49" s="48"/>
      <c r="B49" s="1268"/>
      <c r="C49" s="1269"/>
      <c r="D49" s="62"/>
      <c r="E49" s="1250" t="s">
        <v>16</v>
      </c>
      <c r="F49" s="1250"/>
      <c r="G49" s="1250"/>
      <c r="H49" s="1250"/>
      <c r="I49" s="1250"/>
      <c r="J49" s="1251"/>
      <c r="K49" s="63">
        <v>161</v>
      </c>
      <c r="L49" s="64">
        <v>155</v>
      </c>
      <c r="M49" s="64">
        <v>180</v>
      </c>
      <c r="N49" s="64">
        <v>142</v>
      </c>
      <c r="O49" s="65">
        <v>67</v>
      </c>
      <c r="P49" s="48"/>
      <c r="Q49" s="48"/>
      <c r="R49" s="48"/>
      <c r="S49" s="48"/>
      <c r="T49" s="48"/>
      <c r="U49" s="48"/>
    </row>
    <row r="50" spans="1:21" ht="30.75" customHeight="1" x14ac:dyDescent="0.2">
      <c r="A50" s="48"/>
      <c r="B50" s="1268"/>
      <c r="C50" s="1269"/>
      <c r="D50" s="62"/>
      <c r="E50" s="1250" t="s">
        <v>17</v>
      </c>
      <c r="F50" s="1250"/>
      <c r="G50" s="1250"/>
      <c r="H50" s="1250"/>
      <c r="I50" s="1250"/>
      <c r="J50" s="1251"/>
      <c r="K50" s="63">
        <v>15</v>
      </c>
      <c r="L50" s="64">
        <v>7</v>
      </c>
      <c r="M50" s="64">
        <v>4</v>
      </c>
      <c r="N50" s="64">
        <v>4</v>
      </c>
      <c r="O50" s="65">
        <v>2</v>
      </c>
      <c r="P50" s="48"/>
      <c r="Q50" s="48"/>
      <c r="R50" s="48"/>
      <c r="S50" s="48"/>
      <c r="T50" s="48"/>
      <c r="U50" s="48"/>
    </row>
    <row r="51" spans="1:21" ht="30.75" customHeight="1" x14ac:dyDescent="0.2">
      <c r="A51" s="48"/>
      <c r="B51" s="1270"/>
      <c r="C51" s="1271"/>
      <c r="D51" s="66"/>
      <c r="E51" s="1250" t="s">
        <v>18</v>
      </c>
      <c r="F51" s="1250"/>
      <c r="G51" s="1250"/>
      <c r="H51" s="1250"/>
      <c r="I51" s="1250"/>
      <c r="J51" s="1251"/>
      <c r="K51" s="63" t="s">
        <v>512</v>
      </c>
      <c r="L51" s="64" t="s">
        <v>512</v>
      </c>
      <c r="M51" s="64" t="s">
        <v>512</v>
      </c>
      <c r="N51" s="64" t="s">
        <v>512</v>
      </c>
      <c r="O51" s="65" t="s">
        <v>512</v>
      </c>
      <c r="P51" s="48"/>
      <c r="Q51" s="48"/>
      <c r="R51" s="48"/>
      <c r="S51" s="48"/>
      <c r="T51" s="48"/>
      <c r="U51" s="48"/>
    </row>
    <row r="52" spans="1:21" ht="30.75" customHeight="1" x14ac:dyDescent="0.2">
      <c r="A52" s="48"/>
      <c r="B52" s="1248" t="s">
        <v>19</v>
      </c>
      <c r="C52" s="1249"/>
      <c r="D52" s="66"/>
      <c r="E52" s="1250" t="s">
        <v>20</v>
      </c>
      <c r="F52" s="1250"/>
      <c r="G52" s="1250"/>
      <c r="H52" s="1250"/>
      <c r="I52" s="1250"/>
      <c r="J52" s="1251"/>
      <c r="K52" s="63">
        <v>605</v>
      </c>
      <c r="L52" s="64">
        <v>624</v>
      </c>
      <c r="M52" s="64">
        <v>622</v>
      </c>
      <c r="N52" s="64">
        <v>590</v>
      </c>
      <c r="O52" s="65">
        <v>557</v>
      </c>
      <c r="P52" s="48"/>
      <c r="Q52" s="48"/>
      <c r="R52" s="48"/>
      <c r="S52" s="48"/>
      <c r="T52" s="48"/>
      <c r="U52" s="48"/>
    </row>
    <row r="53" spans="1:21" ht="30.75" customHeight="1" thickBot="1" x14ac:dyDescent="0.25">
      <c r="A53" s="48"/>
      <c r="B53" s="1252" t="s">
        <v>21</v>
      </c>
      <c r="C53" s="1253"/>
      <c r="D53" s="67"/>
      <c r="E53" s="1254" t="s">
        <v>22</v>
      </c>
      <c r="F53" s="1254"/>
      <c r="G53" s="1254"/>
      <c r="H53" s="1254"/>
      <c r="I53" s="1254"/>
      <c r="J53" s="1255"/>
      <c r="K53" s="68">
        <v>434</v>
      </c>
      <c r="L53" s="69">
        <v>428</v>
      </c>
      <c r="M53" s="69">
        <v>453</v>
      </c>
      <c r="N53" s="69">
        <v>664</v>
      </c>
      <c r="O53" s="70">
        <v>635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56" t="s">
        <v>25</v>
      </c>
      <c r="C57" s="1257"/>
      <c r="D57" s="1260" t="s">
        <v>26</v>
      </c>
      <c r="E57" s="1261"/>
      <c r="F57" s="1261"/>
      <c r="G57" s="1261"/>
      <c r="H57" s="1261"/>
      <c r="I57" s="1261"/>
      <c r="J57" s="1262"/>
      <c r="K57" s="83"/>
      <c r="L57" s="84"/>
      <c r="M57" s="84"/>
      <c r="N57" s="84"/>
      <c r="O57" s="85"/>
    </row>
    <row r="58" spans="1:21" ht="31.5" customHeight="1" thickBot="1" x14ac:dyDescent="0.25">
      <c r="B58" s="1258"/>
      <c r="C58" s="1259"/>
      <c r="D58" s="1263" t="s">
        <v>27</v>
      </c>
      <c r="E58" s="1264"/>
      <c r="F58" s="1264"/>
      <c r="G58" s="1264"/>
      <c r="H58" s="1264"/>
      <c r="I58" s="1264"/>
      <c r="J58" s="126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RWBsDxZeU2qhAtdbSIH1XgzXV+66tKfYkrB2KXlWIu2pkz8lJkpuPjZ4Tbg26UtH/Cw88NuMVsdzeqNkTVN0Q==" saltValue="dfTS16l6SXEZ5vEUpjnR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86" t="s">
        <v>30</v>
      </c>
      <c r="C41" s="1287"/>
      <c r="D41" s="102"/>
      <c r="E41" s="1288" t="s">
        <v>31</v>
      </c>
      <c r="F41" s="1288"/>
      <c r="G41" s="1288"/>
      <c r="H41" s="1289"/>
      <c r="I41" s="103">
        <v>7269</v>
      </c>
      <c r="J41" s="104">
        <v>7319</v>
      </c>
      <c r="K41" s="104">
        <v>7758</v>
      </c>
      <c r="L41" s="104">
        <v>7892</v>
      </c>
      <c r="M41" s="105">
        <v>7954</v>
      </c>
    </row>
    <row r="42" spans="2:13" ht="27.75" customHeight="1" x14ac:dyDescent="0.2">
      <c r="B42" s="1276"/>
      <c r="C42" s="1277"/>
      <c r="D42" s="106"/>
      <c r="E42" s="1280" t="s">
        <v>32</v>
      </c>
      <c r="F42" s="1280"/>
      <c r="G42" s="1280"/>
      <c r="H42" s="1281"/>
      <c r="I42" s="107">
        <v>20</v>
      </c>
      <c r="J42" s="108">
        <v>13</v>
      </c>
      <c r="K42" s="108">
        <v>6</v>
      </c>
      <c r="L42" s="108">
        <v>2</v>
      </c>
      <c r="M42" s="109" t="s">
        <v>512</v>
      </c>
    </row>
    <row r="43" spans="2:13" ht="27.75" customHeight="1" x14ac:dyDescent="0.2">
      <c r="B43" s="1276"/>
      <c r="C43" s="1277"/>
      <c r="D43" s="106"/>
      <c r="E43" s="1280" t="s">
        <v>33</v>
      </c>
      <c r="F43" s="1280"/>
      <c r="G43" s="1280"/>
      <c r="H43" s="1281"/>
      <c r="I43" s="107">
        <v>2151</v>
      </c>
      <c r="J43" s="108">
        <v>2163</v>
      </c>
      <c r="K43" s="108">
        <v>2751</v>
      </c>
      <c r="L43" s="108">
        <v>2227</v>
      </c>
      <c r="M43" s="109">
        <v>1770</v>
      </c>
    </row>
    <row r="44" spans="2:13" ht="27.75" customHeight="1" x14ac:dyDescent="0.2">
      <c r="B44" s="1276"/>
      <c r="C44" s="1277"/>
      <c r="D44" s="106"/>
      <c r="E44" s="1280" t="s">
        <v>34</v>
      </c>
      <c r="F44" s="1280"/>
      <c r="G44" s="1280"/>
      <c r="H44" s="1281"/>
      <c r="I44" s="107">
        <v>841</v>
      </c>
      <c r="J44" s="108">
        <v>817</v>
      </c>
      <c r="K44" s="108">
        <v>632</v>
      </c>
      <c r="L44" s="108">
        <v>504</v>
      </c>
      <c r="M44" s="109">
        <v>435</v>
      </c>
    </row>
    <row r="45" spans="2:13" ht="27.75" customHeight="1" x14ac:dyDescent="0.2">
      <c r="B45" s="1276"/>
      <c r="C45" s="1277"/>
      <c r="D45" s="106"/>
      <c r="E45" s="1280" t="s">
        <v>35</v>
      </c>
      <c r="F45" s="1280"/>
      <c r="G45" s="1280"/>
      <c r="H45" s="1281"/>
      <c r="I45" s="107">
        <v>1283</v>
      </c>
      <c r="J45" s="108">
        <v>1265</v>
      </c>
      <c r="K45" s="108">
        <v>1243</v>
      </c>
      <c r="L45" s="108">
        <v>1244</v>
      </c>
      <c r="M45" s="109">
        <v>1188</v>
      </c>
    </row>
    <row r="46" spans="2:13" ht="27.75" customHeight="1" x14ac:dyDescent="0.2">
      <c r="B46" s="1276"/>
      <c r="C46" s="1277"/>
      <c r="D46" s="110"/>
      <c r="E46" s="1280" t="s">
        <v>36</v>
      </c>
      <c r="F46" s="1280"/>
      <c r="G46" s="1280"/>
      <c r="H46" s="1281"/>
      <c r="I46" s="107">
        <v>14</v>
      </c>
      <c r="J46" s="108">
        <v>18</v>
      </c>
      <c r="K46" s="108">
        <v>14</v>
      </c>
      <c r="L46" s="108">
        <v>18</v>
      </c>
      <c r="M46" s="109" t="s">
        <v>512</v>
      </c>
    </row>
    <row r="47" spans="2:13" ht="27.75" customHeight="1" x14ac:dyDescent="0.2">
      <c r="B47" s="1276"/>
      <c r="C47" s="1277"/>
      <c r="D47" s="111"/>
      <c r="E47" s="1290" t="s">
        <v>37</v>
      </c>
      <c r="F47" s="1291"/>
      <c r="G47" s="1291"/>
      <c r="H47" s="1292"/>
      <c r="I47" s="107">
        <v>0</v>
      </c>
      <c r="J47" s="108" t="s">
        <v>512</v>
      </c>
      <c r="K47" s="108" t="s">
        <v>512</v>
      </c>
      <c r="L47" s="108" t="s">
        <v>512</v>
      </c>
      <c r="M47" s="109" t="s">
        <v>512</v>
      </c>
    </row>
    <row r="48" spans="2:13" ht="27.75" customHeight="1" x14ac:dyDescent="0.2">
      <c r="B48" s="1276"/>
      <c r="C48" s="1277"/>
      <c r="D48" s="106"/>
      <c r="E48" s="1280" t="s">
        <v>38</v>
      </c>
      <c r="F48" s="1280"/>
      <c r="G48" s="1280"/>
      <c r="H48" s="1281"/>
      <c r="I48" s="107" t="s">
        <v>512</v>
      </c>
      <c r="J48" s="108" t="s">
        <v>512</v>
      </c>
      <c r="K48" s="108" t="s">
        <v>512</v>
      </c>
      <c r="L48" s="108" t="s">
        <v>512</v>
      </c>
      <c r="M48" s="109" t="s">
        <v>512</v>
      </c>
    </row>
    <row r="49" spans="2:13" ht="27.75" customHeight="1" x14ac:dyDescent="0.2">
      <c r="B49" s="1278"/>
      <c r="C49" s="1279"/>
      <c r="D49" s="106"/>
      <c r="E49" s="1280" t="s">
        <v>39</v>
      </c>
      <c r="F49" s="1280"/>
      <c r="G49" s="1280"/>
      <c r="H49" s="1281"/>
      <c r="I49" s="107" t="s">
        <v>512</v>
      </c>
      <c r="J49" s="108" t="s">
        <v>512</v>
      </c>
      <c r="K49" s="108" t="s">
        <v>512</v>
      </c>
      <c r="L49" s="108" t="s">
        <v>512</v>
      </c>
      <c r="M49" s="109" t="s">
        <v>512</v>
      </c>
    </row>
    <row r="50" spans="2:13" ht="27.75" customHeight="1" x14ac:dyDescent="0.2">
      <c r="B50" s="1274" t="s">
        <v>40</v>
      </c>
      <c r="C50" s="1275"/>
      <c r="D50" s="112"/>
      <c r="E50" s="1280" t="s">
        <v>41</v>
      </c>
      <c r="F50" s="1280"/>
      <c r="G50" s="1280"/>
      <c r="H50" s="1281"/>
      <c r="I50" s="107">
        <v>4126</v>
      </c>
      <c r="J50" s="108">
        <v>3781</v>
      </c>
      <c r="K50" s="108">
        <v>5211</v>
      </c>
      <c r="L50" s="108">
        <v>5176</v>
      </c>
      <c r="M50" s="109">
        <v>4973</v>
      </c>
    </row>
    <row r="51" spans="2:13" ht="27.75" customHeight="1" x14ac:dyDescent="0.2">
      <c r="B51" s="1276"/>
      <c r="C51" s="1277"/>
      <c r="D51" s="106"/>
      <c r="E51" s="1280" t="s">
        <v>42</v>
      </c>
      <c r="F51" s="1280"/>
      <c r="G51" s="1280"/>
      <c r="H51" s="1281"/>
      <c r="I51" s="107">
        <v>836</v>
      </c>
      <c r="J51" s="108">
        <v>792</v>
      </c>
      <c r="K51" s="108">
        <v>757</v>
      </c>
      <c r="L51" s="108">
        <v>721</v>
      </c>
      <c r="M51" s="109">
        <v>689</v>
      </c>
    </row>
    <row r="52" spans="2:13" ht="27.75" customHeight="1" x14ac:dyDescent="0.2">
      <c r="B52" s="1278"/>
      <c r="C52" s="1279"/>
      <c r="D52" s="106"/>
      <c r="E52" s="1280" t="s">
        <v>43</v>
      </c>
      <c r="F52" s="1280"/>
      <c r="G52" s="1280"/>
      <c r="H52" s="1281"/>
      <c r="I52" s="107">
        <v>6124</v>
      </c>
      <c r="J52" s="108">
        <v>5942</v>
      </c>
      <c r="K52" s="108">
        <v>5914</v>
      </c>
      <c r="L52" s="108">
        <v>5693</v>
      </c>
      <c r="M52" s="109">
        <v>5635</v>
      </c>
    </row>
    <row r="53" spans="2:13" ht="27.75" customHeight="1" thickBot="1" x14ac:dyDescent="0.25">
      <c r="B53" s="1282" t="s">
        <v>44</v>
      </c>
      <c r="C53" s="1283"/>
      <c r="D53" s="113"/>
      <c r="E53" s="1284" t="s">
        <v>45</v>
      </c>
      <c r="F53" s="1284"/>
      <c r="G53" s="1284"/>
      <c r="H53" s="1285"/>
      <c r="I53" s="114">
        <v>492</v>
      </c>
      <c r="J53" s="115">
        <v>1080</v>
      </c>
      <c r="K53" s="115">
        <v>523</v>
      </c>
      <c r="L53" s="115">
        <v>297</v>
      </c>
      <c r="M53" s="116">
        <v>50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oBzGBqFIKk3SUQUqsFs0Of11klq57WGVcHsuGrGx3iYTwc12dGuk8Zh0KPSVGcV3CnG8I6Ss3M+E19vHA+tH5Q==" saltValue="1VnI96VRGg198Ja/435Y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556</v>
      </c>
      <c r="G54" s="125" t="s">
        <v>557</v>
      </c>
      <c r="H54" s="126" t="s">
        <v>558</v>
      </c>
    </row>
    <row r="55" spans="2:8" ht="52.5" customHeight="1" x14ac:dyDescent="0.2">
      <c r="B55" s="127"/>
      <c r="C55" s="1301" t="s">
        <v>48</v>
      </c>
      <c r="D55" s="1301"/>
      <c r="E55" s="1302"/>
      <c r="F55" s="128">
        <v>2076</v>
      </c>
      <c r="G55" s="128">
        <v>1552</v>
      </c>
      <c r="H55" s="129">
        <v>1299</v>
      </c>
    </row>
    <row r="56" spans="2:8" ht="52.5" customHeight="1" x14ac:dyDescent="0.2">
      <c r="B56" s="130"/>
      <c r="C56" s="1303" t="s">
        <v>49</v>
      </c>
      <c r="D56" s="1303"/>
      <c r="E56" s="1304"/>
      <c r="F56" s="131">
        <v>59</v>
      </c>
      <c r="G56" s="131">
        <v>59</v>
      </c>
      <c r="H56" s="132">
        <v>59</v>
      </c>
    </row>
    <row r="57" spans="2:8" ht="53.25" customHeight="1" x14ac:dyDescent="0.2">
      <c r="B57" s="130"/>
      <c r="C57" s="1305" t="s">
        <v>50</v>
      </c>
      <c r="D57" s="1305"/>
      <c r="E57" s="1306"/>
      <c r="F57" s="133">
        <v>1737</v>
      </c>
      <c r="G57" s="133">
        <v>2190</v>
      </c>
      <c r="H57" s="134">
        <v>2312</v>
      </c>
    </row>
    <row r="58" spans="2:8" ht="45.75" customHeight="1" x14ac:dyDescent="0.2">
      <c r="B58" s="135"/>
      <c r="C58" s="1293" t="s">
        <v>590</v>
      </c>
      <c r="D58" s="1294"/>
      <c r="E58" s="1295"/>
      <c r="F58" s="136">
        <v>657</v>
      </c>
      <c r="G58" s="136">
        <v>1055</v>
      </c>
      <c r="H58" s="137">
        <v>1267</v>
      </c>
    </row>
    <row r="59" spans="2:8" ht="45.75" customHeight="1" x14ac:dyDescent="0.2">
      <c r="B59" s="135"/>
      <c r="C59" s="1293" t="s">
        <v>591</v>
      </c>
      <c r="D59" s="1294"/>
      <c r="E59" s="1295"/>
      <c r="F59" s="136">
        <v>821</v>
      </c>
      <c r="G59" s="136">
        <v>870</v>
      </c>
      <c r="H59" s="137">
        <v>766</v>
      </c>
    </row>
    <row r="60" spans="2:8" ht="45.75" customHeight="1" x14ac:dyDescent="0.2">
      <c r="B60" s="135"/>
      <c r="C60" s="1293" t="s">
        <v>592</v>
      </c>
      <c r="D60" s="1294"/>
      <c r="E60" s="1295"/>
      <c r="F60" s="136">
        <v>198</v>
      </c>
      <c r="G60" s="136">
        <v>198</v>
      </c>
      <c r="H60" s="137">
        <v>198</v>
      </c>
    </row>
    <row r="61" spans="2:8" ht="45.75" customHeight="1" x14ac:dyDescent="0.2">
      <c r="B61" s="135"/>
      <c r="C61" s="1293" t="s">
        <v>593</v>
      </c>
      <c r="D61" s="1294"/>
      <c r="E61" s="1295"/>
      <c r="F61" s="136">
        <v>18</v>
      </c>
      <c r="G61" s="136">
        <v>48</v>
      </c>
      <c r="H61" s="137">
        <v>48</v>
      </c>
    </row>
    <row r="62" spans="2:8" ht="45.75" customHeight="1" thickBot="1" x14ac:dyDescent="0.25">
      <c r="B62" s="138"/>
      <c r="C62" s="1296" t="s">
        <v>594</v>
      </c>
      <c r="D62" s="1297"/>
      <c r="E62" s="1298"/>
      <c r="F62" s="139" t="s">
        <v>595</v>
      </c>
      <c r="G62" s="139" t="s">
        <v>595</v>
      </c>
      <c r="H62" s="140">
        <v>11</v>
      </c>
    </row>
    <row r="63" spans="2:8" ht="52.5" customHeight="1" thickBot="1" x14ac:dyDescent="0.25">
      <c r="B63" s="141"/>
      <c r="C63" s="1299" t="s">
        <v>51</v>
      </c>
      <c r="D63" s="1299"/>
      <c r="E63" s="1300"/>
      <c r="F63" s="142">
        <v>3872</v>
      </c>
      <c r="G63" s="142">
        <v>3802</v>
      </c>
      <c r="H63" s="143">
        <v>3669</v>
      </c>
    </row>
    <row r="64" spans="2:8" ht="15" customHeight="1" x14ac:dyDescent="0.2"/>
  </sheetData>
  <sheetProtection algorithmName="SHA-512" hashValue="EdPtEQ/31QWzdEx1UVDT7lHmusqZhaEZIOJzgwVrz6qXYz2xG28IqMce/d7bCFnRGQDJcFt7v+erISjBTNayIg==" saltValue="LaNfvSMyrcUVdqmb8k6o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41" zoomScaleNormal="100" zoomScaleSheetLayoutView="55" workbookViewId="0">
      <selection activeCell="AN70" sqref="AN70"/>
    </sheetView>
  </sheetViews>
  <sheetFormatPr defaultColWidth="0" defaultRowHeight="13.5" customHeight="1" zeroHeight="1" x14ac:dyDescent="0.2"/>
  <cols>
    <col min="1" max="1" width="6.33203125" style="389" customWidth="1"/>
    <col min="2" max="107" width="2.44140625" style="389" customWidth="1"/>
    <col min="108" max="108" width="6.109375" style="397" customWidth="1"/>
    <col min="109" max="109" width="5.88671875" style="396" customWidth="1"/>
    <col min="110" max="110" width="19.109375" style="389" hidden="1"/>
    <col min="111" max="115" width="12.6640625" style="389" hidden="1"/>
    <col min="116" max="349" width="8.6640625" style="389" hidden="1"/>
    <col min="350" max="355" width="14.88671875" style="389" hidden="1"/>
    <col min="356" max="357" width="15.88671875" style="389" hidden="1"/>
    <col min="358" max="363" width="16.109375" style="389" hidden="1"/>
    <col min="364" max="364" width="6.109375" style="389" hidden="1"/>
    <col min="365" max="365" width="3" style="389" hidden="1"/>
    <col min="366" max="605" width="8.6640625" style="389" hidden="1"/>
    <col min="606" max="611" width="14.88671875" style="389" hidden="1"/>
    <col min="612" max="613" width="15.88671875" style="389" hidden="1"/>
    <col min="614" max="619" width="16.109375" style="389" hidden="1"/>
    <col min="620" max="620" width="6.109375" style="389" hidden="1"/>
    <col min="621" max="621" width="3" style="389" hidden="1"/>
    <col min="622" max="861" width="8.6640625" style="389" hidden="1"/>
    <col min="862" max="867" width="14.88671875" style="389" hidden="1"/>
    <col min="868" max="869" width="15.88671875" style="389" hidden="1"/>
    <col min="870" max="875" width="16.109375" style="389" hidden="1"/>
    <col min="876" max="876" width="6.109375" style="389" hidden="1"/>
    <col min="877" max="877" width="3" style="389" hidden="1"/>
    <col min="878" max="1117" width="8.6640625" style="389" hidden="1"/>
    <col min="1118" max="1123" width="14.88671875" style="389" hidden="1"/>
    <col min="1124" max="1125" width="15.88671875" style="389" hidden="1"/>
    <col min="1126" max="1131" width="16.109375" style="389" hidden="1"/>
    <col min="1132" max="1132" width="6.109375" style="389" hidden="1"/>
    <col min="1133" max="1133" width="3" style="389" hidden="1"/>
    <col min="1134" max="1373" width="8.6640625" style="389" hidden="1"/>
    <col min="1374" max="1379" width="14.88671875" style="389" hidden="1"/>
    <col min="1380" max="1381" width="15.88671875" style="389" hidden="1"/>
    <col min="1382" max="1387" width="16.109375" style="389" hidden="1"/>
    <col min="1388" max="1388" width="6.109375" style="389" hidden="1"/>
    <col min="1389" max="1389" width="3" style="389" hidden="1"/>
    <col min="1390" max="1629" width="8.6640625" style="389" hidden="1"/>
    <col min="1630" max="1635" width="14.88671875" style="389" hidden="1"/>
    <col min="1636" max="1637" width="15.88671875" style="389" hidden="1"/>
    <col min="1638" max="1643" width="16.109375" style="389" hidden="1"/>
    <col min="1644" max="1644" width="6.109375" style="389" hidden="1"/>
    <col min="1645" max="1645" width="3" style="389" hidden="1"/>
    <col min="1646" max="1885" width="8.6640625" style="389" hidden="1"/>
    <col min="1886" max="1891" width="14.88671875" style="389" hidden="1"/>
    <col min="1892" max="1893" width="15.88671875" style="389" hidden="1"/>
    <col min="1894" max="1899" width="16.109375" style="389" hidden="1"/>
    <col min="1900" max="1900" width="6.109375" style="389" hidden="1"/>
    <col min="1901" max="1901" width="3" style="389" hidden="1"/>
    <col min="1902" max="2141" width="8.6640625" style="389" hidden="1"/>
    <col min="2142" max="2147" width="14.88671875" style="389" hidden="1"/>
    <col min="2148" max="2149" width="15.88671875" style="389" hidden="1"/>
    <col min="2150" max="2155" width="16.109375" style="389" hidden="1"/>
    <col min="2156" max="2156" width="6.109375" style="389" hidden="1"/>
    <col min="2157" max="2157" width="3" style="389" hidden="1"/>
    <col min="2158" max="2397" width="8.6640625" style="389" hidden="1"/>
    <col min="2398" max="2403" width="14.88671875" style="389" hidden="1"/>
    <col min="2404" max="2405" width="15.88671875" style="389" hidden="1"/>
    <col min="2406" max="2411" width="16.109375" style="389" hidden="1"/>
    <col min="2412" max="2412" width="6.109375" style="389" hidden="1"/>
    <col min="2413" max="2413" width="3" style="389" hidden="1"/>
    <col min="2414" max="2653" width="8.6640625" style="389" hidden="1"/>
    <col min="2654" max="2659" width="14.88671875" style="389" hidden="1"/>
    <col min="2660" max="2661" width="15.88671875" style="389" hidden="1"/>
    <col min="2662" max="2667" width="16.109375" style="389" hidden="1"/>
    <col min="2668" max="2668" width="6.109375" style="389" hidden="1"/>
    <col min="2669" max="2669" width="3" style="389" hidden="1"/>
    <col min="2670" max="2909" width="8.6640625" style="389" hidden="1"/>
    <col min="2910" max="2915" width="14.88671875" style="389" hidden="1"/>
    <col min="2916" max="2917" width="15.88671875" style="389" hidden="1"/>
    <col min="2918" max="2923" width="16.109375" style="389" hidden="1"/>
    <col min="2924" max="2924" width="6.109375" style="389" hidden="1"/>
    <col min="2925" max="2925" width="3" style="389" hidden="1"/>
    <col min="2926" max="3165" width="8.6640625" style="389" hidden="1"/>
    <col min="3166" max="3171" width="14.88671875" style="389" hidden="1"/>
    <col min="3172" max="3173" width="15.88671875" style="389" hidden="1"/>
    <col min="3174" max="3179" width="16.109375" style="389" hidden="1"/>
    <col min="3180" max="3180" width="6.109375" style="389" hidden="1"/>
    <col min="3181" max="3181" width="3" style="389" hidden="1"/>
    <col min="3182" max="3421" width="8.6640625" style="389" hidden="1"/>
    <col min="3422" max="3427" width="14.88671875" style="389" hidden="1"/>
    <col min="3428" max="3429" width="15.88671875" style="389" hidden="1"/>
    <col min="3430" max="3435" width="16.109375" style="389" hidden="1"/>
    <col min="3436" max="3436" width="6.109375" style="389" hidden="1"/>
    <col min="3437" max="3437" width="3" style="389" hidden="1"/>
    <col min="3438" max="3677" width="8.6640625" style="389" hidden="1"/>
    <col min="3678" max="3683" width="14.88671875" style="389" hidden="1"/>
    <col min="3684" max="3685" width="15.88671875" style="389" hidden="1"/>
    <col min="3686" max="3691" width="16.109375" style="389" hidden="1"/>
    <col min="3692" max="3692" width="6.109375" style="389" hidden="1"/>
    <col min="3693" max="3693" width="3" style="389" hidden="1"/>
    <col min="3694" max="3933" width="8.6640625" style="389" hidden="1"/>
    <col min="3934" max="3939" width="14.88671875" style="389" hidden="1"/>
    <col min="3940" max="3941" width="15.88671875" style="389" hidden="1"/>
    <col min="3942" max="3947" width="16.109375" style="389" hidden="1"/>
    <col min="3948" max="3948" width="6.109375" style="389" hidden="1"/>
    <col min="3949" max="3949" width="3" style="389" hidden="1"/>
    <col min="3950" max="4189" width="8.6640625" style="389" hidden="1"/>
    <col min="4190" max="4195" width="14.88671875" style="389" hidden="1"/>
    <col min="4196" max="4197" width="15.88671875" style="389" hidden="1"/>
    <col min="4198" max="4203" width="16.109375" style="389" hidden="1"/>
    <col min="4204" max="4204" width="6.109375" style="389" hidden="1"/>
    <col min="4205" max="4205" width="3" style="389" hidden="1"/>
    <col min="4206" max="4445" width="8.6640625" style="389" hidden="1"/>
    <col min="4446" max="4451" width="14.88671875" style="389" hidden="1"/>
    <col min="4452" max="4453" width="15.88671875" style="389" hidden="1"/>
    <col min="4454" max="4459" width="16.109375" style="389" hidden="1"/>
    <col min="4460" max="4460" width="6.109375" style="389" hidden="1"/>
    <col min="4461" max="4461" width="3" style="389" hidden="1"/>
    <col min="4462" max="4701" width="8.6640625" style="389" hidden="1"/>
    <col min="4702" max="4707" width="14.88671875" style="389" hidden="1"/>
    <col min="4708" max="4709" width="15.88671875" style="389" hidden="1"/>
    <col min="4710" max="4715" width="16.109375" style="389" hidden="1"/>
    <col min="4716" max="4716" width="6.109375" style="389" hidden="1"/>
    <col min="4717" max="4717" width="3" style="389" hidden="1"/>
    <col min="4718" max="4957" width="8.6640625" style="389" hidden="1"/>
    <col min="4958" max="4963" width="14.88671875" style="389" hidden="1"/>
    <col min="4964" max="4965" width="15.88671875" style="389" hidden="1"/>
    <col min="4966" max="4971" width="16.109375" style="389" hidden="1"/>
    <col min="4972" max="4972" width="6.109375" style="389" hidden="1"/>
    <col min="4973" max="4973" width="3" style="389" hidden="1"/>
    <col min="4974" max="5213" width="8.6640625" style="389" hidden="1"/>
    <col min="5214" max="5219" width="14.88671875" style="389" hidden="1"/>
    <col min="5220" max="5221" width="15.88671875" style="389" hidden="1"/>
    <col min="5222" max="5227" width="16.109375" style="389" hidden="1"/>
    <col min="5228" max="5228" width="6.109375" style="389" hidden="1"/>
    <col min="5229" max="5229" width="3" style="389" hidden="1"/>
    <col min="5230" max="5469" width="8.6640625" style="389" hidden="1"/>
    <col min="5470" max="5475" width="14.88671875" style="389" hidden="1"/>
    <col min="5476" max="5477" width="15.88671875" style="389" hidden="1"/>
    <col min="5478" max="5483" width="16.109375" style="389" hidden="1"/>
    <col min="5484" max="5484" width="6.109375" style="389" hidden="1"/>
    <col min="5485" max="5485" width="3" style="389" hidden="1"/>
    <col min="5486" max="5725" width="8.6640625" style="389" hidden="1"/>
    <col min="5726" max="5731" width="14.88671875" style="389" hidden="1"/>
    <col min="5732" max="5733" width="15.88671875" style="389" hidden="1"/>
    <col min="5734" max="5739" width="16.109375" style="389" hidden="1"/>
    <col min="5740" max="5740" width="6.109375" style="389" hidden="1"/>
    <col min="5741" max="5741" width="3" style="389" hidden="1"/>
    <col min="5742" max="5981" width="8.6640625" style="389" hidden="1"/>
    <col min="5982" max="5987" width="14.88671875" style="389" hidden="1"/>
    <col min="5988" max="5989" width="15.88671875" style="389" hidden="1"/>
    <col min="5990" max="5995" width="16.109375" style="389" hidden="1"/>
    <col min="5996" max="5996" width="6.109375" style="389" hidden="1"/>
    <col min="5997" max="5997" width="3" style="389" hidden="1"/>
    <col min="5998" max="6237" width="8.6640625" style="389" hidden="1"/>
    <col min="6238" max="6243" width="14.88671875" style="389" hidden="1"/>
    <col min="6244" max="6245" width="15.88671875" style="389" hidden="1"/>
    <col min="6246" max="6251" width="16.109375" style="389" hidden="1"/>
    <col min="6252" max="6252" width="6.109375" style="389" hidden="1"/>
    <col min="6253" max="6253" width="3" style="389" hidden="1"/>
    <col min="6254" max="6493" width="8.6640625" style="389" hidden="1"/>
    <col min="6494" max="6499" width="14.88671875" style="389" hidden="1"/>
    <col min="6500" max="6501" width="15.88671875" style="389" hidden="1"/>
    <col min="6502" max="6507" width="16.109375" style="389" hidden="1"/>
    <col min="6508" max="6508" width="6.109375" style="389" hidden="1"/>
    <col min="6509" max="6509" width="3" style="389" hidden="1"/>
    <col min="6510" max="6749" width="8.6640625" style="389" hidden="1"/>
    <col min="6750" max="6755" width="14.88671875" style="389" hidden="1"/>
    <col min="6756" max="6757" width="15.88671875" style="389" hidden="1"/>
    <col min="6758" max="6763" width="16.109375" style="389" hidden="1"/>
    <col min="6764" max="6764" width="6.109375" style="389" hidden="1"/>
    <col min="6765" max="6765" width="3" style="389" hidden="1"/>
    <col min="6766" max="7005" width="8.6640625" style="389" hidden="1"/>
    <col min="7006" max="7011" width="14.88671875" style="389" hidden="1"/>
    <col min="7012" max="7013" width="15.88671875" style="389" hidden="1"/>
    <col min="7014" max="7019" width="16.109375" style="389" hidden="1"/>
    <col min="7020" max="7020" width="6.109375" style="389" hidden="1"/>
    <col min="7021" max="7021" width="3" style="389" hidden="1"/>
    <col min="7022" max="7261" width="8.6640625" style="389" hidden="1"/>
    <col min="7262" max="7267" width="14.88671875" style="389" hidden="1"/>
    <col min="7268" max="7269" width="15.88671875" style="389" hidden="1"/>
    <col min="7270" max="7275" width="16.109375" style="389" hidden="1"/>
    <col min="7276" max="7276" width="6.109375" style="389" hidden="1"/>
    <col min="7277" max="7277" width="3" style="389" hidden="1"/>
    <col min="7278" max="7517" width="8.6640625" style="389" hidden="1"/>
    <col min="7518" max="7523" width="14.88671875" style="389" hidden="1"/>
    <col min="7524" max="7525" width="15.88671875" style="389" hidden="1"/>
    <col min="7526" max="7531" width="16.109375" style="389" hidden="1"/>
    <col min="7532" max="7532" width="6.109375" style="389" hidden="1"/>
    <col min="7533" max="7533" width="3" style="389" hidden="1"/>
    <col min="7534" max="7773" width="8.6640625" style="389" hidden="1"/>
    <col min="7774" max="7779" width="14.88671875" style="389" hidden="1"/>
    <col min="7780" max="7781" width="15.88671875" style="389" hidden="1"/>
    <col min="7782" max="7787" width="16.109375" style="389" hidden="1"/>
    <col min="7788" max="7788" width="6.109375" style="389" hidden="1"/>
    <col min="7789" max="7789" width="3" style="389" hidden="1"/>
    <col min="7790" max="8029" width="8.6640625" style="389" hidden="1"/>
    <col min="8030" max="8035" width="14.88671875" style="389" hidden="1"/>
    <col min="8036" max="8037" width="15.88671875" style="389" hidden="1"/>
    <col min="8038" max="8043" width="16.109375" style="389" hidden="1"/>
    <col min="8044" max="8044" width="6.109375" style="389" hidden="1"/>
    <col min="8045" max="8045" width="3" style="389" hidden="1"/>
    <col min="8046" max="8285" width="8.6640625" style="389" hidden="1"/>
    <col min="8286" max="8291" width="14.88671875" style="389" hidden="1"/>
    <col min="8292" max="8293" width="15.88671875" style="389" hidden="1"/>
    <col min="8294" max="8299" width="16.109375" style="389" hidden="1"/>
    <col min="8300" max="8300" width="6.109375" style="389" hidden="1"/>
    <col min="8301" max="8301" width="3" style="389" hidden="1"/>
    <col min="8302" max="8541" width="8.6640625" style="389" hidden="1"/>
    <col min="8542" max="8547" width="14.88671875" style="389" hidden="1"/>
    <col min="8548" max="8549" width="15.88671875" style="389" hidden="1"/>
    <col min="8550" max="8555" width="16.109375" style="389" hidden="1"/>
    <col min="8556" max="8556" width="6.109375" style="389" hidden="1"/>
    <col min="8557" max="8557" width="3" style="389" hidden="1"/>
    <col min="8558" max="8797" width="8.6640625" style="389" hidden="1"/>
    <col min="8798" max="8803" width="14.88671875" style="389" hidden="1"/>
    <col min="8804" max="8805" width="15.88671875" style="389" hidden="1"/>
    <col min="8806" max="8811" width="16.109375" style="389" hidden="1"/>
    <col min="8812" max="8812" width="6.109375" style="389" hidden="1"/>
    <col min="8813" max="8813" width="3" style="389" hidden="1"/>
    <col min="8814" max="9053" width="8.6640625" style="389" hidden="1"/>
    <col min="9054" max="9059" width="14.88671875" style="389" hidden="1"/>
    <col min="9060" max="9061" width="15.88671875" style="389" hidden="1"/>
    <col min="9062" max="9067" width="16.109375" style="389" hidden="1"/>
    <col min="9068" max="9068" width="6.109375" style="389" hidden="1"/>
    <col min="9069" max="9069" width="3" style="389" hidden="1"/>
    <col min="9070" max="9309" width="8.6640625" style="389" hidden="1"/>
    <col min="9310" max="9315" width="14.88671875" style="389" hidden="1"/>
    <col min="9316" max="9317" width="15.88671875" style="389" hidden="1"/>
    <col min="9318" max="9323" width="16.109375" style="389" hidden="1"/>
    <col min="9324" max="9324" width="6.109375" style="389" hidden="1"/>
    <col min="9325" max="9325" width="3" style="389" hidden="1"/>
    <col min="9326" max="9565" width="8.6640625" style="389" hidden="1"/>
    <col min="9566" max="9571" width="14.88671875" style="389" hidden="1"/>
    <col min="9572" max="9573" width="15.88671875" style="389" hidden="1"/>
    <col min="9574" max="9579" width="16.109375" style="389" hidden="1"/>
    <col min="9580" max="9580" width="6.109375" style="389" hidden="1"/>
    <col min="9581" max="9581" width="3" style="389" hidden="1"/>
    <col min="9582" max="9821" width="8.6640625" style="389" hidden="1"/>
    <col min="9822" max="9827" width="14.88671875" style="389" hidden="1"/>
    <col min="9828" max="9829" width="15.88671875" style="389" hidden="1"/>
    <col min="9830" max="9835" width="16.109375" style="389" hidden="1"/>
    <col min="9836" max="9836" width="6.109375" style="389" hidden="1"/>
    <col min="9837" max="9837" width="3" style="389" hidden="1"/>
    <col min="9838" max="10077" width="8.6640625" style="389" hidden="1"/>
    <col min="10078" max="10083" width="14.88671875" style="389" hidden="1"/>
    <col min="10084" max="10085" width="15.88671875" style="389" hidden="1"/>
    <col min="10086" max="10091" width="16.109375" style="389" hidden="1"/>
    <col min="10092" max="10092" width="6.109375" style="389" hidden="1"/>
    <col min="10093" max="10093" width="3" style="389" hidden="1"/>
    <col min="10094" max="10333" width="8.6640625" style="389" hidden="1"/>
    <col min="10334" max="10339" width="14.88671875" style="389" hidden="1"/>
    <col min="10340" max="10341" width="15.88671875" style="389" hidden="1"/>
    <col min="10342" max="10347" width="16.109375" style="389" hidden="1"/>
    <col min="10348" max="10348" width="6.109375" style="389" hidden="1"/>
    <col min="10349" max="10349" width="3" style="389" hidden="1"/>
    <col min="10350" max="10589" width="8.6640625" style="389" hidden="1"/>
    <col min="10590" max="10595" width="14.88671875" style="389" hidden="1"/>
    <col min="10596" max="10597" width="15.88671875" style="389" hidden="1"/>
    <col min="10598" max="10603" width="16.109375" style="389" hidden="1"/>
    <col min="10604" max="10604" width="6.109375" style="389" hidden="1"/>
    <col min="10605" max="10605" width="3" style="389" hidden="1"/>
    <col min="10606" max="10845" width="8.6640625" style="389" hidden="1"/>
    <col min="10846" max="10851" width="14.88671875" style="389" hidden="1"/>
    <col min="10852" max="10853" width="15.88671875" style="389" hidden="1"/>
    <col min="10854" max="10859" width="16.109375" style="389" hidden="1"/>
    <col min="10860" max="10860" width="6.109375" style="389" hidden="1"/>
    <col min="10861" max="10861" width="3" style="389" hidden="1"/>
    <col min="10862" max="11101" width="8.6640625" style="389" hidden="1"/>
    <col min="11102" max="11107" width="14.88671875" style="389" hidden="1"/>
    <col min="11108" max="11109" width="15.88671875" style="389" hidden="1"/>
    <col min="11110" max="11115" width="16.109375" style="389" hidden="1"/>
    <col min="11116" max="11116" width="6.109375" style="389" hidden="1"/>
    <col min="11117" max="11117" width="3" style="389" hidden="1"/>
    <col min="11118" max="11357" width="8.6640625" style="389" hidden="1"/>
    <col min="11358" max="11363" width="14.88671875" style="389" hidden="1"/>
    <col min="11364" max="11365" width="15.88671875" style="389" hidden="1"/>
    <col min="11366" max="11371" width="16.109375" style="389" hidden="1"/>
    <col min="11372" max="11372" width="6.109375" style="389" hidden="1"/>
    <col min="11373" max="11373" width="3" style="389" hidden="1"/>
    <col min="11374" max="11613" width="8.6640625" style="389" hidden="1"/>
    <col min="11614" max="11619" width="14.88671875" style="389" hidden="1"/>
    <col min="11620" max="11621" width="15.88671875" style="389" hidden="1"/>
    <col min="11622" max="11627" width="16.109375" style="389" hidden="1"/>
    <col min="11628" max="11628" width="6.109375" style="389" hidden="1"/>
    <col min="11629" max="11629" width="3" style="389" hidden="1"/>
    <col min="11630" max="11869" width="8.6640625" style="389" hidden="1"/>
    <col min="11870" max="11875" width="14.88671875" style="389" hidden="1"/>
    <col min="11876" max="11877" width="15.88671875" style="389" hidden="1"/>
    <col min="11878" max="11883" width="16.109375" style="389" hidden="1"/>
    <col min="11884" max="11884" width="6.109375" style="389" hidden="1"/>
    <col min="11885" max="11885" width="3" style="389" hidden="1"/>
    <col min="11886" max="12125" width="8.6640625" style="389" hidden="1"/>
    <col min="12126" max="12131" width="14.88671875" style="389" hidden="1"/>
    <col min="12132" max="12133" width="15.88671875" style="389" hidden="1"/>
    <col min="12134" max="12139" width="16.109375" style="389" hidden="1"/>
    <col min="12140" max="12140" width="6.109375" style="389" hidden="1"/>
    <col min="12141" max="12141" width="3" style="389" hidden="1"/>
    <col min="12142" max="12381" width="8.6640625" style="389" hidden="1"/>
    <col min="12382" max="12387" width="14.88671875" style="389" hidden="1"/>
    <col min="12388" max="12389" width="15.88671875" style="389" hidden="1"/>
    <col min="12390" max="12395" width="16.109375" style="389" hidden="1"/>
    <col min="12396" max="12396" width="6.109375" style="389" hidden="1"/>
    <col min="12397" max="12397" width="3" style="389" hidden="1"/>
    <col min="12398" max="12637" width="8.6640625" style="389" hidden="1"/>
    <col min="12638" max="12643" width="14.88671875" style="389" hidden="1"/>
    <col min="12644" max="12645" width="15.88671875" style="389" hidden="1"/>
    <col min="12646" max="12651" width="16.109375" style="389" hidden="1"/>
    <col min="12652" max="12652" width="6.109375" style="389" hidden="1"/>
    <col min="12653" max="12653" width="3" style="389" hidden="1"/>
    <col min="12654" max="12893" width="8.6640625" style="389" hidden="1"/>
    <col min="12894" max="12899" width="14.88671875" style="389" hidden="1"/>
    <col min="12900" max="12901" width="15.88671875" style="389" hidden="1"/>
    <col min="12902" max="12907" width="16.109375" style="389" hidden="1"/>
    <col min="12908" max="12908" width="6.109375" style="389" hidden="1"/>
    <col min="12909" max="12909" width="3" style="389" hidden="1"/>
    <col min="12910" max="13149" width="8.6640625" style="389" hidden="1"/>
    <col min="13150" max="13155" width="14.88671875" style="389" hidden="1"/>
    <col min="13156" max="13157" width="15.88671875" style="389" hidden="1"/>
    <col min="13158" max="13163" width="16.109375" style="389" hidden="1"/>
    <col min="13164" max="13164" width="6.109375" style="389" hidden="1"/>
    <col min="13165" max="13165" width="3" style="389" hidden="1"/>
    <col min="13166" max="13405" width="8.6640625" style="389" hidden="1"/>
    <col min="13406" max="13411" width="14.88671875" style="389" hidden="1"/>
    <col min="13412" max="13413" width="15.88671875" style="389" hidden="1"/>
    <col min="13414" max="13419" width="16.109375" style="389" hidden="1"/>
    <col min="13420" max="13420" width="6.109375" style="389" hidden="1"/>
    <col min="13421" max="13421" width="3" style="389" hidden="1"/>
    <col min="13422" max="13661" width="8.6640625" style="389" hidden="1"/>
    <col min="13662" max="13667" width="14.88671875" style="389" hidden="1"/>
    <col min="13668" max="13669" width="15.88671875" style="389" hidden="1"/>
    <col min="13670" max="13675" width="16.109375" style="389" hidden="1"/>
    <col min="13676" max="13676" width="6.109375" style="389" hidden="1"/>
    <col min="13677" max="13677" width="3" style="389" hidden="1"/>
    <col min="13678" max="13917" width="8.6640625" style="389" hidden="1"/>
    <col min="13918" max="13923" width="14.88671875" style="389" hidden="1"/>
    <col min="13924" max="13925" width="15.88671875" style="389" hidden="1"/>
    <col min="13926" max="13931" width="16.109375" style="389" hidden="1"/>
    <col min="13932" max="13932" width="6.109375" style="389" hidden="1"/>
    <col min="13933" max="13933" width="3" style="389" hidden="1"/>
    <col min="13934" max="14173" width="8.6640625" style="389" hidden="1"/>
    <col min="14174" max="14179" width="14.88671875" style="389" hidden="1"/>
    <col min="14180" max="14181" width="15.88671875" style="389" hidden="1"/>
    <col min="14182" max="14187" width="16.109375" style="389" hidden="1"/>
    <col min="14188" max="14188" width="6.109375" style="389" hidden="1"/>
    <col min="14189" max="14189" width="3" style="389" hidden="1"/>
    <col min="14190" max="14429" width="8.6640625" style="389" hidden="1"/>
    <col min="14430" max="14435" width="14.88671875" style="389" hidden="1"/>
    <col min="14436" max="14437" width="15.88671875" style="389" hidden="1"/>
    <col min="14438" max="14443" width="16.109375" style="389" hidden="1"/>
    <col min="14444" max="14444" width="6.109375" style="389" hidden="1"/>
    <col min="14445" max="14445" width="3" style="389" hidden="1"/>
    <col min="14446" max="14685" width="8.6640625" style="389" hidden="1"/>
    <col min="14686" max="14691" width="14.88671875" style="389" hidden="1"/>
    <col min="14692" max="14693" width="15.88671875" style="389" hidden="1"/>
    <col min="14694" max="14699" width="16.109375" style="389" hidden="1"/>
    <col min="14700" max="14700" width="6.109375" style="389" hidden="1"/>
    <col min="14701" max="14701" width="3" style="389" hidden="1"/>
    <col min="14702" max="14941" width="8.6640625" style="389" hidden="1"/>
    <col min="14942" max="14947" width="14.88671875" style="389" hidden="1"/>
    <col min="14948" max="14949" width="15.88671875" style="389" hidden="1"/>
    <col min="14950" max="14955" width="16.109375" style="389" hidden="1"/>
    <col min="14956" max="14956" width="6.109375" style="389" hidden="1"/>
    <col min="14957" max="14957" width="3" style="389" hidden="1"/>
    <col min="14958" max="15197" width="8.6640625" style="389" hidden="1"/>
    <col min="15198" max="15203" width="14.88671875" style="389" hidden="1"/>
    <col min="15204" max="15205" width="15.88671875" style="389" hidden="1"/>
    <col min="15206" max="15211" width="16.109375" style="389" hidden="1"/>
    <col min="15212" max="15212" width="6.109375" style="389" hidden="1"/>
    <col min="15213" max="15213" width="3" style="389" hidden="1"/>
    <col min="15214" max="15453" width="8.6640625" style="389" hidden="1"/>
    <col min="15454" max="15459" width="14.88671875" style="389" hidden="1"/>
    <col min="15460" max="15461" width="15.88671875" style="389" hidden="1"/>
    <col min="15462" max="15467" width="16.109375" style="389" hidden="1"/>
    <col min="15468" max="15468" width="6.109375" style="389" hidden="1"/>
    <col min="15469" max="15469" width="3" style="389" hidden="1"/>
    <col min="15470" max="15709" width="8.6640625" style="389" hidden="1"/>
    <col min="15710" max="15715" width="14.88671875" style="389" hidden="1"/>
    <col min="15716" max="15717" width="15.88671875" style="389" hidden="1"/>
    <col min="15718" max="15723" width="16.109375" style="389" hidden="1"/>
    <col min="15724" max="15724" width="6.109375" style="389" hidden="1"/>
    <col min="15725" max="15725" width="3" style="389" hidden="1"/>
    <col min="15726" max="15965" width="8.6640625" style="389" hidden="1"/>
    <col min="15966" max="15971" width="14.88671875" style="389" hidden="1"/>
    <col min="15972" max="15973" width="15.88671875" style="389" hidden="1"/>
    <col min="15974" max="15979" width="16.109375" style="389" hidden="1"/>
    <col min="15980" max="15980" width="6.109375" style="389" hidden="1"/>
    <col min="15981" max="15981" width="3" style="389" hidden="1"/>
    <col min="15982" max="16221" width="8.6640625" style="389" hidden="1"/>
    <col min="16222" max="16227" width="14.88671875" style="389" hidden="1"/>
    <col min="16228" max="16229" width="15.88671875" style="389" hidden="1"/>
    <col min="16230" max="16235" width="16.109375" style="389" hidden="1"/>
    <col min="16236" max="16236" width="6.109375" style="389" hidden="1"/>
    <col min="16237" max="16237" width="3" style="389" hidden="1"/>
    <col min="16238" max="16384" width="8.6640625" style="389" hidden="1"/>
  </cols>
  <sheetData>
    <row r="1" spans="1:143" ht="42.75" customHeight="1" x14ac:dyDescent="0.2">
      <c r="A1" s="387"/>
      <c r="B1" s="388"/>
      <c r="DD1" s="389"/>
      <c r="DE1" s="389"/>
    </row>
    <row r="2" spans="1:143" ht="25.5" customHeight="1" x14ac:dyDescent="0.2">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2">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91" customFormat="1" ht="13.2" x14ac:dyDescent="0.2">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ht="13.2" x14ac:dyDescent="0.2">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ht="13.2" x14ac:dyDescent="0.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9"/>
      <c r="DE19" s="389"/>
    </row>
    <row r="20" spans="1:351" ht="13.2" x14ac:dyDescent="0.2">
      <c r="DD20" s="389"/>
      <c r="DE20" s="389"/>
    </row>
    <row r="21" spans="1:351" ht="16.2" x14ac:dyDescent="0.2">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6.2" x14ac:dyDescent="0.2">
      <c r="B22" s="396"/>
      <c r="MM22" s="395"/>
    </row>
    <row r="23" spans="1:351" ht="13.2" x14ac:dyDescent="0.2">
      <c r="B23" s="396"/>
    </row>
    <row r="24" spans="1:351" ht="13.2" x14ac:dyDescent="0.2">
      <c r="B24" s="396"/>
    </row>
    <row r="25" spans="1:351" ht="13.2" x14ac:dyDescent="0.2">
      <c r="B25" s="396"/>
    </row>
    <row r="26" spans="1:351" ht="13.2" x14ac:dyDescent="0.2">
      <c r="B26" s="396"/>
    </row>
    <row r="27" spans="1:351" ht="13.2" x14ac:dyDescent="0.2">
      <c r="B27" s="396"/>
    </row>
    <row r="28" spans="1:351" ht="13.2" x14ac:dyDescent="0.2">
      <c r="B28" s="396"/>
    </row>
    <row r="29" spans="1:351" ht="13.2" x14ac:dyDescent="0.2">
      <c r="B29" s="396"/>
    </row>
    <row r="30" spans="1:351" ht="13.2" x14ac:dyDescent="0.2">
      <c r="B30" s="396"/>
    </row>
    <row r="31" spans="1:351" ht="13.2" x14ac:dyDescent="0.2">
      <c r="B31" s="396"/>
    </row>
    <row r="32" spans="1:351" ht="13.2" x14ac:dyDescent="0.2">
      <c r="B32" s="396"/>
    </row>
    <row r="33" spans="2:109" ht="13.2" x14ac:dyDescent="0.2">
      <c r="B33" s="396"/>
    </row>
    <row r="34" spans="2:109" ht="13.2" x14ac:dyDescent="0.2">
      <c r="B34" s="396"/>
    </row>
    <row r="35" spans="2:109" ht="13.2" x14ac:dyDescent="0.2">
      <c r="B35" s="396"/>
    </row>
    <row r="36" spans="2:109" ht="13.2" x14ac:dyDescent="0.2">
      <c r="B36" s="396"/>
    </row>
    <row r="37" spans="2:109" ht="13.2" x14ac:dyDescent="0.2">
      <c r="B37" s="396"/>
    </row>
    <row r="38" spans="2:109" ht="13.2" x14ac:dyDescent="0.2">
      <c r="B38" s="396"/>
    </row>
    <row r="39" spans="2:109" ht="13.2" x14ac:dyDescent="0.2">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ht="13.2" x14ac:dyDescent="0.2">
      <c r="B40" s="401"/>
      <c r="DD40" s="401"/>
      <c r="DE40" s="389"/>
    </row>
    <row r="41" spans="2:109" ht="16.2" x14ac:dyDescent="0.2">
      <c r="B41" s="402" t="s">
        <v>599</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ht="13.2" x14ac:dyDescent="0.2">
      <c r="B42" s="396"/>
      <c r="G42" s="403"/>
      <c r="I42" s="404"/>
      <c r="J42" s="404"/>
      <c r="K42" s="404"/>
      <c r="AM42" s="403"/>
      <c r="AN42" s="403" t="s">
        <v>600</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2">
      <c r="B43" s="396"/>
      <c r="AN43" s="1314" t="s">
        <v>610</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2" x14ac:dyDescent="0.2">
      <c r="B44" s="396"/>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2" x14ac:dyDescent="0.2">
      <c r="B45" s="396"/>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2" x14ac:dyDescent="0.2">
      <c r="B46" s="396"/>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2" x14ac:dyDescent="0.2">
      <c r="B47" s="396"/>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2" x14ac:dyDescent="0.2">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ht="13.2" x14ac:dyDescent="0.2">
      <c r="B49" s="396"/>
      <c r="AN49" s="389" t="s">
        <v>601</v>
      </c>
    </row>
    <row r="50" spans="1:109" ht="13.2" x14ac:dyDescent="0.2">
      <c r="B50" s="396"/>
      <c r="G50" s="1307"/>
      <c r="H50" s="1307"/>
      <c r="I50" s="1307"/>
      <c r="J50" s="1307"/>
      <c r="K50" s="406"/>
      <c r="L50" s="406"/>
      <c r="M50" s="407"/>
      <c r="N50" s="407"/>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x14ac:dyDescent="0.2">
      <c r="B51" s="396"/>
      <c r="G51" s="1324"/>
      <c r="H51" s="1324"/>
      <c r="I51" s="1325"/>
      <c r="J51" s="1325"/>
      <c r="K51" s="1323"/>
      <c r="L51" s="1323"/>
      <c r="M51" s="1323"/>
      <c r="N51" s="1323"/>
      <c r="AM51" s="405"/>
      <c r="AN51" s="1313" t="s">
        <v>602</v>
      </c>
      <c r="AO51" s="1313"/>
      <c r="AP51" s="1313"/>
      <c r="AQ51" s="1313"/>
      <c r="AR51" s="1313"/>
      <c r="AS51" s="1313"/>
      <c r="AT51" s="1313"/>
      <c r="AU51" s="1313"/>
      <c r="AV51" s="1313"/>
      <c r="AW51" s="1313"/>
      <c r="AX51" s="1313"/>
      <c r="AY51" s="1313"/>
      <c r="AZ51" s="1313"/>
      <c r="BA51" s="1313"/>
      <c r="BB51" s="1313" t="s">
        <v>603</v>
      </c>
      <c r="BC51" s="1313"/>
      <c r="BD51" s="1313"/>
      <c r="BE51" s="1313"/>
      <c r="BF51" s="1313"/>
      <c r="BG51" s="1313"/>
      <c r="BH51" s="1313"/>
      <c r="BI51" s="1313"/>
      <c r="BJ51" s="1313"/>
      <c r="BK51" s="1313"/>
      <c r="BL51" s="1313"/>
      <c r="BM51" s="1313"/>
      <c r="BN51" s="1313"/>
      <c r="BO51" s="1313"/>
      <c r="BP51" s="1312">
        <v>11.5</v>
      </c>
      <c r="BQ51" s="1312"/>
      <c r="BR51" s="1312"/>
      <c r="BS51" s="1312"/>
      <c r="BT51" s="1312"/>
      <c r="BU51" s="1312"/>
      <c r="BV51" s="1312"/>
      <c r="BW51" s="1312"/>
      <c r="BX51" s="1312">
        <v>25.4</v>
      </c>
      <c r="BY51" s="1312"/>
      <c r="BZ51" s="1312"/>
      <c r="CA51" s="1312"/>
      <c r="CB51" s="1312"/>
      <c r="CC51" s="1312"/>
      <c r="CD51" s="1312"/>
      <c r="CE51" s="1312"/>
      <c r="CF51" s="1312">
        <v>12.2</v>
      </c>
      <c r="CG51" s="1312"/>
      <c r="CH51" s="1312"/>
      <c r="CI51" s="1312"/>
      <c r="CJ51" s="1312"/>
      <c r="CK51" s="1312"/>
      <c r="CL51" s="1312"/>
      <c r="CM51" s="1312"/>
      <c r="CN51" s="1312">
        <v>6.9</v>
      </c>
      <c r="CO51" s="1312"/>
      <c r="CP51" s="1312"/>
      <c r="CQ51" s="1312"/>
      <c r="CR51" s="1312"/>
      <c r="CS51" s="1312"/>
      <c r="CT51" s="1312"/>
      <c r="CU51" s="1312"/>
      <c r="CV51" s="1312">
        <v>1.1000000000000001</v>
      </c>
      <c r="CW51" s="1312"/>
      <c r="CX51" s="1312"/>
      <c r="CY51" s="1312"/>
      <c r="CZ51" s="1312"/>
      <c r="DA51" s="1312"/>
      <c r="DB51" s="1312"/>
      <c r="DC51" s="1312"/>
    </row>
    <row r="52" spans="1:109" ht="13.2" x14ac:dyDescent="0.2">
      <c r="B52" s="396"/>
      <c r="G52" s="1324"/>
      <c r="H52" s="1324"/>
      <c r="I52" s="1325"/>
      <c r="J52" s="1325"/>
      <c r="K52" s="1323"/>
      <c r="L52" s="1323"/>
      <c r="M52" s="1323"/>
      <c r="N52" s="1323"/>
      <c r="AM52" s="405"/>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x14ac:dyDescent="0.2">
      <c r="A53" s="404"/>
      <c r="B53" s="396"/>
      <c r="G53" s="1324"/>
      <c r="H53" s="1324"/>
      <c r="I53" s="1307"/>
      <c r="J53" s="1307"/>
      <c r="K53" s="1323"/>
      <c r="L53" s="1323"/>
      <c r="M53" s="1323"/>
      <c r="N53" s="1323"/>
      <c r="AM53" s="405"/>
      <c r="AN53" s="1313"/>
      <c r="AO53" s="1313"/>
      <c r="AP53" s="1313"/>
      <c r="AQ53" s="1313"/>
      <c r="AR53" s="1313"/>
      <c r="AS53" s="1313"/>
      <c r="AT53" s="1313"/>
      <c r="AU53" s="1313"/>
      <c r="AV53" s="1313"/>
      <c r="AW53" s="1313"/>
      <c r="AX53" s="1313"/>
      <c r="AY53" s="1313"/>
      <c r="AZ53" s="1313"/>
      <c r="BA53" s="1313"/>
      <c r="BB53" s="1313" t="s">
        <v>604</v>
      </c>
      <c r="BC53" s="1313"/>
      <c r="BD53" s="1313"/>
      <c r="BE53" s="1313"/>
      <c r="BF53" s="1313"/>
      <c r="BG53" s="1313"/>
      <c r="BH53" s="1313"/>
      <c r="BI53" s="1313"/>
      <c r="BJ53" s="1313"/>
      <c r="BK53" s="1313"/>
      <c r="BL53" s="1313"/>
      <c r="BM53" s="1313"/>
      <c r="BN53" s="1313"/>
      <c r="BO53" s="1313"/>
      <c r="BP53" s="1312">
        <v>59.8</v>
      </c>
      <c r="BQ53" s="1312"/>
      <c r="BR53" s="1312"/>
      <c r="BS53" s="1312"/>
      <c r="BT53" s="1312"/>
      <c r="BU53" s="1312"/>
      <c r="BV53" s="1312"/>
      <c r="BW53" s="1312"/>
      <c r="BX53" s="1312">
        <v>58.7</v>
      </c>
      <c r="BY53" s="1312"/>
      <c r="BZ53" s="1312"/>
      <c r="CA53" s="1312"/>
      <c r="CB53" s="1312"/>
      <c r="CC53" s="1312"/>
      <c r="CD53" s="1312"/>
      <c r="CE53" s="1312"/>
      <c r="CF53" s="1312">
        <v>59.1</v>
      </c>
      <c r="CG53" s="1312"/>
      <c r="CH53" s="1312"/>
      <c r="CI53" s="1312"/>
      <c r="CJ53" s="1312"/>
      <c r="CK53" s="1312"/>
      <c r="CL53" s="1312"/>
      <c r="CM53" s="1312"/>
      <c r="CN53" s="1312">
        <v>59.7</v>
      </c>
      <c r="CO53" s="1312"/>
      <c r="CP53" s="1312"/>
      <c r="CQ53" s="1312"/>
      <c r="CR53" s="1312"/>
      <c r="CS53" s="1312"/>
      <c r="CT53" s="1312"/>
      <c r="CU53" s="1312"/>
      <c r="CV53" s="1312">
        <v>60.5</v>
      </c>
      <c r="CW53" s="1312"/>
      <c r="CX53" s="1312"/>
      <c r="CY53" s="1312"/>
      <c r="CZ53" s="1312"/>
      <c r="DA53" s="1312"/>
      <c r="DB53" s="1312"/>
      <c r="DC53" s="1312"/>
    </row>
    <row r="54" spans="1:109" ht="13.2" x14ac:dyDescent="0.2">
      <c r="A54" s="404"/>
      <c r="B54" s="396"/>
      <c r="G54" s="1324"/>
      <c r="H54" s="1324"/>
      <c r="I54" s="1307"/>
      <c r="J54" s="1307"/>
      <c r="K54" s="1323"/>
      <c r="L54" s="1323"/>
      <c r="M54" s="1323"/>
      <c r="N54" s="1323"/>
      <c r="AM54" s="405"/>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x14ac:dyDescent="0.2">
      <c r="A55" s="404"/>
      <c r="B55" s="396"/>
      <c r="G55" s="1307"/>
      <c r="H55" s="1307"/>
      <c r="I55" s="1307"/>
      <c r="J55" s="1307"/>
      <c r="K55" s="1323"/>
      <c r="L55" s="1323"/>
      <c r="M55" s="1323"/>
      <c r="N55" s="1323"/>
      <c r="AN55" s="1311" t="s">
        <v>605</v>
      </c>
      <c r="AO55" s="1311"/>
      <c r="AP55" s="1311"/>
      <c r="AQ55" s="1311"/>
      <c r="AR55" s="1311"/>
      <c r="AS55" s="1311"/>
      <c r="AT55" s="1311"/>
      <c r="AU55" s="1311"/>
      <c r="AV55" s="1311"/>
      <c r="AW55" s="1311"/>
      <c r="AX55" s="1311"/>
      <c r="AY55" s="1311"/>
      <c r="AZ55" s="1311"/>
      <c r="BA55" s="1311"/>
      <c r="BB55" s="1313" t="s">
        <v>603</v>
      </c>
      <c r="BC55" s="1313"/>
      <c r="BD55" s="1313"/>
      <c r="BE55" s="1313"/>
      <c r="BF55" s="1313"/>
      <c r="BG55" s="1313"/>
      <c r="BH55" s="1313"/>
      <c r="BI55" s="1313"/>
      <c r="BJ55" s="1313"/>
      <c r="BK55" s="1313"/>
      <c r="BL55" s="1313"/>
      <c r="BM55" s="1313"/>
      <c r="BN55" s="1313"/>
      <c r="BO55" s="1313"/>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12.8</v>
      </c>
      <c r="CW55" s="1312"/>
      <c r="CX55" s="1312"/>
      <c r="CY55" s="1312"/>
      <c r="CZ55" s="1312"/>
      <c r="DA55" s="1312"/>
      <c r="DB55" s="1312"/>
      <c r="DC55" s="1312"/>
    </row>
    <row r="56" spans="1:109" ht="13.2" x14ac:dyDescent="0.2">
      <c r="A56" s="404"/>
      <c r="B56" s="396"/>
      <c r="G56" s="1307"/>
      <c r="H56" s="1307"/>
      <c r="I56" s="1307"/>
      <c r="J56" s="1307"/>
      <c r="K56" s="1323"/>
      <c r="L56" s="1323"/>
      <c r="M56" s="1323"/>
      <c r="N56" s="1323"/>
      <c r="AN56" s="1311"/>
      <c r="AO56" s="1311"/>
      <c r="AP56" s="1311"/>
      <c r="AQ56" s="1311"/>
      <c r="AR56" s="1311"/>
      <c r="AS56" s="1311"/>
      <c r="AT56" s="1311"/>
      <c r="AU56" s="1311"/>
      <c r="AV56" s="1311"/>
      <c r="AW56" s="1311"/>
      <c r="AX56" s="1311"/>
      <c r="AY56" s="1311"/>
      <c r="AZ56" s="1311"/>
      <c r="BA56" s="1311"/>
      <c r="BB56" s="1313"/>
      <c r="BC56" s="1313"/>
      <c r="BD56" s="1313"/>
      <c r="BE56" s="1313"/>
      <c r="BF56" s="1313"/>
      <c r="BG56" s="1313"/>
      <c r="BH56" s="1313"/>
      <c r="BI56" s="1313"/>
      <c r="BJ56" s="1313"/>
      <c r="BK56" s="1313"/>
      <c r="BL56" s="1313"/>
      <c r="BM56" s="1313"/>
      <c r="BN56" s="1313"/>
      <c r="BO56" s="1313"/>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2" x14ac:dyDescent="0.2">
      <c r="B57" s="408"/>
      <c r="G57" s="1307"/>
      <c r="H57" s="1307"/>
      <c r="I57" s="1326"/>
      <c r="J57" s="1326"/>
      <c r="K57" s="1323"/>
      <c r="L57" s="1323"/>
      <c r="M57" s="1323"/>
      <c r="N57" s="1323"/>
      <c r="AM57" s="389"/>
      <c r="AN57" s="1311"/>
      <c r="AO57" s="1311"/>
      <c r="AP57" s="1311"/>
      <c r="AQ57" s="1311"/>
      <c r="AR57" s="1311"/>
      <c r="AS57" s="1311"/>
      <c r="AT57" s="1311"/>
      <c r="AU57" s="1311"/>
      <c r="AV57" s="1311"/>
      <c r="AW57" s="1311"/>
      <c r="AX57" s="1311"/>
      <c r="AY57" s="1311"/>
      <c r="AZ57" s="1311"/>
      <c r="BA57" s="1311"/>
      <c r="BB57" s="1313" t="s">
        <v>606</v>
      </c>
      <c r="BC57" s="1313"/>
      <c r="BD57" s="1313"/>
      <c r="BE57" s="1313"/>
      <c r="BF57" s="1313"/>
      <c r="BG57" s="1313"/>
      <c r="BH57" s="1313"/>
      <c r="BI57" s="1313"/>
      <c r="BJ57" s="1313"/>
      <c r="BK57" s="1313"/>
      <c r="BL57" s="1313"/>
      <c r="BM57" s="1313"/>
      <c r="BN57" s="1313"/>
      <c r="BO57" s="1313"/>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v>
      </c>
      <c r="CW57" s="1312"/>
      <c r="CX57" s="1312"/>
      <c r="CY57" s="1312"/>
      <c r="CZ57" s="1312"/>
      <c r="DA57" s="1312"/>
      <c r="DB57" s="1312"/>
      <c r="DC57" s="1312"/>
      <c r="DD57" s="409"/>
      <c r="DE57" s="408"/>
    </row>
    <row r="58" spans="1:109" s="404" customFormat="1" ht="13.2" x14ac:dyDescent="0.2">
      <c r="A58" s="389"/>
      <c r="B58" s="408"/>
      <c r="G58" s="1307"/>
      <c r="H58" s="1307"/>
      <c r="I58" s="1326"/>
      <c r="J58" s="1326"/>
      <c r="K58" s="1323"/>
      <c r="L58" s="1323"/>
      <c r="M58" s="1323"/>
      <c r="N58" s="1323"/>
      <c r="AM58" s="389"/>
      <c r="AN58" s="1311"/>
      <c r="AO58" s="1311"/>
      <c r="AP58" s="1311"/>
      <c r="AQ58" s="1311"/>
      <c r="AR58" s="1311"/>
      <c r="AS58" s="1311"/>
      <c r="AT58" s="1311"/>
      <c r="AU58" s="1311"/>
      <c r="AV58" s="1311"/>
      <c r="AW58" s="1311"/>
      <c r="AX58" s="1311"/>
      <c r="AY58" s="1311"/>
      <c r="AZ58" s="1311"/>
      <c r="BA58" s="1311"/>
      <c r="BB58" s="1313"/>
      <c r="BC58" s="1313"/>
      <c r="BD58" s="1313"/>
      <c r="BE58" s="1313"/>
      <c r="BF58" s="1313"/>
      <c r="BG58" s="1313"/>
      <c r="BH58" s="1313"/>
      <c r="BI58" s="1313"/>
      <c r="BJ58" s="1313"/>
      <c r="BK58" s="1313"/>
      <c r="BL58" s="1313"/>
      <c r="BM58" s="1313"/>
      <c r="BN58" s="1313"/>
      <c r="BO58" s="1313"/>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9"/>
      <c r="DE58" s="408"/>
    </row>
    <row r="59" spans="1:109" s="404" customFormat="1" ht="13.2" x14ac:dyDescent="0.2">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ht="13.2" x14ac:dyDescent="0.2">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ht="13.2" x14ac:dyDescent="0.2">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ht="13.2" x14ac:dyDescent="0.2">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6.2" x14ac:dyDescent="0.2">
      <c r="B63" s="415" t="s">
        <v>607</v>
      </c>
    </row>
    <row r="64" spans="1:109" ht="13.2" x14ac:dyDescent="0.2">
      <c r="B64" s="396"/>
      <c r="G64" s="403"/>
      <c r="I64" s="416"/>
      <c r="J64" s="416"/>
      <c r="K64" s="416"/>
      <c r="L64" s="416"/>
      <c r="M64" s="416"/>
      <c r="N64" s="417"/>
      <c r="AM64" s="403"/>
      <c r="AN64" s="403" t="s">
        <v>600</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ht="13.2" x14ac:dyDescent="0.2">
      <c r="B65" s="396"/>
      <c r="AN65" s="1314" t="s">
        <v>611</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2" x14ac:dyDescent="0.2">
      <c r="B66" s="396"/>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2" x14ac:dyDescent="0.2">
      <c r="B67" s="396"/>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2" x14ac:dyDescent="0.2">
      <c r="B68" s="396"/>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2" x14ac:dyDescent="0.2">
      <c r="B69" s="396"/>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2" x14ac:dyDescent="0.2">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ht="13.2" x14ac:dyDescent="0.2">
      <c r="B71" s="396"/>
      <c r="G71" s="421"/>
      <c r="I71" s="422"/>
      <c r="J71" s="419"/>
      <c r="K71" s="419"/>
      <c r="L71" s="420"/>
      <c r="M71" s="419"/>
      <c r="N71" s="420"/>
      <c r="AM71" s="421"/>
      <c r="AN71" s="389" t="s">
        <v>601</v>
      </c>
    </row>
    <row r="72" spans="2:107" ht="13.2" x14ac:dyDescent="0.2">
      <c r="B72" s="396"/>
      <c r="G72" s="1307"/>
      <c r="H72" s="1307"/>
      <c r="I72" s="1307"/>
      <c r="J72" s="1307"/>
      <c r="K72" s="406"/>
      <c r="L72" s="406"/>
      <c r="M72" s="407"/>
      <c r="N72" s="407"/>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ht="13.2" x14ac:dyDescent="0.2">
      <c r="B73" s="396"/>
      <c r="G73" s="1324"/>
      <c r="H73" s="1324"/>
      <c r="I73" s="1324"/>
      <c r="J73" s="1324"/>
      <c r="K73" s="1327"/>
      <c r="L73" s="1327"/>
      <c r="M73" s="1327"/>
      <c r="N73" s="1327"/>
      <c r="AM73" s="405"/>
      <c r="AN73" s="1313" t="s">
        <v>602</v>
      </c>
      <c r="AO73" s="1313"/>
      <c r="AP73" s="1313"/>
      <c r="AQ73" s="1313"/>
      <c r="AR73" s="1313"/>
      <c r="AS73" s="1313"/>
      <c r="AT73" s="1313"/>
      <c r="AU73" s="1313"/>
      <c r="AV73" s="1313"/>
      <c r="AW73" s="1313"/>
      <c r="AX73" s="1313"/>
      <c r="AY73" s="1313"/>
      <c r="AZ73" s="1313"/>
      <c r="BA73" s="1313"/>
      <c r="BB73" s="1313" t="s">
        <v>603</v>
      </c>
      <c r="BC73" s="1313"/>
      <c r="BD73" s="1313"/>
      <c r="BE73" s="1313"/>
      <c r="BF73" s="1313"/>
      <c r="BG73" s="1313"/>
      <c r="BH73" s="1313"/>
      <c r="BI73" s="1313"/>
      <c r="BJ73" s="1313"/>
      <c r="BK73" s="1313"/>
      <c r="BL73" s="1313"/>
      <c r="BM73" s="1313"/>
      <c r="BN73" s="1313"/>
      <c r="BO73" s="1313"/>
      <c r="BP73" s="1312">
        <v>11.5</v>
      </c>
      <c r="BQ73" s="1312"/>
      <c r="BR73" s="1312"/>
      <c r="BS73" s="1312"/>
      <c r="BT73" s="1312"/>
      <c r="BU73" s="1312"/>
      <c r="BV73" s="1312"/>
      <c r="BW73" s="1312"/>
      <c r="BX73" s="1312">
        <v>25.4</v>
      </c>
      <c r="BY73" s="1312"/>
      <c r="BZ73" s="1312"/>
      <c r="CA73" s="1312"/>
      <c r="CB73" s="1312"/>
      <c r="CC73" s="1312"/>
      <c r="CD73" s="1312"/>
      <c r="CE73" s="1312"/>
      <c r="CF73" s="1312">
        <v>12.2</v>
      </c>
      <c r="CG73" s="1312"/>
      <c r="CH73" s="1312"/>
      <c r="CI73" s="1312"/>
      <c r="CJ73" s="1312"/>
      <c r="CK73" s="1312"/>
      <c r="CL73" s="1312"/>
      <c r="CM73" s="1312"/>
      <c r="CN73" s="1312">
        <v>6.9</v>
      </c>
      <c r="CO73" s="1312"/>
      <c r="CP73" s="1312"/>
      <c r="CQ73" s="1312"/>
      <c r="CR73" s="1312"/>
      <c r="CS73" s="1312"/>
      <c r="CT73" s="1312"/>
      <c r="CU73" s="1312"/>
      <c r="CV73" s="1312">
        <v>1.1000000000000001</v>
      </c>
      <c r="CW73" s="1312"/>
      <c r="CX73" s="1312"/>
      <c r="CY73" s="1312"/>
      <c r="CZ73" s="1312"/>
      <c r="DA73" s="1312"/>
      <c r="DB73" s="1312"/>
      <c r="DC73" s="1312"/>
    </row>
    <row r="74" spans="2:107" ht="13.2" x14ac:dyDescent="0.2">
      <c r="B74" s="396"/>
      <c r="G74" s="1324"/>
      <c r="H74" s="1324"/>
      <c r="I74" s="1324"/>
      <c r="J74" s="1324"/>
      <c r="K74" s="1327"/>
      <c r="L74" s="1327"/>
      <c r="M74" s="1327"/>
      <c r="N74" s="1327"/>
      <c r="AM74" s="405"/>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x14ac:dyDescent="0.2">
      <c r="B75" s="396"/>
      <c r="G75" s="1324"/>
      <c r="H75" s="1324"/>
      <c r="I75" s="1307"/>
      <c r="J75" s="1307"/>
      <c r="K75" s="1323"/>
      <c r="L75" s="1323"/>
      <c r="M75" s="1323"/>
      <c r="N75" s="1323"/>
      <c r="AM75" s="405"/>
      <c r="AN75" s="1313"/>
      <c r="AO75" s="1313"/>
      <c r="AP75" s="1313"/>
      <c r="AQ75" s="1313"/>
      <c r="AR75" s="1313"/>
      <c r="AS75" s="1313"/>
      <c r="AT75" s="1313"/>
      <c r="AU75" s="1313"/>
      <c r="AV75" s="1313"/>
      <c r="AW75" s="1313"/>
      <c r="AX75" s="1313"/>
      <c r="AY75" s="1313"/>
      <c r="AZ75" s="1313"/>
      <c r="BA75" s="1313"/>
      <c r="BB75" s="1313" t="s">
        <v>608</v>
      </c>
      <c r="BC75" s="1313"/>
      <c r="BD75" s="1313"/>
      <c r="BE75" s="1313"/>
      <c r="BF75" s="1313"/>
      <c r="BG75" s="1313"/>
      <c r="BH75" s="1313"/>
      <c r="BI75" s="1313"/>
      <c r="BJ75" s="1313"/>
      <c r="BK75" s="1313"/>
      <c r="BL75" s="1313"/>
      <c r="BM75" s="1313"/>
      <c r="BN75" s="1313"/>
      <c r="BO75" s="1313"/>
      <c r="BP75" s="1312">
        <v>9.4</v>
      </c>
      <c r="BQ75" s="1312"/>
      <c r="BR75" s="1312"/>
      <c r="BS75" s="1312"/>
      <c r="BT75" s="1312"/>
      <c r="BU75" s="1312"/>
      <c r="BV75" s="1312"/>
      <c r="BW75" s="1312"/>
      <c r="BX75" s="1312">
        <v>9.6</v>
      </c>
      <c r="BY75" s="1312"/>
      <c r="BZ75" s="1312"/>
      <c r="CA75" s="1312"/>
      <c r="CB75" s="1312"/>
      <c r="CC75" s="1312"/>
      <c r="CD75" s="1312"/>
      <c r="CE75" s="1312"/>
      <c r="CF75" s="1312">
        <v>10.199999999999999</v>
      </c>
      <c r="CG75" s="1312"/>
      <c r="CH75" s="1312"/>
      <c r="CI75" s="1312"/>
      <c r="CJ75" s="1312"/>
      <c r="CK75" s="1312"/>
      <c r="CL75" s="1312"/>
      <c r="CM75" s="1312"/>
      <c r="CN75" s="1312">
        <v>12</v>
      </c>
      <c r="CO75" s="1312"/>
      <c r="CP75" s="1312"/>
      <c r="CQ75" s="1312"/>
      <c r="CR75" s="1312"/>
      <c r="CS75" s="1312"/>
      <c r="CT75" s="1312"/>
      <c r="CU75" s="1312"/>
      <c r="CV75" s="1312">
        <v>13.4</v>
      </c>
      <c r="CW75" s="1312"/>
      <c r="CX75" s="1312"/>
      <c r="CY75" s="1312"/>
      <c r="CZ75" s="1312"/>
      <c r="DA75" s="1312"/>
      <c r="DB75" s="1312"/>
      <c r="DC75" s="1312"/>
    </row>
    <row r="76" spans="2:107" ht="13.2" x14ac:dyDescent="0.2">
      <c r="B76" s="396"/>
      <c r="G76" s="1324"/>
      <c r="H76" s="1324"/>
      <c r="I76" s="1307"/>
      <c r="J76" s="1307"/>
      <c r="K76" s="1323"/>
      <c r="L76" s="1323"/>
      <c r="M76" s="1323"/>
      <c r="N76" s="1323"/>
      <c r="AM76" s="405"/>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x14ac:dyDescent="0.2">
      <c r="B77" s="396"/>
      <c r="G77" s="1307"/>
      <c r="H77" s="1307"/>
      <c r="I77" s="1307"/>
      <c r="J77" s="1307"/>
      <c r="K77" s="1327"/>
      <c r="L77" s="1327"/>
      <c r="M77" s="1327"/>
      <c r="N77" s="1327"/>
      <c r="AN77" s="1311" t="s">
        <v>605</v>
      </c>
      <c r="AO77" s="1311"/>
      <c r="AP77" s="1311"/>
      <c r="AQ77" s="1311"/>
      <c r="AR77" s="1311"/>
      <c r="AS77" s="1311"/>
      <c r="AT77" s="1311"/>
      <c r="AU77" s="1311"/>
      <c r="AV77" s="1311"/>
      <c r="AW77" s="1311"/>
      <c r="AX77" s="1311"/>
      <c r="AY77" s="1311"/>
      <c r="AZ77" s="1311"/>
      <c r="BA77" s="1311"/>
      <c r="BB77" s="1313" t="s">
        <v>603</v>
      </c>
      <c r="BC77" s="1313"/>
      <c r="BD77" s="1313"/>
      <c r="BE77" s="1313"/>
      <c r="BF77" s="1313"/>
      <c r="BG77" s="1313"/>
      <c r="BH77" s="1313"/>
      <c r="BI77" s="1313"/>
      <c r="BJ77" s="1313"/>
      <c r="BK77" s="1313"/>
      <c r="BL77" s="1313"/>
      <c r="BM77" s="1313"/>
      <c r="BN77" s="1313"/>
      <c r="BO77" s="1313"/>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12.8</v>
      </c>
      <c r="CW77" s="1312"/>
      <c r="CX77" s="1312"/>
      <c r="CY77" s="1312"/>
      <c r="CZ77" s="1312"/>
      <c r="DA77" s="1312"/>
      <c r="DB77" s="1312"/>
      <c r="DC77" s="1312"/>
    </row>
    <row r="78" spans="2:107" ht="13.2" x14ac:dyDescent="0.2">
      <c r="B78" s="396"/>
      <c r="G78" s="1307"/>
      <c r="H78" s="1307"/>
      <c r="I78" s="1307"/>
      <c r="J78" s="1307"/>
      <c r="K78" s="1327"/>
      <c r="L78" s="1327"/>
      <c r="M78" s="1327"/>
      <c r="N78" s="1327"/>
      <c r="AN78" s="1311"/>
      <c r="AO78" s="1311"/>
      <c r="AP78" s="1311"/>
      <c r="AQ78" s="1311"/>
      <c r="AR78" s="1311"/>
      <c r="AS78" s="1311"/>
      <c r="AT78" s="1311"/>
      <c r="AU78" s="1311"/>
      <c r="AV78" s="1311"/>
      <c r="AW78" s="1311"/>
      <c r="AX78" s="1311"/>
      <c r="AY78" s="1311"/>
      <c r="AZ78" s="1311"/>
      <c r="BA78" s="1311"/>
      <c r="BB78" s="1313"/>
      <c r="BC78" s="1313"/>
      <c r="BD78" s="1313"/>
      <c r="BE78" s="1313"/>
      <c r="BF78" s="1313"/>
      <c r="BG78" s="1313"/>
      <c r="BH78" s="1313"/>
      <c r="BI78" s="1313"/>
      <c r="BJ78" s="1313"/>
      <c r="BK78" s="1313"/>
      <c r="BL78" s="1313"/>
      <c r="BM78" s="1313"/>
      <c r="BN78" s="1313"/>
      <c r="BO78" s="1313"/>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x14ac:dyDescent="0.2">
      <c r="B79" s="396"/>
      <c r="G79" s="1307"/>
      <c r="H79" s="1307"/>
      <c r="I79" s="1326"/>
      <c r="J79" s="1326"/>
      <c r="K79" s="1328"/>
      <c r="L79" s="1328"/>
      <c r="M79" s="1328"/>
      <c r="N79" s="1328"/>
      <c r="AN79" s="1311"/>
      <c r="AO79" s="1311"/>
      <c r="AP79" s="1311"/>
      <c r="AQ79" s="1311"/>
      <c r="AR79" s="1311"/>
      <c r="AS79" s="1311"/>
      <c r="AT79" s="1311"/>
      <c r="AU79" s="1311"/>
      <c r="AV79" s="1311"/>
      <c r="AW79" s="1311"/>
      <c r="AX79" s="1311"/>
      <c r="AY79" s="1311"/>
      <c r="AZ79" s="1311"/>
      <c r="BA79" s="1311"/>
      <c r="BB79" s="1313" t="s">
        <v>608</v>
      </c>
      <c r="BC79" s="1313"/>
      <c r="BD79" s="1313"/>
      <c r="BE79" s="1313"/>
      <c r="BF79" s="1313"/>
      <c r="BG79" s="1313"/>
      <c r="BH79" s="1313"/>
      <c r="BI79" s="1313"/>
      <c r="BJ79" s="1313"/>
      <c r="BK79" s="1313"/>
      <c r="BL79" s="1313"/>
      <c r="BM79" s="1313"/>
      <c r="BN79" s="1313"/>
      <c r="BO79" s="1313"/>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7.3</v>
      </c>
      <c r="CW79" s="1312"/>
      <c r="CX79" s="1312"/>
      <c r="CY79" s="1312"/>
      <c r="CZ79" s="1312"/>
      <c r="DA79" s="1312"/>
      <c r="DB79" s="1312"/>
      <c r="DC79" s="1312"/>
    </row>
    <row r="80" spans="2:107" ht="13.2" x14ac:dyDescent="0.2">
      <c r="B80" s="396"/>
      <c r="G80" s="1307"/>
      <c r="H80" s="1307"/>
      <c r="I80" s="1326"/>
      <c r="J80" s="1326"/>
      <c r="K80" s="1328"/>
      <c r="L80" s="1328"/>
      <c r="M80" s="1328"/>
      <c r="N80" s="1328"/>
      <c r="AN80" s="1311"/>
      <c r="AO80" s="1311"/>
      <c r="AP80" s="1311"/>
      <c r="AQ80" s="1311"/>
      <c r="AR80" s="1311"/>
      <c r="AS80" s="1311"/>
      <c r="AT80" s="1311"/>
      <c r="AU80" s="1311"/>
      <c r="AV80" s="1311"/>
      <c r="AW80" s="1311"/>
      <c r="AX80" s="1311"/>
      <c r="AY80" s="1311"/>
      <c r="AZ80" s="1311"/>
      <c r="BA80" s="1311"/>
      <c r="BB80" s="1313"/>
      <c r="BC80" s="1313"/>
      <c r="BD80" s="1313"/>
      <c r="BE80" s="1313"/>
      <c r="BF80" s="1313"/>
      <c r="BG80" s="1313"/>
      <c r="BH80" s="1313"/>
      <c r="BI80" s="1313"/>
      <c r="BJ80" s="1313"/>
      <c r="BK80" s="1313"/>
      <c r="BL80" s="1313"/>
      <c r="BM80" s="1313"/>
      <c r="BN80" s="1313"/>
      <c r="BO80" s="1313"/>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x14ac:dyDescent="0.2">
      <c r="B81" s="396"/>
    </row>
    <row r="82" spans="2:109" ht="16.2" x14ac:dyDescent="0.2">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ht="13.2" x14ac:dyDescent="0.2">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ht="13.2" x14ac:dyDescent="0.2">
      <c r="DD84" s="389"/>
      <c r="DE84" s="389"/>
    </row>
    <row r="85" spans="2:109" ht="13.2" x14ac:dyDescent="0.2">
      <c r="DD85" s="389"/>
      <c r="DE85" s="389"/>
    </row>
    <row r="86" spans="2:109" ht="13.2" hidden="1" x14ac:dyDescent="0.2">
      <c r="DD86" s="389"/>
      <c r="DE86" s="389"/>
    </row>
    <row r="87" spans="2:109" ht="13.2" hidden="1" x14ac:dyDescent="0.2">
      <c r="K87" s="424"/>
      <c r="AQ87" s="424"/>
      <c r="BC87" s="424"/>
      <c r="BO87" s="424"/>
      <c r="CA87" s="424"/>
      <c r="CM87" s="424"/>
      <c r="CY87" s="424"/>
      <c r="DD87" s="389"/>
      <c r="DE87" s="389"/>
    </row>
    <row r="88" spans="2:109" ht="13.2" hidden="1" x14ac:dyDescent="0.2">
      <c r="DD88" s="389"/>
      <c r="DE88" s="389"/>
    </row>
    <row r="89" spans="2:109" ht="13.2" hidden="1" x14ac:dyDescent="0.2">
      <c r="DD89" s="389"/>
      <c r="DE89" s="389"/>
    </row>
    <row r="90" spans="2:109" ht="13.2" hidden="1" x14ac:dyDescent="0.2">
      <c r="DD90" s="389"/>
      <c r="DE90" s="389"/>
    </row>
    <row r="91" spans="2:109" ht="13.2" hidden="1" x14ac:dyDescent="0.2">
      <c r="DD91" s="389"/>
      <c r="DE91" s="389"/>
    </row>
    <row r="92" spans="2:109" ht="13.5" hidden="1" customHeight="1" x14ac:dyDescent="0.2">
      <c r="DD92" s="389"/>
      <c r="DE92" s="389"/>
    </row>
    <row r="93" spans="2:109" ht="13.5" hidden="1" customHeight="1" x14ac:dyDescent="0.2">
      <c r="DD93" s="389"/>
      <c r="DE93" s="389"/>
    </row>
    <row r="94" spans="2:109" ht="13.5" hidden="1" customHeight="1" x14ac:dyDescent="0.2">
      <c r="DD94" s="389"/>
      <c r="DE94" s="389"/>
    </row>
    <row r="95" spans="2:109" ht="13.5" hidden="1" customHeight="1" x14ac:dyDescent="0.2">
      <c r="DD95" s="389"/>
      <c r="DE95" s="389"/>
    </row>
    <row r="96" spans="2:109" ht="13.5" hidden="1" customHeight="1" x14ac:dyDescent="0.2">
      <c r="DD96" s="389"/>
      <c r="DE96" s="389"/>
    </row>
    <row r="97" s="389" customFormat="1" ht="13.5" hidden="1" customHeight="1" x14ac:dyDescent="0.2"/>
    <row r="98" s="389" customFormat="1" ht="13.5" hidden="1" customHeight="1" x14ac:dyDescent="0.2"/>
    <row r="99" s="389" customFormat="1" ht="13.5" hidden="1" customHeight="1" x14ac:dyDescent="0.2"/>
    <row r="100" s="389" customFormat="1" ht="13.5" hidden="1" customHeight="1" x14ac:dyDescent="0.2"/>
    <row r="101" s="389" customFormat="1" ht="13.5" hidden="1" customHeight="1" x14ac:dyDescent="0.2"/>
    <row r="102" s="389" customFormat="1" ht="13.5" hidden="1" customHeight="1" x14ac:dyDescent="0.2"/>
    <row r="103" s="389" customFormat="1" ht="13.5" hidden="1" customHeight="1" x14ac:dyDescent="0.2"/>
    <row r="104" s="389" customFormat="1" ht="13.5" hidden="1" customHeight="1" x14ac:dyDescent="0.2"/>
    <row r="105" s="389" customFormat="1" ht="13.5" hidden="1" customHeight="1" x14ac:dyDescent="0.2"/>
    <row r="106" s="389" customFormat="1" ht="13.5" hidden="1" customHeight="1" x14ac:dyDescent="0.2"/>
    <row r="107" s="389" customFormat="1" ht="13.5" hidden="1" customHeight="1" x14ac:dyDescent="0.2"/>
    <row r="108" s="389" customFormat="1" ht="13.5" hidden="1" customHeight="1" x14ac:dyDescent="0.2"/>
    <row r="109" s="389" customFormat="1" ht="13.5" hidden="1" customHeight="1" x14ac:dyDescent="0.2"/>
    <row r="110" s="389" customFormat="1" ht="13.5" hidden="1" customHeight="1" x14ac:dyDescent="0.2"/>
    <row r="111" s="389" customFormat="1" ht="13.5" hidden="1" customHeight="1" x14ac:dyDescent="0.2"/>
    <row r="112" s="389" customFormat="1" ht="13.5" hidden="1" customHeight="1" x14ac:dyDescent="0.2"/>
    <row r="113" s="389" customFormat="1" ht="13.5" hidden="1" customHeight="1" x14ac:dyDescent="0.2"/>
    <row r="114" s="389" customFormat="1" ht="13.5" hidden="1" customHeight="1" x14ac:dyDescent="0.2"/>
    <row r="115" s="389" customFormat="1" ht="13.5" hidden="1" customHeight="1" x14ac:dyDescent="0.2"/>
    <row r="116" s="389" customFormat="1" ht="13.5" hidden="1" customHeight="1" x14ac:dyDescent="0.2"/>
    <row r="117" s="389" customFormat="1" ht="13.5" hidden="1" customHeight="1" x14ac:dyDescent="0.2"/>
    <row r="118" s="389" customFormat="1" ht="13.5" hidden="1" customHeight="1" x14ac:dyDescent="0.2"/>
    <row r="119" s="389" customFormat="1" ht="13.5" hidden="1" customHeight="1" x14ac:dyDescent="0.2"/>
    <row r="120" s="389" customFormat="1" ht="13.5" hidden="1" customHeight="1" x14ac:dyDescent="0.2"/>
    <row r="121" s="389" customFormat="1" ht="13.5" hidden="1" customHeight="1" x14ac:dyDescent="0.2"/>
    <row r="122" s="389" customFormat="1" ht="13.5" hidden="1" customHeight="1" x14ac:dyDescent="0.2"/>
    <row r="123" s="389" customFormat="1" ht="13.5" hidden="1" customHeight="1" x14ac:dyDescent="0.2"/>
    <row r="124" s="389" customFormat="1" ht="13.5" hidden="1" customHeight="1" x14ac:dyDescent="0.2"/>
    <row r="125" s="389" customFormat="1" ht="13.5" hidden="1" customHeight="1" x14ac:dyDescent="0.2"/>
    <row r="126" s="389" customFormat="1" ht="13.5" hidden="1" customHeight="1" x14ac:dyDescent="0.2"/>
    <row r="127" s="389" customFormat="1" ht="13.5" hidden="1" customHeight="1" x14ac:dyDescent="0.2"/>
    <row r="128" s="389" customFormat="1" ht="13.5" hidden="1" customHeight="1" x14ac:dyDescent="0.2"/>
    <row r="129" s="389" customFormat="1" ht="13.5" hidden="1" customHeight="1" x14ac:dyDescent="0.2"/>
    <row r="130" s="389" customFormat="1" ht="13.5" hidden="1" customHeight="1" x14ac:dyDescent="0.2"/>
    <row r="131" s="389" customFormat="1" ht="13.5" hidden="1" customHeight="1" x14ac:dyDescent="0.2"/>
    <row r="132" s="389" customFormat="1" ht="13.5" hidden="1" customHeight="1" x14ac:dyDescent="0.2"/>
    <row r="133" s="389" customFormat="1" ht="13.5" hidden="1" customHeight="1" x14ac:dyDescent="0.2"/>
    <row r="134" s="389" customFormat="1" ht="13.5" hidden="1" customHeight="1" x14ac:dyDescent="0.2"/>
    <row r="135" s="389" customFormat="1" ht="13.5" hidden="1" customHeight="1" x14ac:dyDescent="0.2"/>
    <row r="136" s="389" customFormat="1" ht="13.5" hidden="1" customHeight="1" x14ac:dyDescent="0.2"/>
    <row r="137" s="389" customFormat="1" ht="13.5" hidden="1" customHeight="1" x14ac:dyDescent="0.2"/>
    <row r="138" s="389" customFormat="1" ht="13.5" hidden="1" customHeight="1" x14ac:dyDescent="0.2"/>
    <row r="139" s="389" customFormat="1" ht="13.5" hidden="1" customHeight="1" x14ac:dyDescent="0.2"/>
    <row r="140" s="389" customFormat="1" ht="13.5" hidden="1" customHeight="1" x14ac:dyDescent="0.2"/>
    <row r="141" s="389" customFormat="1" ht="13.5" hidden="1" customHeight="1" x14ac:dyDescent="0.2"/>
    <row r="142" s="389" customFormat="1" ht="13.5" hidden="1" customHeight="1" x14ac:dyDescent="0.2"/>
    <row r="143" s="389" customFormat="1" ht="13.5" hidden="1" customHeight="1" x14ac:dyDescent="0.2"/>
    <row r="144" s="389" customFormat="1" ht="13.5" hidden="1" customHeight="1" x14ac:dyDescent="0.2"/>
    <row r="145" s="389" customFormat="1" ht="13.5" hidden="1" customHeight="1" x14ac:dyDescent="0.2"/>
    <row r="146" s="389" customFormat="1" ht="13.5" hidden="1" customHeight="1" x14ac:dyDescent="0.2"/>
    <row r="147" s="389" customFormat="1" ht="13.5" hidden="1" customHeight="1" x14ac:dyDescent="0.2"/>
    <row r="148" s="389" customFormat="1" ht="13.5" hidden="1" customHeight="1" x14ac:dyDescent="0.2"/>
    <row r="149" s="389" customFormat="1" ht="13.5" hidden="1" customHeight="1" x14ac:dyDescent="0.2"/>
    <row r="150" s="389" customFormat="1" ht="13.5" hidden="1" customHeight="1" x14ac:dyDescent="0.2"/>
    <row r="151" s="389" customFormat="1" ht="13.5" hidden="1" customHeight="1" x14ac:dyDescent="0.2"/>
    <row r="152" s="389" customFormat="1" ht="13.5" hidden="1" customHeight="1" x14ac:dyDescent="0.2"/>
    <row r="153" s="389" customFormat="1" ht="13.5" hidden="1" customHeight="1" x14ac:dyDescent="0.2"/>
    <row r="154" s="389" customFormat="1" ht="13.5" hidden="1" customHeight="1" x14ac:dyDescent="0.2"/>
    <row r="155" s="389" customFormat="1" ht="13.5" hidden="1" customHeight="1" x14ac:dyDescent="0.2"/>
    <row r="156" s="389" customFormat="1" ht="13.5" hidden="1" customHeight="1" x14ac:dyDescent="0.2"/>
    <row r="157" s="389" customFormat="1" ht="13.5" hidden="1" customHeight="1" x14ac:dyDescent="0.2"/>
    <row r="158" s="389" customFormat="1" ht="13.5" hidden="1" customHeight="1" x14ac:dyDescent="0.2"/>
    <row r="159" s="389" customFormat="1" ht="13.5" hidden="1" customHeight="1" x14ac:dyDescent="0.2"/>
    <row r="160" s="389" customFormat="1" ht="13.5" hidden="1" customHeight="1" x14ac:dyDescent="0.2"/>
  </sheetData>
  <sheetProtection algorithmName="SHA-512" hashValue="xp2kUBKNeFoU8z6seqnNNlUrJhcxLmoQguzKTn6wdXALvXWe22tilvPc4pFGelnykLVBBBVF6QC0JUJDWIMwgw==" saltValue="hkgzeMJvzpqF8UNAUFoD1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501</v>
      </c>
    </row>
  </sheetData>
  <sheetProtection algorithmName="SHA-512" hashValue="ib3dTdKexeUfAlDjqSZg35MzCDl0x8IXgdSXxRp3IG1EN4GCqRafNNnQXf5K7+7Ca/I6ZZmFpXU+21YkRfanGA==" saltValue="Rn6/wiuU1SQHkRzu2u5S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609</v>
      </c>
    </row>
  </sheetData>
  <sheetProtection algorithmName="SHA-512" hashValue="BE1EGoi7UT+KPbYboU0je+C12A4nRRrOQXorRwGLykxGU9BJ5bLncGkfj7t3Q7omu0UGCXKG3Ps5I5msnaAeZg==" saltValue="FKVmGZBZTPYis375GU3p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551</v>
      </c>
      <c r="G2" s="157"/>
      <c r="H2" s="158"/>
    </row>
    <row r="3" spans="1:8" x14ac:dyDescent="0.2">
      <c r="A3" s="154" t="s">
        <v>544</v>
      </c>
      <c r="B3" s="159"/>
      <c r="C3" s="160"/>
      <c r="D3" s="161">
        <v>39257</v>
      </c>
      <c r="E3" s="162"/>
      <c r="F3" s="163">
        <v>47738</v>
      </c>
      <c r="G3" s="164"/>
      <c r="H3" s="165"/>
    </row>
    <row r="4" spans="1:8" x14ac:dyDescent="0.2">
      <c r="A4" s="166"/>
      <c r="B4" s="167"/>
      <c r="C4" s="168"/>
      <c r="D4" s="169">
        <v>22511</v>
      </c>
      <c r="E4" s="170"/>
      <c r="F4" s="171">
        <v>24937</v>
      </c>
      <c r="G4" s="172"/>
      <c r="H4" s="173"/>
    </row>
    <row r="5" spans="1:8" x14ac:dyDescent="0.2">
      <c r="A5" s="154" t="s">
        <v>546</v>
      </c>
      <c r="B5" s="159"/>
      <c r="C5" s="160"/>
      <c r="D5" s="161">
        <v>49088</v>
      </c>
      <c r="E5" s="162"/>
      <c r="F5" s="163">
        <v>52191</v>
      </c>
      <c r="G5" s="164"/>
      <c r="H5" s="165"/>
    </row>
    <row r="6" spans="1:8" x14ac:dyDescent="0.2">
      <c r="A6" s="166"/>
      <c r="B6" s="167"/>
      <c r="C6" s="168"/>
      <c r="D6" s="169">
        <v>29637</v>
      </c>
      <c r="E6" s="170"/>
      <c r="F6" s="171">
        <v>24843</v>
      </c>
      <c r="G6" s="172"/>
      <c r="H6" s="173"/>
    </row>
    <row r="7" spans="1:8" x14ac:dyDescent="0.2">
      <c r="A7" s="154" t="s">
        <v>547</v>
      </c>
      <c r="B7" s="159"/>
      <c r="C7" s="160"/>
      <c r="D7" s="161">
        <v>86407</v>
      </c>
      <c r="E7" s="162"/>
      <c r="F7" s="163">
        <v>47387</v>
      </c>
      <c r="G7" s="164"/>
      <c r="H7" s="165"/>
    </row>
    <row r="8" spans="1:8" x14ac:dyDescent="0.2">
      <c r="A8" s="166"/>
      <c r="B8" s="167"/>
      <c r="C8" s="168"/>
      <c r="D8" s="169">
        <v>38271</v>
      </c>
      <c r="E8" s="170"/>
      <c r="F8" s="171">
        <v>24928</v>
      </c>
      <c r="G8" s="172"/>
      <c r="H8" s="173"/>
    </row>
    <row r="9" spans="1:8" x14ac:dyDescent="0.2">
      <c r="A9" s="154" t="s">
        <v>548</v>
      </c>
      <c r="B9" s="159"/>
      <c r="C9" s="160"/>
      <c r="D9" s="161">
        <v>61917</v>
      </c>
      <c r="E9" s="162"/>
      <c r="F9" s="163">
        <v>51264</v>
      </c>
      <c r="G9" s="164"/>
      <c r="H9" s="165"/>
    </row>
    <row r="10" spans="1:8" x14ac:dyDescent="0.2">
      <c r="A10" s="166"/>
      <c r="B10" s="167"/>
      <c r="C10" s="168"/>
      <c r="D10" s="169">
        <v>34542</v>
      </c>
      <c r="E10" s="170"/>
      <c r="F10" s="171">
        <v>26040</v>
      </c>
      <c r="G10" s="172"/>
      <c r="H10" s="173"/>
    </row>
    <row r="11" spans="1:8" x14ac:dyDescent="0.2">
      <c r="A11" s="154" t="s">
        <v>549</v>
      </c>
      <c r="B11" s="159"/>
      <c r="C11" s="160"/>
      <c r="D11" s="161">
        <v>52486</v>
      </c>
      <c r="E11" s="162"/>
      <c r="F11" s="163">
        <v>96248</v>
      </c>
      <c r="G11" s="164"/>
      <c r="H11" s="165"/>
    </row>
    <row r="12" spans="1:8" x14ac:dyDescent="0.2">
      <c r="A12" s="166"/>
      <c r="B12" s="167"/>
      <c r="C12" s="174"/>
      <c r="D12" s="169">
        <v>17408</v>
      </c>
      <c r="E12" s="170"/>
      <c r="F12" s="171">
        <v>55768</v>
      </c>
      <c r="G12" s="172"/>
      <c r="H12" s="173"/>
    </row>
    <row r="13" spans="1:8" x14ac:dyDescent="0.2">
      <c r="A13" s="154"/>
      <c r="B13" s="159"/>
      <c r="C13" s="175"/>
      <c r="D13" s="176">
        <v>57831</v>
      </c>
      <c r="E13" s="177"/>
      <c r="F13" s="178">
        <v>58966</v>
      </c>
      <c r="G13" s="179"/>
      <c r="H13" s="165"/>
    </row>
    <row r="14" spans="1:8" x14ac:dyDescent="0.2">
      <c r="A14" s="166"/>
      <c r="B14" s="167"/>
      <c r="C14" s="168"/>
      <c r="D14" s="169">
        <v>28474</v>
      </c>
      <c r="E14" s="170"/>
      <c r="F14" s="171">
        <v>31303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6.57</v>
      </c>
      <c r="C19" s="180">
        <f>ROUND(VALUE(SUBSTITUTE(実質収支比率等に係る経年分析!G$48,"▲","-")),2)</f>
        <v>10.54</v>
      </c>
      <c r="D19" s="180">
        <f>ROUND(VALUE(SUBSTITUTE(実質収支比率等に係る経年分析!H$48,"▲","-")),2)</f>
        <v>7.73</v>
      </c>
      <c r="E19" s="180">
        <f>ROUND(VALUE(SUBSTITUTE(実質収支比率等に係る経年分析!I$48,"▲","-")),2)</f>
        <v>8.3000000000000007</v>
      </c>
      <c r="F19" s="180">
        <f>ROUND(VALUE(SUBSTITUTE(実質収支比率等に係る経年分析!J$48,"▲","-")),2)</f>
        <v>5.23</v>
      </c>
    </row>
    <row r="20" spans="1:11" x14ac:dyDescent="0.2">
      <c r="A20" s="180" t="s">
        <v>55</v>
      </c>
      <c r="B20" s="180">
        <f>ROUND(VALUE(SUBSTITUTE(実質収支比率等に係る経年分析!F$47,"▲","-")),2)</f>
        <v>32.76</v>
      </c>
      <c r="C20" s="180">
        <f>ROUND(VALUE(SUBSTITUTE(実質収支比率等に係る経年分析!G$47,"▲","-")),2)</f>
        <v>21.36</v>
      </c>
      <c r="D20" s="180">
        <f>ROUND(VALUE(SUBSTITUTE(実質収支比率等に係る経年分析!H$47,"▲","-")),2)</f>
        <v>42.98</v>
      </c>
      <c r="E20" s="180">
        <f>ROUND(VALUE(SUBSTITUTE(実質収支比率等に係る経年分析!I$47,"▲","-")),2)</f>
        <v>32.39</v>
      </c>
      <c r="F20" s="180">
        <f>ROUND(VALUE(SUBSTITUTE(実質収支比率等に係る経年分析!J$47,"▲","-")),2)</f>
        <v>26.35</v>
      </c>
    </row>
    <row r="21" spans="1:11" x14ac:dyDescent="0.2">
      <c r="A21" s="180" t="s">
        <v>56</v>
      </c>
      <c r="B21" s="180">
        <f>IF(ISNUMBER(VALUE(SUBSTITUTE(実質収支比率等に係る経年分析!F$49,"▲","-"))),ROUND(VALUE(SUBSTITUTE(実質収支比率等に係る経年分析!F$49,"▲","-")),2),NA())</f>
        <v>3.15</v>
      </c>
      <c r="C21" s="180">
        <f>IF(ISNUMBER(VALUE(SUBSTITUTE(実質収支比率等に係る経年分析!G$49,"▲","-"))),ROUND(VALUE(SUBSTITUTE(実質収支比率等に係る経年分析!G$49,"▲","-")),2),NA())</f>
        <v>-7.34</v>
      </c>
      <c r="D21" s="180">
        <f>IF(ISNUMBER(VALUE(SUBSTITUTE(実質収支比率等に係る経年分析!H$49,"▲","-"))),ROUND(VALUE(SUBSTITUTE(実質収支比率等に係る経年分析!H$49,"▲","-")),2),NA())</f>
        <v>18.899999999999999</v>
      </c>
      <c r="E21" s="180">
        <f>IF(ISNUMBER(VALUE(SUBSTITUTE(実質収支比率等に係る経年分析!I$49,"▲","-"))),ROUND(VALUE(SUBSTITUTE(実質収支比率等に係る経年分析!I$49,"▲","-")),2),NA())</f>
        <v>-10.41</v>
      </c>
      <c r="F21" s="180">
        <f>IF(ISNUMBER(VALUE(SUBSTITUTE(実質収支比率等に係る経年分析!J$49,"▲","-"))),ROUND(VALUE(SUBSTITUTE(実質収支比率等に係る経年分析!J$49,"▲","-")),2),NA())</f>
        <v>-7.99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工業用地造成事業</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介護認定審査会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下水道事業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2">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0.34</v>
      </c>
    </row>
    <row r="34" spans="1:16" x14ac:dyDescent="0.2">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8.2899999999999991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5.22</v>
      </c>
    </row>
    <row r="36" spans="1:16" x14ac:dyDescent="0.2">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605</v>
      </c>
      <c r="E42" s="182"/>
      <c r="F42" s="182"/>
      <c r="G42" s="182">
        <f>'実質公債費比率（分子）の構造'!L$52</f>
        <v>624</v>
      </c>
      <c r="H42" s="182"/>
      <c r="I42" s="182"/>
      <c r="J42" s="182">
        <f>'実質公債費比率（分子）の構造'!M$52</f>
        <v>622</v>
      </c>
      <c r="K42" s="182"/>
      <c r="L42" s="182"/>
      <c r="M42" s="182">
        <f>'実質公債費比率（分子）の構造'!N$52</f>
        <v>590</v>
      </c>
      <c r="N42" s="182"/>
      <c r="O42" s="182"/>
      <c r="P42" s="182">
        <f>'実質公債費比率（分子）の構造'!O$52</f>
        <v>557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15</v>
      </c>
      <c r="C44" s="182"/>
      <c r="D44" s="182"/>
      <c r="E44" s="182">
        <f>'実質公債費比率（分子）の構造'!L$50</f>
        <v>7</v>
      </c>
      <c r="F44" s="182"/>
      <c r="G44" s="182"/>
      <c r="H44" s="182">
        <f>'実質公債費比率（分子）の構造'!M$50</f>
        <v>4</v>
      </c>
      <c r="I44" s="182"/>
      <c r="J44" s="182"/>
      <c r="K44" s="182">
        <f>'実質公債費比率（分子）の構造'!N$50</f>
        <v>4</v>
      </c>
      <c r="L44" s="182"/>
      <c r="M44" s="182"/>
      <c r="N44" s="182">
        <f>'実質公債費比率（分子）の構造'!O$50</f>
        <v>2</v>
      </c>
      <c r="O44" s="182"/>
      <c r="P44" s="182"/>
    </row>
    <row r="45" spans="1:16" x14ac:dyDescent="0.2">
      <c r="A45" s="182" t="s">
        <v>66</v>
      </c>
      <c r="B45" s="182">
        <f>'実質公債費比率（分子）の構造'!K$49</f>
        <v>161</v>
      </c>
      <c r="C45" s="182"/>
      <c r="D45" s="182"/>
      <c r="E45" s="182">
        <f>'実質公債費比率（分子）の構造'!L$49</f>
        <v>155</v>
      </c>
      <c r="F45" s="182"/>
      <c r="G45" s="182"/>
      <c r="H45" s="182">
        <f>'実質公債費比率（分子）の構造'!M$49</f>
        <v>180</v>
      </c>
      <c r="I45" s="182"/>
      <c r="J45" s="182"/>
      <c r="K45" s="182">
        <f>'実質公債費比率（分子）の構造'!N$49</f>
        <v>142</v>
      </c>
      <c r="L45" s="182"/>
      <c r="M45" s="182"/>
      <c r="N45" s="182">
        <f>'実質公債費比率（分子）の構造'!O$49</f>
        <v>67</v>
      </c>
      <c r="O45" s="182"/>
      <c r="P45" s="182"/>
    </row>
    <row r="46" spans="1:16" x14ac:dyDescent="0.2">
      <c r="A46" s="182" t="s">
        <v>67</v>
      </c>
      <c r="B46" s="182">
        <f>'実質公債費比率（分子）の構造'!K$48</f>
        <v>188</v>
      </c>
      <c r="C46" s="182"/>
      <c r="D46" s="182"/>
      <c r="E46" s="182">
        <f>'実質公債費比率（分子）の構造'!L$48</f>
        <v>202</v>
      </c>
      <c r="F46" s="182"/>
      <c r="G46" s="182"/>
      <c r="H46" s="182">
        <f>'実質公債費比率（分子）の構造'!M$48</f>
        <v>207</v>
      </c>
      <c r="I46" s="182"/>
      <c r="J46" s="182"/>
      <c r="K46" s="182">
        <f>'実質公債費比率（分子）の構造'!N$48</f>
        <v>407</v>
      </c>
      <c r="L46" s="182"/>
      <c r="M46" s="182"/>
      <c r="N46" s="182">
        <f>'実質公債費比率（分子）の構造'!O$48</f>
        <v>434</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675</v>
      </c>
      <c r="C49" s="182"/>
      <c r="D49" s="182"/>
      <c r="E49" s="182">
        <f>'実質公債費比率（分子）の構造'!L$45</f>
        <v>688</v>
      </c>
      <c r="F49" s="182"/>
      <c r="G49" s="182"/>
      <c r="H49" s="182">
        <f>'実質公債費比率（分子）の構造'!M$45</f>
        <v>684</v>
      </c>
      <c r="I49" s="182"/>
      <c r="J49" s="182"/>
      <c r="K49" s="182">
        <f>'実質公債費比率（分子）の構造'!N$45</f>
        <v>701</v>
      </c>
      <c r="L49" s="182"/>
      <c r="M49" s="182"/>
      <c r="N49" s="182">
        <f>'実質公債費比率（分子）の構造'!O$45</f>
        <v>689</v>
      </c>
      <c r="O49" s="182"/>
      <c r="P49" s="182"/>
    </row>
    <row r="50" spans="1:16" x14ac:dyDescent="0.2">
      <c r="A50" s="182" t="s">
        <v>70</v>
      </c>
      <c r="B50" s="182" t="e">
        <f>NA()</f>
        <v>#N/A</v>
      </c>
      <c r="C50" s="182">
        <f>IF(ISNUMBER('実質公債費比率（分子）の構造'!K$53),'実質公債費比率（分子）の構造'!K$53,NA())</f>
        <v>434</v>
      </c>
      <c r="D50" s="182" t="e">
        <f>NA()</f>
        <v>#N/A</v>
      </c>
      <c r="E50" s="182" t="e">
        <f>NA()</f>
        <v>#N/A</v>
      </c>
      <c r="F50" s="182">
        <f>IF(ISNUMBER('実質公債費比率（分子）の構造'!L$53),'実質公債費比率（分子）の構造'!L$53,NA())</f>
        <v>428</v>
      </c>
      <c r="G50" s="182" t="e">
        <f>NA()</f>
        <v>#N/A</v>
      </c>
      <c r="H50" s="182" t="e">
        <f>NA()</f>
        <v>#N/A</v>
      </c>
      <c r="I50" s="182">
        <f>IF(ISNUMBER('実質公債費比率（分子）の構造'!M$53),'実質公債費比率（分子）の構造'!M$53,NA())</f>
        <v>453</v>
      </c>
      <c r="J50" s="182" t="e">
        <f>NA()</f>
        <v>#N/A</v>
      </c>
      <c r="K50" s="182" t="e">
        <f>NA()</f>
        <v>#N/A</v>
      </c>
      <c r="L50" s="182">
        <f>IF(ISNUMBER('実質公債費比率（分子）の構造'!N$53),'実質公債費比率（分子）の構造'!N$53,NA())</f>
        <v>664</v>
      </c>
      <c r="M50" s="182" t="e">
        <f>NA()</f>
        <v>#N/A</v>
      </c>
      <c r="N50" s="182" t="e">
        <f>NA()</f>
        <v>#N/A</v>
      </c>
      <c r="O50" s="182">
        <f>IF(ISNUMBER('実質公債費比率（分子）の構造'!O$53),'実質公債費比率（分子）の構造'!O$53,NA())</f>
        <v>635</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6124</v>
      </c>
      <c r="E56" s="181"/>
      <c r="F56" s="181"/>
      <c r="G56" s="181">
        <f>'将来負担比率（分子）の構造'!J$52</f>
        <v>5942</v>
      </c>
      <c r="H56" s="181"/>
      <c r="I56" s="181"/>
      <c r="J56" s="181">
        <f>'将来負担比率（分子）の構造'!K$52</f>
        <v>5914</v>
      </c>
      <c r="K56" s="181"/>
      <c r="L56" s="181"/>
      <c r="M56" s="181">
        <f>'将来負担比率（分子）の構造'!L$52</f>
        <v>5693</v>
      </c>
      <c r="N56" s="181"/>
      <c r="O56" s="181"/>
      <c r="P56" s="181">
        <f>'将来負担比率（分子）の構造'!M$52</f>
        <v>5635</v>
      </c>
    </row>
    <row r="57" spans="1:16" x14ac:dyDescent="0.2">
      <c r="A57" s="181" t="s">
        <v>42</v>
      </c>
      <c r="B57" s="181"/>
      <c r="C57" s="181"/>
      <c r="D57" s="181">
        <f>'将来負担比率（分子）の構造'!I$51</f>
        <v>836</v>
      </c>
      <c r="E57" s="181"/>
      <c r="F57" s="181"/>
      <c r="G57" s="181">
        <f>'将来負担比率（分子）の構造'!J$51</f>
        <v>792</v>
      </c>
      <c r="H57" s="181"/>
      <c r="I57" s="181"/>
      <c r="J57" s="181">
        <f>'将来負担比率（分子）の構造'!K$51</f>
        <v>757</v>
      </c>
      <c r="K57" s="181"/>
      <c r="L57" s="181"/>
      <c r="M57" s="181">
        <f>'将来負担比率（分子）の構造'!L$51</f>
        <v>721</v>
      </c>
      <c r="N57" s="181"/>
      <c r="O57" s="181"/>
      <c r="P57" s="181">
        <f>'将来負担比率（分子）の構造'!M$51</f>
        <v>689</v>
      </c>
    </row>
    <row r="58" spans="1:16" x14ac:dyDescent="0.2">
      <c r="A58" s="181" t="s">
        <v>41</v>
      </c>
      <c r="B58" s="181"/>
      <c r="C58" s="181"/>
      <c r="D58" s="181">
        <f>'将来負担比率（分子）の構造'!I$50</f>
        <v>4126</v>
      </c>
      <c r="E58" s="181"/>
      <c r="F58" s="181"/>
      <c r="G58" s="181">
        <f>'将来負担比率（分子）の構造'!J$50</f>
        <v>3781</v>
      </c>
      <c r="H58" s="181"/>
      <c r="I58" s="181"/>
      <c r="J58" s="181">
        <f>'将来負担比率（分子）の構造'!K$50</f>
        <v>5211</v>
      </c>
      <c r="K58" s="181"/>
      <c r="L58" s="181"/>
      <c r="M58" s="181">
        <f>'将来負担比率（分子）の構造'!L$50</f>
        <v>5176</v>
      </c>
      <c r="N58" s="181"/>
      <c r="O58" s="181"/>
      <c r="P58" s="181">
        <f>'将来負担比率（分子）の構造'!M$50</f>
        <v>4973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14</v>
      </c>
      <c r="C61" s="181"/>
      <c r="D61" s="181"/>
      <c r="E61" s="181">
        <f>'将来負担比率（分子）の構造'!J$46</f>
        <v>18</v>
      </c>
      <c r="F61" s="181"/>
      <c r="G61" s="181"/>
      <c r="H61" s="181">
        <f>'将来負担比率（分子）の構造'!K$46</f>
        <v>14</v>
      </c>
      <c r="I61" s="181"/>
      <c r="J61" s="181"/>
      <c r="K61" s="181">
        <f>'将来負担比率（分子）の構造'!L$46</f>
        <v>18</v>
      </c>
      <c r="L61" s="181"/>
      <c r="M61" s="181"/>
      <c r="N61" s="181" t="str">
        <f>'将来負担比率（分子）の構造'!M$46</f>
        <v>-</v>
      </c>
      <c r="O61" s="181"/>
      <c r="P61" s="181"/>
    </row>
    <row r="62" spans="1:16" x14ac:dyDescent="0.2">
      <c r="A62" s="181" t="s">
        <v>35</v>
      </c>
      <c r="B62" s="181">
        <f>'将来負担比率（分子）の構造'!I$45</f>
        <v>1283</v>
      </c>
      <c r="C62" s="181"/>
      <c r="D62" s="181"/>
      <c r="E62" s="181">
        <f>'将来負担比率（分子）の構造'!J$45</f>
        <v>1265</v>
      </c>
      <c r="F62" s="181"/>
      <c r="G62" s="181"/>
      <c r="H62" s="181">
        <f>'将来負担比率（分子）の構造'!K$45</f>
        <v>1243</v>
      </c>
      <c r="I62" s="181"/>
      <c r="J62" s="181"/>
      <c r="K62" s="181">
        <f>'将来負担比率（分子）の構造'!L$45</f>
        <v>1244</v>
      </c>
      <c r="L62" s="181"/>
      <c r="M62" s="181"/>
      <c r="N62" s="181">
        <f>'将来負担比率（分子）の構造'!M$45</f>
        <v>1188</v>
      </c>
      <c r="O62" s="181"/>
      <c r="P62" s="181"/>
    </row>
    <row r="63" spans="1:16" x14ac:dyDescent="0.2">
      <c r="A63" s="181" t="s">
        <v>34</v>
      </c>
      <c r="B63" s="181">
        <f>'将来負担比率（分子）の構造'!I$44</f>
        <v>841</v>
      </c>
      <c r="C63" s="181"/>
      <c r="D63" s="181"/>
      <c r="E63" s="181">
        <f>'将来負担比率（分子）の構造'!J$44</f>
        <v>817</v>
      </c>
      <c r="F63" s="181"/>
      <c r="G63" s="181"/>
      <c r="H63" s="181">
        <f>'将来負担比率（分子）の構造'!K$44</f>
        <v>632</v>
      </c>
      <c r="I63" s="181"/>
      <c r="J63" s="181"/>
      <c r="K63" s="181">
        <f>'将来負担比率（分子）の構造'!L$44</f>
        <v>504</v>
      </c>
      <c r="L63" s="181"/>
      <c r="M63" s="181"/>
      <c r="N63" s="181">
        <f>'将来負担比率（分子）の構造'!M$44</f>
        <v>435</v>
      </c>
      <c r="O63" s="181"/>
      <c r="P63" s="181"/>
    </row>
    <row r="64" spans="1:16" x14ac:dyDescent="0.2">
      <c r="A64" s="181" t="s">
        <v>33</v>
      </c>
      <c r="B64" s="181">
        <f>'将来負担比率（分子）の構造'!I$43</f>
        <v>2151</v>
      </c>
      <c r="C64" s="181"/>
      <c r="D64" s="181"/>
      <c r="E64" s="181">
        <f>'将来負担比率（分子）の構造'!J$43</f>
        <v>2163</v>
      </c>
      <c r="F64" s="181"/>
      <c r="G64" s="181"/>
      <c r="H64" s="181">
        <f>'将来負担比率（分子）の構造'!K$43</f>
        <v>2751</v>
      </c>
      <c r="I64" s="181"/>
      <c r="J64" s="181"/>
      <c r="K64" s="181">
        <f>'将来負担比率（分子）の構造'!L$43</f>
        <v>2227</v>
      </c>
      <c r="L64" s="181"/>
      <c r="M64" s="181"/>
      <c r="N64" s="181">
        <f>'将来負担比率（分子）の構造'!M$43</f>
        <v>1770</v>
      </c>
      <c r="O64" s="181"/>
      <c r="P64" s="181"/>
    </row>
    <row r="65" spans="1:16" x14ac:dyDescent="0.2">
      <c r="A65" s="181" t="s">
        <v>32</v>
      </c>
      <c r="B65" s="181">
        <f>'将来負担比率（分子）の構造'!I$42</f>
        <v>20</v>
      </c>
      <c r="C65" s="181"/>
      <c r="D65" s="181"/>
      <c r="E65" s="181">
        <f>'将来負担比率（分子）の構造'!J$42</f>
        <v>13</v>
      </c>
      <c r="F65" s="181"/>
      <c r="G65" s="181"/>
      <c r="H65" s="181">
        <f>'将来負担比率（分子）の構造'!K$42</f>
        <v>6</v>
      </c>
      <c r="I65" s="181"/>
      <c r="J65" s="181"/>
      <c r="K65" s="181">
        <f>'将来負担比率（分子）の構造'!L$42</f>
        <v>2</v>
      </c>
      <c r="L65" s="181"/>
      <c r="M65" s="181"/>
      <c r="N65" s="181" t="str">
        <f>'将来負担比率（分子）の構造'!M$42</f>
        <v>-</v>
      </c>
      <c r="O65" s="181"/>
      <c r="P65" s="181"/>
    </row>
    <row r="66" spans="1:16" x14ac:dyDescent="0.2">
      <c r="A66" s="181" t="s">
        <v>31</v>
      </c>
      <c r="B66" s="181">
        <f>'将来負担比率（分子）の構造'!I$41</f>
        <v>7269</v>
      </c>
      <c r="C66" s="181"/>
      <c r="D66" s="181"/>
      <c r="E66" s="181">
        <f>'将来負担比率（分子）の構造'!J$41</f>
        <v>7319</v>
      </c>
      <c r="F66" s="181"/>
      <c r="G66" s="181"/>
      <c r="H66" s="181">
        <f>'将来負担比率（分子）の構造'!K$41</f>
        <v>7758</v>
      </c>
      <c r="I66" s="181"/>
      <c r="J66" s="181"/>
      <c r="K66" s="181">
        <f>'将来負担比率（分子）の構造'!L$41</f>
        <v>7892</v>
      </c>
      <c r="L66" s="181"/>
      <c r="M66" s="181"/>
      <c r="N66" s="181">
        <f>'将来負担比率（分子）の構造'!M$41</f>
        <v>7954</v>
      </c>
      <c r="O66" s="181"/>
      <c r="P66" s="181"/>
    </row>
    <row r="67" spans="1:16" x14ac:dyDescent="0.2">
      <c r="A67" s="181" t="s">
        <v>74</v>
      </c>
      <c r="B67" s="181" t="e">
        <f>NA()</f>
        <v>#N/A</v>
      </c>
      <c r="C67" s="181">
        <f>IF(ISNUMBER('将来負担比率（分子）の構造'!I$53), IF('将来負担比率（分子）の構造'!I$53 &lt; 0, 0, '将来負担比率（分子）の構造'!I$53), NA())</f>
        <v>492</v>
      </c>
      <c r="D67" s="181" t="e">
        <f>NA()</f>
        <v>#N/A</v>
      </c>
      <c r="E67" s="181" t="e">
        <f>NA()</f>
        <v>#N/A</v>
      </c>
      <c r="F67" s="181">
        <f>IF(ISNUMBER('将来負担比率（分子）の構造'!J$53), IF('将来負担比率（分子）の構造'!J$53 &lt; 0, 0, '将来負担比率（分子）の構造'!J$53), NA())</f>
        <v>1080</v>
      </c>
      <c r="G67" s="181" t="e">
        <f>NA()</f>
        <v>#N/A</v>
      </c>
      <c r="H67" s="181" t="e">
        <f>NA()</f>
        <v>#N/A</v>
      </c>
      <c r="I67" s="181">
        <f>IF(ISNUMBER('将来負担比率（分子）の構造'!K$53), IF('将来負担比率（分子）の構造'!K$53 &lt; 0, 0, '将来負担比率（分子）の構造'!K$53), NA())</f>
        <v>523</v>
      </c>
      <c r="J67" s="181" t="e">
        <f>NA()</f>
        <v>#N/A</v>
      </c>
      <c r="K67" s="181" t="e">
        <f>NA()</f>
        <v>#N/A</v>
      </c>
      <c r="L67" s="181">
        <f>IF(ISNUMBER('将来負担比率（分子）の構造'!L$53), IF('将来負担比率（分子）の構造'!L$53 &lt; 0, 0, '将来負担比率（分子）の構造'!L$53), NA())</f>
        <v>297</v>
      </c>
      <c r="M67" s="181" t="e">
        <f>NA()</f>
        <v>#N/A</v>
      </c>
      <c r="N67" s="181" t="e">
        <f>NA()</f>
        <v>#N/A</v>
      </c>
      <c r="O67" s="181">
        <f>IF(ISNUMBER('将来負担比率（分子）の構造'!M$53), IF('将来負担比率（分子）の構造'!M$53 &lt; 0, 0, '将来負担比率（分子）の構造'!M$53), NA())</f>
        <v>50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2076</v>
      </c>
      <c r="C72" s="185">
        <f>基金残高に係る経年分析!G55</f>
        <v>1552</v>
      </c>
      <c r="D72" s="185">
        <f>基金残高に係る経年分析!H55</f>
        <v>1299</v>
      </c>
    </row>
    <row r="73" spans="1:16" x14ac:dyDescent="0.2">
      <c r="A73" s="184" t="s">
        <v>77</v>
      </c>
      <c r="B73" s="185">
        <f>基金残高に係る経年分析!F56</f>
        <v>59</v>
      </c>
      <c r="C73" s="185">
        <f>基金残高に係る経年分析!G56</f>
        <v>59</v>
      </c>
      <c r="D73" s="185">
        <f>基金残高に係る経年分析!H56</f>
        <v>59</v>
      </c>
    </row>
    <row r="74" spans="1:16" x14ac:dyDescent="0.2">
      <c r="A74" s="184" t="s">
        <v>78</v>
      </c>
      <c r="B74" s="185">
        <f>基金残高に係る経年分析!F57</f>
        <v>1737</v>
      </c>
      <c r="C74" s="185">
        <f>基金残高に係る経年分析!G57</f>
        <v>2190</v>
      </c>
      <c r="D74" s="185">
        <f>基金残高に係る経年分析!H57</f>
        <v>2312</v>
      </c>
    </row>
  </sheetData>
  <sheetProtection algorithmName="SHA-512" hashValue="jqqqUmyrL1yBD7h4GE10LIhY+pcmMbPAQrj/aqTnijdG6g+2DZinsJl+KglQlrXgXeaj8KX4/20czuelG50zDQ==" saltValue="N8Pc6Bgp4ubT21JA3lXV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8" t="s">
        <v>210</v>
      </c>
      <c r="DI1" s="799"/>
      <c r="DJ1" s="799"/>
      <c r="DK1" s="799"/>
      <c r="DL1" s="799"/>
      <c r="DM1" s="799"/>
      <c r="DN1" s="800"/>
      <c r="DO1" s="226"/>
      <c r="DP1" s="798" t="s">
        <v>211</v>
      </c>
      <c r="DQ1" s="799"/>
      <c r="DR1" s="799"/>
      <c r="DS1" s="799"/>
      <c r="DT1" s="799"/>
      <c r="DU1" s="799"/>
      <c r="DV1" s="799"/>
      <c r="DW1" s="799"/>
      <c r="DX1" s="799"/>
      <c r="DY1" s="799"/>
      <c r="DZ1" s="799"/>
      <c r="EA1" s="799"/>
      <c r="EB1" s="799"/>
      <c r="EC1" s="800"/>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0" t="s">
        <v>213</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214</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215</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2">
      <c r="B4" s="740" t="s">
        <v>1</v>
      </c>
      <c r="C4" s="741"/>
      <c r="D4" s="741"/>
      <c r="E4" s="741"/>
      <c r="F4" s="741"/>
      <c r="G4" s="741"/>
      <c r="H4" s="741"/>
      <c r="I4" s="741"/>
      <c r="J4" s="741"/>
      <c r="K4" s="741"/>
      <c r="L4" s="741"/>
      <c r="M4" s="741"/>
      <c r="N4" s="741"/>
      <c r="O4" s="741"/>
      <c r="P4" s="741"/>
      <c r="Q4" s="742"/>
      <c r="R4" s="740" t="s">
        <v>216</v>
      </c>
      <c r="S4" s="741"/>
      <c r="T4" s="741"/>
      <c r="U4" s="741"/>
      <c r="V4" s="741"/>
      <c r="W4" s="741"/>
      <c r="X4" s="741"/>
      <c r="Y4" s="742"/>
      <c r="Z4" s="740" t="s">
        <v>217</v>
      </c>
      <c r="AA4" s="741"/>
      <c r="AB4" s="741"/>
      <c r="AC4" s="742"/>
      <c r="AD4" s="740" t="s">
        <v>218</v>
      </c>
      <c r="AE4" s="741"/>
      <c r="AF4" s="741"/>
      <c r="AG4" s="741"/>
      <c r="AH4" s="741"/>
      <c r="AI4" s="741"/>
      <c r="AJ4" s="741"/>
      <c r="AK4" s="742"/>
      <c r="AL4" s="740" t="s">
        <v>217</v>
      </c>
      <c r="AM4" s="741"/>
      <c r="AN4" s="741"/>
      <c r="AO4" s="742"/>
      <c r="AP4" s="801" t="s">
        <v>219</v>
      </c>
      <c r="AQ4" s="801"/>
      <c r="AR4" s="801"/>
      <c r="AS4" s="801"/>
      <c r="AT4" s="801"/>
      <c r="AU4" s="801"/>
      <c r="AV4" s="801"/>
      <c r="AW4" s="801"/>
      <c r="AX4" s="801"/>
      <c r="AY4" s="801"/>
      <c r="AZ4" s="801"/>
      <c r="BA4" s="801"/>
      <c r="BB4" s="801"/>
      <c r="BC4" s="801"/>
      <c r="BD4" s="801"/>
      <c r="BE4" s="801"/>
      <c r="BF4" s="801"/>
      <c r="BG4" s="801" t="s">
        <v>220</v>
      </c>
      <c r="BH4" s="801"/>
      <c r="BI4" s="801"/>
      <c r="BJ4" s="801"/>
      <c r="BK4" s="801"/>
      <c r="BL4" s="801"/>
      <c r="BM4" s="801"/>
      <c r="BN4" s="801"/>
      <c r="BO4" s="801" t="s">
        <v>217</v>
      </c>
      <c r="BP4" s="801"/>
      <c r="BQ4" s="801"/>
      <c r="BR4" s="801"/>
      <c r="BS4" s="801" t="s">
        <v>221</v>
      </c>
      <c r="BT4" s="801"/>
      <c r="BU4" s="801"/>
      <c r="BV4" s="801"/>
      <c r="BW4" s="801"/>
      <c r="BX4" s="801"/>
      <c r="BY4" s="801"/>
      <c r="BZ4" s="801"/>
      <c r="CA4" s="801"/>
      <c r="CB4" s="801"/>
      <c r="CD4" s="783" t="s">
        <v>222</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30" customFormat="1" ht="11.25" customHeight="1" x14ac:dyDescent="0.2">
      <c r="B5" s="745" t="s">
        <v>223</v>
      </c>
      <c r="C5" s="746"/>
      <c r="D5" s="746"/>
      <c r="E5" s="746"/>
      <c r="F5" s="746"/>
      <c r="G5" s="746"/>
      <c r="H5" s="746"/>
      <c r="I5" s="746"/>
      <c r="J5" s="746"/>
      <c r="K5" s="746"/>
      <c r="L5" s="746"/>
      <c r="M5" s="746"/>
      <c r="N5" s="746"/>
      <c r="O5" s="746"/>
      <c r="P5" s="746"/>
      <c r="Q5" s="747"/>
      <c r="R5" s="734">
        <v>2153669</v>
      </c>
      <c r="S5" s="735"/>
      <c r="T5" s="735"/>
      <c r="U5" s="735"/>
      <c r="V5" s="735"/>
      <c r="W5" s="735"/>
      <c r="X5" s="735"/>
      <c r="Y5" s="778"/>
      <c r="Z5" s="796">
        <v>16.399999999999999</v>
      </c>
      <c r="AA5" s="796"/>
      <c r="AB5" s="796"/>
      <c r="AC5" s="796"/>
      <c r="AD5" s="797">
        <v>2153669</v>
      </c>
      <c r="AE5" s="797"/>
      <c r="AF5" s="797"/>
      <c r="AG5" s="797"/>
      <c r="AH5" s="797"/>
      <c r="AI5" s="797"/>
      <c r="AJ5" s="797"/>
      <c r="AK5" s="797"/>
      <c r="AL5" s="779">
        <v>48.1</v>
      </c>
      <c r="AM5" s="750"/>
      <c r="AN5" s="750"/>
      <c r="AO5" s="780"/>
      <c r="AP5" s="745" t="s">
        <v>224</v>
      </c>
      <c r="AQ5" s="746"/>
      <c r="AR5" s="746"/>
      <c r="AS5" s="746"/>
      <c r="AT5" s="746"/>
      <c r="AU5" s="746"/>
      <c r="AV5" s="746"/>
      <c r="AW5" s="746"/>
      <c r="AX5" s="746"/>
      <c r="AY5" s="746"/>
      <c r="AZ5" s="746"/>
      <c r="BA5" s="746"/>
      <c r="BB5" s="746"/>
      <c r="BC5" s="746"/>
      <c r="BD5" s="746"/>
      <c r="BE5" s="746"/>
      <c r="BF5" s="747"/>
      <c r="BG5" s="679">
        <v>2150679</v>
      </c>
      <c r="BH5" s="680"/>
      <c r="BI5" s="680"/>
      <c r="BJ5" s="680"/>
      <c r="BK5" s="680"/>
      <c r="BL5" s="680"/>
      <c r="BM5" s="680"/>
      <c r="BN5" s="681"/>
      <c r="BO5" s="712">
        <v>99.9</v>
      </c>
      <c r="BP5" s="712"/>
      <c r="BQ5" s="712"/>
      <c r="BR5" s="712"/>
      <c r="BS5" s="713">
        <v>14156</v>
      </c>
      <c r="BT5" s="713"/>
      <c r="BU5" s="713"/>
      <c r="BV5" s="713"/>
      <c r="BW5" s="713"/>
      <c r="BX5" s="713"/>
      <c r="BY5" s="713"/>
      <c r="BZ5" s="713"/>
      <c r="CA5" s="713"/>
      <c r="CB5" s="776"/>
      <c r="CD5" s="783" t="s">
        <v>219</v>
      </c>
      <c r="CE5" s="784"/>
      <c r="CF5" s="784"/>
      <c r="CG5" s="784"/>
      <c r="CH5" s="784"/>
      <c r="CI5" s="784"/>
      <c r="CJ5" s="784"/>
      <c r="CK5" s="784"/>
      <c r="CL5" s="784"/>
      <c r="CM5" s="784"/>
      <c r="CN5" s="784"/>
      <c r="CO5" s="784"/>
      <c r="CP5" s="784"/>
      <c r="CQ5" s="785"/>
      <c r="CR5" s="783" t="s">
        <v>225</v>
      </c>
      <c r="CS5" s="784"/>
      <c r="CT5" s="784"/>
      <c r="CU5" s="784"/>
      <c r="CV5" s="784"/>
      <c r="CW5" s="784"/>
      <c r="CX5" s="784"/>
      <c r="CY5" s="785"/>
      <c r="CZ5" s="783" t="s">
        <v>217</v>
      </c>
      <c r="DA5" s="784"/>
      <c r="DB5" s="784"/>
      <c r="DC5" s="785"/>
      <c r="DD5" s="783" t="s">
        <v>226</v>
      </c>
      <c r="DE5" s="784"/>
      <c r="DF5" s="784"/>
      <c r="DG5" s="784"/>
      <c r="DH5" s="784"/>
      <c r="DI5" s="784"/>
      <c r="DJ5" s="784"/>
      <c r="DK5" s="784"/>
      <c r="DL5" s="784"/>
      <c r="DM5" s="784"/>
      <c r="DN5" s="784"/>
      <c r="DO5" s="784"/>
      <c r="DP5" s="785"/>
      <c r="DQ5" s="783" t="s">
        <v>227</v>
      </c>
      <c r="DR5" s="784"/>
      <c r="DS5" s="784"/>
      <c r="DT5" s="784"/>
      <c r="DU5" s="784"/>
      <c r="DV5" s="784"/>
      <c r="DW5" s="784"/>
      <c r="DX5" s="784"/>
      <c r="DY5" s="784"/>
      <c r="DZ5" s="784"/>
      <c r="EA5" s="784"/>
      <c r="EB5" s="784"/>
      <c r="EC5" s="785"/>
    </row>
    <row r="6" spans="2:143" ht="11.25" customHeight="1" x14ac:dyDescent="0.2">
      <c r="B6" s="676" t="s">
        <v>228</v>
      </c>
      <c r="C6" s="677"/>
      <c r="D6" s="677"/>
      <c r="E6" s="677"/>
      <c r="F6" s="677"/>
      <c r="G6" s="677"/>
      <c r="H6" s="677"/>
      <c r="I6" s="677"/>
      <c r="J6" s="677"/>
      <c r="K6" s="677"/>
      <c r="L6" s="677"/>
      <c r="M6" s="677"/>
      <c r="N6" s="677"/>
      <c r="O6" s="677"/>
      <c r="P6" s="677"/>
      <c r="Q6" s="678"/>
      <c r="R6" s="679">
        <v>90737</v>
      </c>
      <c r="S6" s="680"/>
      <c r="T6" s="680"/>
      <c r="U6" s="680"/>
      <c r="V6" s="680"/>
      <c r="W6" s="680"/>
      <c r="X6" s="680"/>
      <c r="Y6" s="681"/>
      <c r="Z6" s="712">
        <v>0.7</v>
      </c>
      <c r="AA6" s="712"/>
      <c r="AB6" s="712"/>
      <c r="AC6" s="712"/>
      <c r="AD6" s="713">
        <v>90737</v>
      </c>
      <c r="AE6" s="713"/>
      <c r="AF6" s="713"/>
      <c r="AG6" s="713"/>
      <c r="AH6" s="713"/>
      <c r="AI6" s="713"/>
      <c r="AJ6" s="713"/>
      <c r="AK6" s="713"/>
      <c r="AL6" s="682">
        <v>2</v>
      </c>
      <c r="AM6" s="683"/>
      <c r="AN6" s="683"/>
      <c r="AO6" s="714"/>
      <c r="AP6" s="676" t="s">
        <v>229</v>
      </c>
      <c r="AQ6" s="677"/>
      <c r="AR6" s="677"/>
      <c r="AS6" s="677"/>
      <c r="AT6" s="677"/>
      <c r="AU6" s="677"/>
      <c r="AV6" s="677"/>
      <c r="AW6" s="677"/>
      <c r="AX6" s="677"/>
      <c r="AY6" s="677"/>
      <c r="AZ6" s="677"/>
      <c r="BA6" s="677"/>
      <c r="BB6" s="677"/>
      <c r="BC6" s="677"/>
      <c r="BD6" s="677"/>
      <c r="BE6" s="677"/>
      <c r="BF6" s="678"/>
      <c r="BG6" s="679">
        <v>2150679</v>
      </c>
      <c r="BH6" s="680"/>
      <c r="BI6" s="680"/>
      <c r="BJ6" s="680"/>
      <c r="BK6" s="680"/>
      <c r="BL6" s="680"/>
      <c r="BM6" s="680"/>
      <c r="BN6" s="681"/>
      <c r="BO6" s="712">
        <v>99.9</v>
      </c>
      <c r="BP6" s="712"/>
      <c r="BQ6" s="712"/>
      <c r="BR6" s="712"/>
      <c r="BS6" s="713">
        <v>14156</v>
      </c>
      <c r="BT6" s="713"/>
      <c r="BU6" s="713"/>
      <c r="BV6" s="713"/>
      <c r="BW6" s="713"/>
      <c r="BX6" s="713"/>
      <c r="BY6" s="713"/>
      <c r="BZ6" s="713"/>
      <c r="CA6" s="713"/>
      <c r="CB6" s="776"/>
      <c r="CD6" s="737" t="s">
        <v>230</v>
      </c>
      <c r="CE6" s="738"/>
      <c r="CF6" s="738"/>
      <c r="CG6" s="738"/>
      <c r="CH6" s="738"/>
      <c r="CI6" s="738"/>
      <c r="CJ6" s="738"/>
      <c r="CK6" s="738"/>
      <c r="CL6" s="738"/>
      <c r="CM6" s="738"/>
      <c r="CN6" s="738"/>
      <c r="CO6" s="738"/>
      <c r="CP6" s="738"/>
      <c r="CQ6" s="739"/>
      <c r="CR6" s="679">
        <v>83855</v>
      </c>
      <c r="CS6" s="680"/>
      <c r="CT6" s="680"/>
      <c r="CU6" s="680"/>
      <c r="CV6" s="680"/>
      <c r="CW6" s="680"/>
      <c r="CX6" s="680"/>
      <c r="CY6" s="681"/>
      <c r="CZ6" s="779">
        <v>0.7</v>
      </c>
      <c r="DA6" s="750"/>
      <c r="DB6" s="750"/>
      <c r="DC6" s="782"/>
      <c r="DD6" s="685" t="s">
        <v>231</v>
      </c>
      <c r="DE6" s="680"/>
      <c r="DF6" s="680"/>
      <c r="DG6" s="680"/>
      <c r="DH6" s="680"/>
      <c r="DI6" s="680"/>
      <c r="DJ6" s="680"/>
      <c r="DK6" s="680"/>
      <c r="DL6" s="680"/>
      <c r="DM6" s="680"/>
      <c r="DN6" s="680"/>
      <c r="DO6" s="680"/>
      <c r="DP6" s="681"/>
      <c r="DQ6" s="685">
        <v>83855</v>
      </c>
      <c r="DR6" s="680"/>
      <c r="DS6" s="680"/>
      <c r="DT6" s="680"/>
      <c r="DU6" s="680"/>
      <c r="DV6" s="680"/>
      <c r="DW6" s="680"/>
      <c r="DX6" s="680"/>
      <c r="DY6" s="680"/>
      <c r="DZ6" s="680"/>
      <c r="EA6" s="680"/>
      <c r="EB6" s="680"/>
      <c r="EC6" s="726"/>
    </row>
    <row r="7" spans="2:143" ht="11.25" customHeight="1" x14ac:dyDescent="0.2">
      <c r="B7" s="676" t="s">
        <v>232</v>
      </c>
      <c r="C7" s="677"/>
      <c r="D7" s="677"/>
      <c r="E7" s="677"/>
      <c r="F7" s="677"/>
      <c r="G7" s="677"/>
      <c r="H7" s="677"/>
      <c r="I7" s="677"/>
      <c r="J7" s="677"/>
      <c r="K7" s="677"/>
      <c r="L7" s="677"/>
      <c r="M7" s="677"/>
      <c r="N7" s="677"/>
      <c r="O7" s="677"/>
      <c r="P7" s="677"/>
      <c r="Q7" s="678"/>
      <c r="R7" s="679">
        <v>1075</v>
      </c>
      <c r="S7" s="680"/>
      <c r="T7" s="680"/>
      <c r="U7" s="680"/>
      <c r="V7" s="680"/>
      <c r="W7" s="680"/>
      <c r="X7" s="680"/>
      <c r="Y7" s="681"/>
      <c r="Z7" s="712">
        <v>0</v>
      </c>
      <c r="AA7" s="712"/>
      <c r="AB7" s="712"/>
      <c r="AC7" s="712"/>
      <c r="AD7" s="713">
        <v>1075</v>
      </c>
      <c r="AE7" s="713"/>
      <c r="AF7" s="713"/>
      <c r="AG7" s="713"/>
      <c r="AH7" s="713"/>
      <c r="AI7" s="713"/>
      <c r="AJ7" s="713"/>
      <c r="AK7" s="713"/>
      <c r="AL7" s="682">
        <v>0</v>
      </c>
      <c r="AM7" s="683"/>
      <c r="AN7" s="683"/>
      <c r="AO7" s="714"/>
      <c r="AP7" s="676" t="s">
        <v>233</v>
      </c>
      <c r="AQ7" s="677"/>
      <c r="AR7" s="677"/>
      <c r="AS7" s="677"/>
      <c r="AT7" s="677"/>
      <c r="AU7" s="677"/>
      <c r="AV7" s="677"/>
      <c r="AW7" s="677"/>
      <c r="AX7" s="677"/>
      <c r="AY7" s="677"/>
      <c r="AZ7" s="677"/>
      <c r="BA7" s="677"/>
      <c r="BB7" s="677"/>
      <c r="BC7" s="677"/>
      <c r="BD7" s="677"/>
      <c r="BE7" s="677"/>
      <c r="BF7" s="678"/>
      <c r="BG7" s="679">
        <v>897507</v>
      </c>
      <c r="BH7" s="680"/>
      <c r="BI7" s="680"/>
      <c r="BJ7" s="680"/>
      <c r="BK7" s="680"/>
      <c r="BL7" s="680"/>
      <c r="BM7" s="680"/>
      <c r="BN7" s="681"/>
      <c r="BO7" s="712">
        <v>41.7</v>
      </c>
      <c r="BP7" s="712"/>
      <c r="BQ7" s="712"/>
      <c r="BR7" s="712"/>
      <c r="BS7" s="713">
        <v>14156</v>
      </c>
      <c r="BT7" s="713"/>
      <c r="BU7" s="713"/>
      <c r="BV7" s="713"/>
      <c r="BW7" s="713"/>
      <c r="BX7" s="713"/>
      <c r="BY7" s="713"/>
      <c r="BZ7" s="713"/>
      <c r="CA7" s="713"/>
      <c r="CB7" s="776"/>
      <c r="CD7" s="718" t="s">
        <v>234</v>
      </c>
      <c r="CE7" s="719"/>
      <c r="CF7" s="719"/>
      <c r="CG7" s="719"/>
      <c r="CH7" s="719"/>
      <c r="CI7" s="719"/>
      <c r="CJ7" s="719"/>
      <c r="CK7" s="719"/>
      <c r="CL7" s="719"/>
      <c r="CM7" s="719"/>
      <c r="CN7" s="719"/>
      <c r="CO7" s="719"/>
      <c r="CP7" s="719"/>
      <c r="CQ7" s="720"/>
      <c r="CR7" s="679">
        <v>3093283</v>
      </c>
      <c r="CS7" s="680"/>
      <c r="CT7" s="680"/>
      <c r="CU7" s="680"/>
      <c r="CV7" s="680"/>
      <c r="CW7" s="680"/>
      <c r="CX7" s="680"/>
      <c r="CY7" s="681"/>
      <c r="CZ7" s="712">
        <v>24.4</v>
      </c>
      <c r="DA7" s="712"/>
      <c r="DB7" s="712"/>
      <c r="DC7" s="712"/>
      <c r="DD7" s="685">
        <v>7022</v>
      </c>
      <c r="DE7" s="680"/>
      <c r="DF7" s="680"/>
      <c r="DG7" s="680"/>
      <c r="DH7" s="680"/>
      <c r="DI7" s="680"/>
      <c r="DJ7" s="680"/>
      <c r="DK7" s="680"/>
      <c r="DL7" s="680"/>
      <c r="DM7" s="680"/>
      <c r="DN7" s="680"/>
      <c r="DO7" s="680"/>
      <c r="DP7" s="681"/>
      <c r="DQ7" s="685">
        <v>948653</v>
      </c>
      <c r="DR7" s="680"/>
      <c r="DS7" s="680"/>
      <c r="DT7" s="680"/>
      <c r="DU7" s="680"/>
      <c r="DV7" s="680"/>
      <c r="DW7" s="680"/>
      <c r="DX7" s="680"/>
      <c r="DY7" s="680"/>
      <c r="DZ7" s="680"/>
      <c r="EA7" s="680"/>
      <c r="EB7" s="680"/>
      <c r="EC7" s="726"/>
    </row>
    <row r="8" spans="2:143" ht="11.25" customHeight="1" x14ac:dyDescent="0.2">
      <c r="B8" s="676" t="s">
        <v>235</v>
      </c>
      <c r="C8" s="677"/>
      <c r="D8" s="677"/>
      <c r="E8" s="677"/>
      <c r="F8" s="677"/>
      <c r="G8" s="677"/>
      <c r="H8" s="677"/>
      <c r="I8" s="677"/>
      <c r="J8" s="677"/>
      <c r="K8" s="677"/>
      <c r="L8" s="677"/>
      <c r="M8" s="677"/>
      <c r="N8" s="677"/>
      <c r="O8" s="677"/>
      <c r="P8" s="677"/>
      <c r="Q8" s="678"/>
      <c r="R8" s="679">
        <v>4214</v>
      </c>
      <c r="S8" s="680"/>
      <c r="T8" s="680"/>
      <c r="U8" s="680"/>
      <c r="V8" s="680"/>
      <c r="W8" s="680"/>
      <c r="X8" s="680"/>
      <c r="Y8" s="681"/>
      <c r="Z8" s="712">
        <v>0</v>
      </c>
      <c r="AA8" s="712"/>
      <c r="AB8" s="712"/>
      <c r="AC8" s="712"/>
      <c r="AD8" s="713">
        <v>4214</v>
      </c>
      <c r="AE8" s="713"/>
      <c r="AF8" s="713"/>
      <c r="AG8" s="713"/>
      <c r="AH8" s="713"/>
      <c r="AI8" s="713"/>
      <c r="AJ8" s="713"/>
      <c r="AK8" s="713"/>
      <c r="AL8" s="682">
        <v>0.1</v>
      </c>
      <c r="AM8" s="683"/>
      <c r="AN8" s="683"/>
      <c r="AO8" s="714"/>
      <c r="AP8" s="676" t="s">
        <v>236</v>
      </c>
      <c r="AQ8" s="677"/>
      <c r="AR8" s="677"/>
      <c r="AS8" s="677"/>
      <c r="AT8" s="677"/>
      <c r="AU8" s="677"/>
      <c r="AV8" s="677"/>
      <c r="AW8" s="677"/>
      <c r="AX8" s="677"/>
      <c r="AY8" s="677"/>
      <c r="AZ8" s="677"/>
      <c r="BA8" s="677"/>
      <c r="BB8" s="677"/>
      <c r="BC8" s="677"/>
      <c r="BD8" s="677"/>
      <c r="BE8" s="677"/>
      <c r="BF8" s="678"/>
      <c r="BG8" s="679">
        <v>34286</v>
      </c>
      <c r="BH8" s="680"/>
      <c r="BI8" s="680"/>
      <c r="BJ8" s="680"/>
      <c r="BK8" s="680"/>
      <c r="BL8" s="680"/>
      <c r="BM8" s="680"/>
      <c r="BN8" s="681"/>
      <c r="BO8" s="712">
        <v>1.6</v>
      </c>
      <c r="BP8" s="712"/>
      <c r="BQ8" s="712"/>
      <c r="BR8" s="712"/>
      <c r="BS8" s="685" t="s">
        <v>237</v>
      </c>
      <c r="BT8" s="680"/>
      <c r="BU8" s="680"/>
      <c r="BV8" s="680"/>
      <c r="BW8" s="680"/>
      <c r="BX8" s="680"/>
      <c r="BY8" s="680"/>
      <c r="BZ8" s="680"/>
      <c r="CA8" s="680"/>
      <c r="CB8" s="726"/>
      <c r="CD8" s="718" t="s">
        <v>238</v>
      </c>
      <c r="CE8" s="719"/>
      <c r="CF8" s="719"/>
      <c r="CG8" s="719"/>
      <c r="CH8" s="719"/>
      <c r="CI8" s="719"/>
      <c r="CJ8" s="719"/>
      <c r="CK8" s="719"/>
      <c r="CL8" s="719"/>
      <c r="CM8" s="719"/>
      <c r="CN8" s="719"/>
      <c r="CO8" s="719"/>
      <c r="CP8" s="719"/>
      <c r="CQ8" s="720"/>
      <c r="CR8" s="679">
        <v>3052805</v>
      </c>
      <c r="CS8" s="680"/>
      <c r="CT8" s="680"/>
      <c r="CU8" s="680"/>
      <c r="CV8" s="680"/>
      <c r="CW8" s="680"/>
      <c r="CX8" s="680"/>
      <c r="CY8" s="681"/>
      <c r="CZ8" s="712">
        <v>24</v>
      </c>
      <c r="DA8" s="712"/>
      <c r="DB8" s="712"/>
      <c r="DC8" s="712"/>
      <c r="DD8" s="685">
        <v>4146</v>
      </c>
      <c r="DE8" s="680"/>
      <c r="DF8" s="680"/>
      <c r="DG8" s="680"/>
      <c r="DH8" s="680"/>
      <c r="DI8" s="680"/>
      <c r="DJ8" s="680"/>
      <c r="DK8" s="680"/>
      <c r="DL8" s="680"/>
      <c r="DM8" s="680"/>
      <c r="DN8" s="680"/>
      <c r="DO8" s="680"/>
      <c r="DP8" s="681"/>
      <c r="DQ8" s="685">
        <v>1473305</v>
      </c>
      <c r="DR8" s="680"/>
      <c r="DS8" s="680"/>
      <c r="DT8" s="680"/>
      <c r="DU8" s="680"/>
      <c r="DV8" s="680"/>
      <c r="DW8" s="680"/>
      <c r="DX8" s="680"/>
      <c r="DY8" s="680"/>
      <c r="DZ8" s="680"/>
      <c r="EA8" s="680"/>
      <c r="EB8" s="680"/>
      <c r="EC8" s="726"/>
    </row>
    <row r="9" spans="2:143" ht="11.25" customHeight="1" x14ac:dyDescent="0.2">
      <c r="B9" s="676" t="s">
        <v>239</v>
      </c>
      <c r="C9" s="677"/>
      <c r="D9" s="677"/>
      <c r="E9" s="677"/>
      <c r="F9" s="677"/>
      <c r="G9" s="677"/>
      <c r="H9" s="677"/>
      <c r="I9" s="677"/>
      <c r="J9" s="677"/>
      <c r="K9" s="677"/>
      <c r="L9" s="677"/>
      <c r="M9" s="677"/>
      <c r="N9" s="677"/>
      <c r="O9" s="677"/>
      <c r="P9" s="677"/>
      <c r="Q9" s="678"/>
      <c r="R9" s="679">
        <v>5073</v>
      </c>
      <c r="S9" s="680"/>
      <c r="T9" s="680"/>
      <c r="U9" s="680"/>
      <c r="V9" s="680"/>
      <c r="W9" s="680"/>
      <c r="X9" s="680"/>
      <c r="Y9" s="681"/>
      <c r="Z9" s="712">
        <v>0</v>
      </c>
      <c r="AA9" s="712"/>
      <c r="AB9" s="712"/>
      <c r="AC9" s="712"/>
      <c r="AD9" s="713">
        <v>5073</v>
      </c>
      <c r="AE9" s="713"/>
      <c r="AF9" s="713"/>
      <c r="AG9" s="713"/>
      <c r="AH9" s="713"/>
      <c r="AI9" s="713"/>
      <c r="AJ9" s="713"/>
      <c r="AK9" s="713"/>
      <c r="AL9" s="682">
        <v>0.1</v>
      </c>
      <c r="AM9" s="683"/>
      <c r="AN9" s="683"/>
      <c r="AO9" s="714"/>
      <c r="AP9" s="676" t="s">
        <v>240</v>
      </c>
      <c r="AQ9" s="677"/>
      <c r="AR9" s="677"/>
      <c r="AS9" s="677"/>
      <c r="AT9" s="677"/>
      <c r="AU9" s="677"/>
      <c r="AV9" s="677"/>
      <c r="AW9" s="677"/>
      <c r="AX9" s="677"/>
      <c r="AY9" s="677"/>
      <c r="AZ9" s="677"/>
      <c r="BA9" s="677"/>
      <c r="BB9" s="677"/>
      <c r="BC9" s="677"/>
      <c r="BD9" s="677"/>
      <c r="BE9" s="677"/>
      <c r="BF9" s="678"/>
      <c r="BG9" s="679">
        <v>749572</v>
      </c>
      <c r="BH9" s="680"/>
      <c r="BI9" s="680"/>
      <c r="BJ9" s="680"/>
      <c r="BK9" s="680"/>
      <c r="BL9" s="680"/>
      <c r="BM9" s="680"/>
      <c r="BN9" s="681"/>
      <c r="BO9" s="712">
        <v>34.799999999999997</v>
      </c>
      <c r="BP9" s="712"/>
      <c r="BQ9" s="712"/>
      <c r="BR9" s="712"/>
      <c r="BS9" s="685" t="s">
        <v>128</v>
      </c>
      <c r="BT9" s="680"/>
      <c r="BU9" s="680"/>
      <c r="BV9" s="680"/>
      <c r="BW9" s="680"/>
      <c r="BX9" s="680"/>
      <c r="BY9" s="680"/>
      <c r="BZ9" s="680"/>
      <c r="CA9" s="680"/>
      <c r="CB9" s="726"/>
      <c r="CD9" s="718" t="s">
        <v>241</v>
      </c>
      <c r="CE9" s="719"/>
      <c r="CF9" s="719"/>
      <c r="CG9" s="719"/>
      <c r="CH9" s="719"/>
      <c r="CI9" s="719"/>
      <c r="CJ9" s="719"/>
      <c r="CK9" s="719"/>
      <c r="CL9" s="719"/>
      <c r="CM9" s="719"/>
      <c r="CN9" s="719"/>
      <c r="CO9" s="719"/>
      <c r="CP9" s="719"/>
      <c r="CQ9" s="720"/>
      <c r="CR9" s="679">
        <v>633312</v>
      </c>
      <c r="CS9" s="680"/>
      <c r="CT9" s="680"/>
      <c r="CU9" s="680"/>
      <c r="CV9" s="680"/>
      <c r="CW9" s="680"/>
      <c r="CX9" s="680"/>
      <c r="CY9" s="681"/>
      <c r="CZ9" s="712">
        <v>5</v>
      </c>
      <c r="DA9" s="712"/>
      <c r="DB9" s="712"/>
      <c r="DC9" s="712"/>
      <c r="DD9" s="685">
        <v>13810</v>
      </c>
      <c r="DE9" s="680"/>
      <c r="DF9" s="680"/>
      <c r="DG9" s="680"/>
      <c r="DH9" s="680"/>
      <c r="DI9" s="680"/>
      <c r="DJ9" s="680"/>
      <c r="DK9" s="680"/>
      <c r="DL9" s="680"/>
      <c r="DM9" s="680"/>
      <c r="DN9" s="680"/>
      <c r="DO9" s="680"/>
      <c r="DP9" s="681"/>
      <c r="DQ9" s="685">
        <v>477301</v>
      </c>
      <c r="DR9" s="680"/>
      <c r="DS9" s="680"/>
      <c r="DT9" s="680"/>
      <c r="DU9" s="680"/>
      <c r="DV9" s="680"/>
      <c r="DW9" s="680"/>
      <c r="DX9" s="680"/>
      <c r="DY9" s="680"/>
      <c r="DZ9" s="680"/>
      <c r="EA9" s="680"/>
      <c r="EB9" s="680"/>
      <c r="EC9" s="726"/>
    </row>
    <row r="10" spans="2:143" ht="11.25" customHeight="1" x14ac:dyDescent="0.2">
      <c r="B10" s="676" t="s">
        <v>242</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712" t="s">
        <v>137</v>
      </c>
      <c r="AA10" s="712"/>
      <c r="AB10" s="712"/>
      <c r="AC10" s="712"/>
      <c r="AD10" s="713" t="s">
        <v>128</v>
      </c>
      <c r="AE10" s="713"/>
      <c r="AF10" s="713"/>
      <c r="AG10" s="713"/>
      <c r="AH10" s="713"/>
      <c r="AI10" s="713"/>
      <c r="AJ10" s="713"/>
      <c r="AK10" s="713"/>
      <c r="AL10" s="682" t="s">
        <v>231</v>
      </c>
      <c r="AM10" s="683"/>
      <c r="AN10" s="683"/>
      <c r="AO10" s="714"/>
      <c r="AP10" s="676" t="s">
        <v>243</v>
      </c>
      <c r="AQ10" s="677"/>
      <c r="AR10" s="677"/>
      <c r="AS10" s="677"/>
      <c r="AT10" s="677"/>
      <c r="AU10" s="677"/>
      <c r="AV10" s="677"/>
      <c r="AW10" s="677"/>
      <c r="AX10" s="677"/>
      <c r="AY10" s="677"/>
      <c r="AZ10" s="677"/>
      <c r="BA10" s="677"/>
      <c r="BB10" s="677"/>
      <c r="BC10" s="677"/>
      <c r="BD10" s="677"/>
      <c r="BE10" s="677"/>
      <c r="BF10" s="678"/>
      <c r="BG10" s="679">
        <v>55229</v>
      </c>
      <c r="BH10" s="680"/>
      <c r="BI10" s="680"/>
      <c r="BJ10" s="680"/>
      <c r="BK10" s="680"/>
      <c r="BL10" s="680"/>
      <c r="BM10" s="680"/>
      <c r="BN10" s="681"/>
      <c r="BO10" s="712">
        <v>2.6</v>
      </c>
      <c r="BP10" s="712"/>
      <c r="BQ10" s="712"/>
      <c r="BR10" s="712"/>
      <c r="BS10" s="685" t="s">
        <v>128</v>
      </c>
      <c r="BT10" s="680"/>
      <c r="BU10" s="680"/>
      <c r="BV10" s="680"/>
      <c r="BW10" s="680"/>
      <c r="BX10" s="680"/>
      <c r="BY10" s="680"/>
      <c r="BZ10" s="680"/>
      <c r="CA10" s="680"/>
      <c r="CB10" s="726"/>
      <c r="CD10" s="718" t="s">
        <v>244</v>
      </c>
      <c r="CE10" s="719"/>
      <c r="CF10" s="719"/>
      <c r="CG10" s="719"/>
      <c r="CH10" s="719"/>
      <c r="CI10" s="719"/>
      <c r="CJ10" s="719"/>
      <c r="CK10" s="719"/>
      <c r="CL10" s="719"/>
      <c r="CM10" s="719"/>
      <c r="CN10" s="719"/>
      <c r="CO10" s="719"/>
      <c r="CP10" s="719"/>
      <c r="CQ10" s="720"/>
      <c r="CR10" s="679" t="s">
        <v>237</v>
      </c>
      <c r="CS10" s="680"/>
      <c r="CT10" s="680"/>
      <c r="CU10" s="680"/>
      <c r="CV10" s="680"/>
      <c r="CW10" s="680"/>
      <c r="CX10" s="680"/>
      <c r="CY10" s="681"/>
      <c r="CZ10" s="712" t="s">
        <v>237</v>
      </c>
      <c r="DA10" s="712"/>
      <c r="DB10" s="712"/>
      <c r="DC10" s="712"/>
      <c r="DD10" s="685" t="s">
        <v>137</v>
      </c>
      <c r="DE10" s="680"/>
      <c r="DF10" s="680"/>
      <c r="DG10" s="680"/>
      <c r="DH10" s="680"/>
      <c r="DI10" s="680"/>
      <c r="DJ10" s="680"/>
      <c r="DK10" s="680"/>
      <c r="DL10" s="680"/>
      <c r="DM10" s="680"/>
      <c r="DN10" s="680"/>
      <c r="DO10" s="680"/>
      <c r="DP10" s="681"/>
      <c r="DQ10" s="685" t="s">
        <v>237</v>
      </c>
      <c r="DR10" s="680"/>
      <c r="DS10" s="680"/>
      <c r="DT10" s="680"/>
      <c r="DU10" s="680"/>
      <c r="DV10" s="680"/>
      <c r="DW10" s="680"/>
      <c r="DX10" s="680"/>
      <c r="DY10" s="680"/>
      <c r="DZ10" s="680"/>
      <c r="EA10" s="680"/>
      <c r="EB10" s="680"/>
      <c r="EC10" s="726"/>
    </row>
    <row r="11" spans="2:143" ht="11.25" customHeight="1" x14ac:dyDescent="0.2">
      <c r="B11" s="676" t="s">
        <v>245</v>
      </c>
      <c r="C11" s="677"/>
      <c r="D11" s="677"/>
      <c r="E11" s="677"/>
      <c r="F11" s="677"/>
      <c r="G11" s="677"/>
      <c r="H11" s="677"/>
      <c r="I11" s="677"/>
      <c r="J11" s="677"/>
      <c r="K11" s="677"/>
      <c r="L11" s="677"/>
      <c r="M11" s="677"/>
      <c r="N11" s="677"/>
      <c r="O11" s="677"/>
      <c r="P11" s="677"/>
      <c r="Q11" s="678"/>
      <c r="R11" s="679">
        <v>459238</v>
      </c>
      <c r="S11" s="680"/>
      <c r="T11" s="680"/>
      <c r="U11" s="680"/>
      <c r="V11" s="680"/>
      <c r="W11" s="680"/>
      <c r="X11" s="680"/>
      <c r="Y11" s="681"/>
      <c r="Z11" s="682">
        <v>3.5</v>
      </c>
      <c r="AA11" s="683"/>
      <c r="AB11" s="683"/>
      <c r="AC11" s="684"/>
      <c r="AD11" s="685">
        <v>459238</v>
      </c>
      <c r="AE11" s="680"/>
      <c r="AF11" s="680"/>
      <c r="AG11" s="680"/>
      <c r="AH11" s="680"/>
      <c r="AI11" s="680"/>
      <c r="AJ11" s="680"/>
      <c r="AK11" s="681"/>
      <c r="AL11" s="682">
        <v>10.199999999999999</v>
      </c>
      <c r="AM11" s="683"/>
      <c r="AN11" s="683"/>
      <c r="AO11" s="714"/>
      <c r="AP11" s="676" t="s">
        <v>246</v>
      </c>
      <c r="AQ11" s="677"/>
      <c r="AR11" s="677"/>
      <c r="AS11" s="677"/>
      <c r="AT11" s="677"/>
      <c r="AU11" s="677"/>
      <c r="AV11" s="677"/>
      <c r="AW11" s="677"/>
      <c r="AX11" s="677"/>
      <c r="AY11" s="677"/>
      <c r="AZ11" s="677"/>
      <c r="BA11" s="677"/>
      <c r="BB11" s="677"/>
      <c r="BC11" s="677"/>
      <c r="BD11" s="677"/>
      <c r="BE11" s="677"/>
      <c r="BF11" s="678"/>
      <c r="BG11" s="679">
        <v>58420</v>
      </c>
      <c r="BH11" s="680"/>
      <c r="BI11" s="680"/>
      <c r="BJ11" s="680"/>
      <c r="BK11" s="680"/>
      <c r="BL11" s="680"/>
      <c r="BM11" s="680"/>
      <c r="BN11" s="681"/>
      <c r="BO11" s="712">
        <v>2.7</v>
      </c>
      <c r="BP11" s="712"/>
      <c r="BQ11" s="712"/>
      <c r="BR11" s="712"/>
      <c r="BS11" s="685">
        <v>14156</v>
      </c>
      <c r="BT11" s="680"/>
      <c r="BU11" s="680"/>
      <c r="BV11" s="680"/>
      <c r="BW11" s="680"/>
      <c r="BX11" s="680"/>
      <c r="BY11" s="680"/>
      <c r="BZ11" s="680"/>
      <c r="CA11" s="680"/>
      <c r="CB11" s="726"/>
      <c r="CD11" s="718" t="s">
        <v>247</v>
      </c>
      <c r="CE11" s="719"/>
      <c r="CF11" s="719"/>
      <c r="CG11" s="719"/>
      <c r="CH11" s="719"/>
      <c r="CI11" s="719"/>
      <c r="CJ11" s="719"/>
      <c r="CK11" s="719"/>
      <c r="CL11" s="719"/>
      <c r="CM11" s="719"/>
      <c r="CN11" s="719"/>
      <c r="CO11" s="719"/>
      <c r="CP11" s="719"/>
      <c r="CQ11" s="720"/>
      <c r="CR11" s="679">
        <v>361177</v>
      </c>
      <c r="CS11" s="680"/>
      <c r="CT11" s="680"/>
      <c r="CU11" s="680"/>
      <c r="CV11" s="680"/>
      <c r="CW11" s="680"/>
      <c r="CX11" s="680"/>
      <c r="CY11" s="681"/>
      <c r="CZ11" s="712">
        <v>2.8</v>
      </c>
      <c r="DA11" s="712"/>
      <c r="DB11" s="712"/>
      <c r="DC11" s="712"/>
      <c r="DD11" s="685">
        <v>93373</v>
      </c>
      <c r="DE11" s="680"/>
      <c r="DF11" s="680"/>
      <c r="DG11" s="680"/>
      <c r="DH11" s="680"/>
      <c r="DI11" s="680"/>
      <c r="DJ11" s="680"/>
      <c r="DK11" s="680"/>
      <c r="DL11" s="680"/>
      <c r="DM11" s="680"/>
      <c r="DN11" s="680"/>
      <c r="DO11" s="680"/>
      <c r="DP11" s="681"/>
      <c r="DQ11" s="685">
        <v>206760</v>
      </c>
      <c r="DR11" s="680"/>
      <c r="DS11" s="680"/>
      <c r="DT11" s="680"/>
      <c r="DU11" s="680"/>
      <c r="DV11" s="680"/>
      <c r="DW11" s="680"/>
      <c r="DX11" s="680"/>
      <c r="DY11" s="680"/>
      <c r="DZ11" s="680"/>
      <c r="EA11" s="680"/>
      <c r="EB11" s="680"/>
      <c r="EC11" s="726"/>
    </row>
    <row r="12" spans="2:143" ht="11.25" customHeight="1" x14ac:dyDescent="0.2">
      <c r="B12" s="676" t="s">
        <v>248</v>
      </c>
      <c r="C12" s="677"/>
      <c r="D12" s="677"/>
      <c r="E12" s="677"/>
      <c r="F12" s="677"/>
      <c r="G12" s="677"/>
      <c r="H12" s="677"/>
      <c r="I12" s="677"/>
      <c r="J12" s="677"/>
      <c r="K12" s="677"/>
      <c r="L12" s="677"/>
      <c r="M12" s="677"/>
      <c r="N12" s="677"/>
      <c r="O12" s="677"/>
      <c r="P12" s="677"/>
      <c r="Q12" s="678"/>
      <c r="R12" s="679" t="s">
        <v>237</v>
      </c>
      <c r="S12" s="680"/>
      <c r="T12" s="680"/>
      <c r="U12" s="680"/>
      <c r="V12" s="680"/>
      <c r="W12" s="680"/>
      <c r="X12" s="680"/>
      <c r="Y12" s="681"/>
      <c r="Z12" s="712" t="s">
        <v>237</v>
      </c>
      <c r="AA12" s="712"/>
      <c r="AB12" s="712"/>
      <c r="AC12" s="712"/>
      <c r="AD12" s="713" t="s">
        <v>128</v>
      </c>
      <c r="AE12" s="713"/>
      <c r="AF12" s="713"/>
      <c r="AG12" s="713"/>
      <c r="AH12" s="713"/>
      <c r="AI12" s="713"/>
      <c r="AJ12" s="713"/>
      <c r="AK12" s="713"/>
      <c r="AL12" s="682" t="s">
        <v>231</v>
      </c>
      <c r="AM12" s="683"/>
      <c r="AN12" s="683"/>
      <c r="AO12" s="714"/>
      <c r="AP12" s="676" t="s">
        <v>249</v>
      </c>
      <c r="AQ12" s="677"/>
      <c r="AR12" s="677"/>
      <c r="AS12" s="677"/>
      <c r="AT12" s="677"/>
      <c r="AU12" s="677"/>
      <c r="AV12" s="677"/>
      <c r="AW12" s="677"/>
      <c r="AX12" s="677"/>
      <c r="AY12" s="677"/>
      <c r="AZ12" s="677"/>
      <c r="BA12" s="677"/>
      <c r="BB12" s="677"/>
      <c r="BC12" s="677"/>
      <c r="BD12" s="677"/>
      <c r="BE12" s="677"/>
      <c r="BF12" s="678"/>
      <c r="BG12" s="679">
        <v>1018609</v>
      </c>
      <c r="BH12" s="680"/>
      <c r="BI12" s="680"/>
      <c r="BJ12" s="680"/>
      <c r="BK12" s="680"/>
      <c r="BL12" s="680"/>
      <c r="BM12" s="680"/>
      <c r="BN12" s="681"/>
      <c r="BO12" s="712">
        <v>47.3</v>
      </c>
      <c r="BP12" s="712"/>
      <c r="BQ12" s="712"/>
      <c r="BR12" s="712"/>
      <c r="BS12" s="685" t="s">
        <v>231</v>
      </c>
      <c r="BT12" s="680"/>
      <c r="BU12" s="680"/>
      <c r="BV12" s="680"/>
      <c r="BW12" s="680"/>
      <c r="BX12" s="680"/>
      <c r="BY12" s="680"/>
      <c r="BZ12" s="680"/>
      <c r="CA12" s="680"/>
      <c r="CB12" s="726"/>
      <c r="CD12" s="718" t="s">
        <v>250</v>
      </c>
      <c r="CE12" s="719"/>
      <c r="CF12" s="719"/>
      <c r="CG12" s="719"/>
      <c r="CH12" s="719"/>
      <c r="CI12" s="719"/>
      <c r="CJ12" s="719"/>
      <c r="CK12" s="719"/>
      <c r="CL12" s="719"/>
      <c r="CM12" s="719"/>
      <c r="CN12" s="719"/>
      <c r="CO12" s="719"/>
      <c r="CP12" s="719"/>
      <c r="CQ12" s="720"/>
      <c r="CR12" s="679">
        <v>2006491</v>
      </c>
      <c r="CS12" s="680"/>
      <c r="CT12" s="680"/>
      <c r="CU12" s="680"/>
      <c r="CV12" s="680"/>
      <c r="CW12" s="680"/>
      <c r="CX12" s="680"/>
      <c r="CY12" s="681"/>
      <c r="CZ12" s="712">
        <v>15.8</v>
      </c>
      <c r="DA12" s="712"/>
      <c r="DB12" s="712"/>
      <c r="DC12" s="712"/>
      <c r="DD12" s="685">
        <v>49</v>
      </c>
      <c r="DE12" s="680"/>
      <c r="DF12" s="680"/>
      <c r="DG12" s="680"/>
      <c r="DH12" s="680"/>
      <c r="DI12" s="680"/>
      <c r="DJ12" s="680"/>
      <c r="DK12" s="680"/>
      <c r="DL12" s="680"/>
      <c r="DM12" s="680"/>
      <c r="DN12" s="680"/>
      <c r="DO12" s="680"/>
      <c r="DP12" s="681"/>
      <c r="DQ12" s="685">
        <v>487462</v>
      </c>
      <c r="DR12" s="680"/>
      <c r="DS12" s="680"/>
      <c r="DT12" s="680"/>
      <c r="DU12" s="680"/>
      <c r="DV12" s="680"/>
      <c r="DW12" s="680"/>
      <c r="DX12" s="680"/>
      <c r="DY12" s="680"/>
      <c r="DZ12" s="680"/>
      <c r="EA12" s="680"/>
      <c r="EB12" s="680"/>
      <c r="EC12" s="726"/>
    </row>
    <row r="13" spans="2:143" ht="11.25" customHeight="1" x14ac:dyDescent="0.2">
      <c r="B13" s="676" t="s">
        <v>251</v>
      </c>
      <c r="C13" s="677"/>
      <c r="D13" s="677"/>
      <c r="E13" s="677"/>
      <c r="F13" s="677"/>
      <c r="G13" s="677"/>
      <c r="H13" s="677"/>
      <c r="I13" s="677"/>
      <c r="J13" s="677"/>
      <c r="K13" s="677"/>
      <c r="L13" s="677"/>
      <c r="M13" s="677"/>
      <c r="N13" s="677"/>
      <c r="O13" s="677"/>
      <c r="P13" s="677"/>
      <c r="Q13" s="678"/>
      <c r="R13" s="679" t="s">
        <v>137</v>
      </c>
      <c r="S13" s="680"/>
      <c r="T13" s="680"/>
      <c r="U13" s="680"/>
      <c r="V13" s="680"/>
      <c r="W13" s="680"/>
      <c r="X13" s="680"/>
      <c r="Y13" s="681"/>
      <c r="Z13" s="712" t="s">
        <v>128</v>
      </c>
      <c r="AA13" s="712"/>
      <c r="AB13" s="712"/>
      <c r="AC13" s="712"/>
      <c r="AD13" s="713" t="s">
        <v>237</v>
      </c>
      <c r="AE13" s="713"/>
      <c r="AF13" s="713"/>
      <c r="AG13" s="713"/>
      <c r="AH13" s="713"/>
      <c r="AI13" s="713"/>
      <c r="AJ13" s="713"/>
      <c r="AK13" s="713"/>
      <c r="AL13" s="682" t="s">
        <v>237</v>
      </c>
      <c r="AM13" s="683"/>
      <c r="AN13" s="683"/>
      <c r="AO13" s="714"/>
      <c r="AP13" s="676" t="s">
        <v>252</v>
      </c>
      <c r="AQ13" s="677"/>
      <c r="AR13" s="677"/>
      <c r="AS13" s="677"/>
      <c r="AT13" s="677"/>
      <c r="AU13" s="677"/>
      <c r="AV13" s="677"/>
      <c r="AW13" s="677"/>
      <c r="AX13" s="677"/>
      <c r="AY13" s="677"/>
      <c r="AZ13" s="677"/>
      <c r="BA13" s="677"/>
      <c r="BB13" s="677"/>
      <c r="BC13" s="677"/>
      <c r="BD13" s="677"/>
      <c r="BE13" s="677"/>
      <c r="BF13" s="678"/>
      <c r="BG13" s="679">
        <v>1013611</v>
      </c>
      <c r="BH13" s="680"/>
      <c r="BI13" s="680"/>
      <c r="BJ13" s="680"/>
      <c r="BK13" s="680"/>
      <c r="BL13" s="680"/>
      <c r="BM13" s="680"/>
      <c r="BN13" s="681"/>
      <c r="BO13" s="712">
        <v>47.1</v>
      </c>
      <c r="BP13" s="712"/>
      <c r="BQ13" s="712"/>
      <c r="BR13" s="712"/>
      <c r="BS13" s="685" t="s">
        <v>231</v>
      </c>
      <c r="BT13" s="680"/>
      <c r="BU13" s="680"/>
      <c r="BV13" s="680"/>
      <c r="BW13" s="680"/>
      <c r="BX13" s="680"/>
      <c r="BY13" s="680"/>
      <c r="BZ13" s="680"/>
      <c r="CA13" s="680"/>
      <c r="CB13" s="726"/>
      <c r="CD13" s="718" t="s">
        <v>253</v>
      </c>
      <c r="CE13" s="719"/>
      <c r="CF13" s="719"/>
      <c r="CG13" s="719"/>
      <c r="CH13" s="719"/>
      <c r="CI13" s="719"/>
      <c r="CJ13" s="719"/>
      <c r="CK13" s="719"/>
      <c r="CL13" s="719"/>
      <c r="CM13" s="719"/>
      <c r="CN13" s="719"/>
      <c r="CO13" s="719"/>
      <c r="CP13" s="719"/>
      <c r="CQ13" s="720"/>
      <c r="CR13" s="679">
        <v>927855</v>
      </c>
      <c r="CS13" s="680"/>
      <c r="CT13" s="680"/>
      <c r="CU13" s="680"/>
      <c r="CV13" s="680"/>
      <c r="CW13" s="680"/>
      <c r="CX13" s="680"/>
      <c r="CY13" s="681"/>
      <c r="CZ13" s="712">
        <v>7.3</v>
      </c>
      <c r="DA13" s="712"/>
      <c r="DB13" s="712"/>
      <c r="DC13" s="712"/>
      <c r="DD13" s="685">
        <v>557565</v>
      </c>
      <c r="DE13" s="680"/>
      <c r="DF13" s="680"/>
      <c r="DG13" s="680"/>
      <c r="DH13" s="680"/>
      <c r="DI13" s="680"/>
      <c r="DJ13" s="680"/>
      <c r="DK13" s="680"/>
      <c r="DL13" s="680"/>
      <c r="DM13" s="680"/>
      <c r="DN13" s="680"/>
      <c r="DO13" s="680"/>
      <c r="DP13" s="681"/>
      <c r="DQ13" s="685">
        <v>366913</v>
      </c>
      <c r="DR13" s="680"/>
      <c r="DS13" s="680"/>
      <c r="DT13" s="680"/>
      <c r="DU13" s="680"/>
      <c r="DV13" s="680"/>
      <c r="DW13" s="680"/>
      <c r="DX13" s="680"/>
      <c r="DY13" s="680"/>
      <c r="DZ13" s="680"/>
      <c r="EA13" s="680"/>
      <c r="EB13" s="680"/>
      <c r="EC13" s="726"/>
    </row>
    <row r="14" spans="2:143" ht="11.25" customHeight="1" x14ac:dyDescent="0.2">
      <c r="B14" s="676" t="s">
        <v>254</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712" t="s">
        <v>128</v>
      </c>
      <c r="AA14" s="712"/>
      <c r="AB14" s="712"/>
      <c r="AC14" s="712"/>
      <c r="AD14" s="713" t="s">
        <v>231</v>
      </c>
      <c r="AE14" s="713"/>
      <c r="AF14" s="713"/>
      <c r="AG14" s="713"/>
      <c r="AH14" s="713"/>
      <c r="AI14" s="713"/>
      <c r="AJ14" s="713"/>
      <c r="AK14" s="713"/>
      <c r="AL14" s="682" t="s">
        <v>137</v>
      </c>
      <c r="AM14" s="683"/>
      <c r="AN14" s="683"/>
      <c r="AO14" s="714"/>
      <c r="AP14" s="676" t="s">
        <v>255</v>
      </c>
      <c r="AQ14" s="677"/>
      <c r="AR14" s="677"/>
      <c r="AS14" s="677"/>
      <c r="AT14" s="677"/>
      <c r="AU14" s="677"/>
      <c r="AV14" s="677"/>
      <c r="AW14" s="677"/>
      <c r="AX14" s="677"/>
      <c r="AY14" s="677"/>
      <c r="AZ14" s="677"/>
      <c r="BA14" s="677"/>
      <c r="BB14" s="677"/>
      <c r="BC14" s="677"/>
      <c r="BD14" s="677"/>
      <c r="BE14" s="677"/>
      <c r="BF14" s="678"/>
      <c r="BG14" s="679">
        <v>82067</v>
      </c>
      <c r="BH14" s="680"/>
      <c r="BI14" s="680"/>
      <c r="BJ14" s="680"/>
      <c r="BK14" s="680"/>
      <c r="BL14" s="680"/>
      <c r="BM14" s="680"/>
      <c r="BN14" s="681"/>
      <c r="BO14" s="712">
        <v>3.8</v>
      </c>
      <c r="BP14" s="712"/>
      <c r="BQ14" s="712"/>
      <c r="BR14" s="712"/>
      <c r="BS14" s="685" t="s">
        <v>237</v>
      </c>
      <c r="BT14" s="680"/>
      <c r="BU14" s="680"/>
      <c r="BV14" s="680"/>
      <c r="BW14" s="680"/>
      <c r="BX14" s="680"/>
      <c r="BY14" s="680"/>
      <c r="BZ14" s="680"/>
      <c r="CA14" s="680"/>
      <c r="CB14" s="726"/>
      <c r="CD14" s="718" t="s">
        <v>256</v>
      </c>
      <c r="CE14" s="719"/>
      <c r="CF14" s="719"/>
      <c r="CG14" s="719"/>
      <c r="CH14" s="719"/>
      <c r="CI14" s="719"/>
      <c r="CJ14" s="719"/>
      <c r="CK14" s="719"/>
      <c r="CL14" s="719"/>
      <c r="CM14" s="719"/>
      <c r="CN14" s="719"/>
      <c r="CO14" s="719"/>
      <c r="CP14" s="719"/>
      <c r="CQ14" s="720"/>
      <c r="CR14" s="679">
        <v>358348</v>
      </c>
      <c r="CS14" s="680"/>
      <c r="CT14" s="680"/>
      <c r="CU14" s="680"/>
      <c r="CV14" s="680"/>
      <c r="CW14" s="680"/>
      <c r="CX14" s="680"/>
      <c r="CY14" s="681"/>
      <c r="CZ14" s="712">
        <v>2.8</v>
      </c>
      <c r="DA14" s="712"/>
      <c r="DB14" s="712"/>
      <c r="DC14" s="712"/>
      <c r="DD14" s="685">
        <v>4884</v>
      </c>
      <c r="DE14" s="680"/>
      <c r="DF14" s="680"/>
      <c r="DG14" s="680"/>
      <c r="DH14" s="680"/>
      <c r="DI14" s="680"/>
      <c r="DJ14" s="680"/>
      <c r="DK14" s="680"/>
      <c r="DL14" s="680"/>
      <c r="DM14" s="680"/>
      <c r="DN14" s="680"/>
      <c r="DO14" s="680"/>
      <c r="DP14" s="681"/>
      <c r="DQ14" s="685">
        <v>335480</v>
      </c>
      <c r="DR14" s="680"/>
      <c r="DS14" s="680"/>
      <c r="DT14" s="680"/>
      <c r="DU14" s="680"/>
      <c r="DV14" s="680"/>
      <c r="DW14" s="680"/>
      <c r="DX14" s="680"/>
      <c r="DY14" s="680"/>
      <c r="DZ14" s="680"/>
      <c r="EA14" s="680"/>
      <c r="EB14" s="680"/>
      <c r="EC14" s="726"/>
    </row>
    <row r="15" spans="2:143" ht="11.25" customHeight="1" x14ac:dyDescent="0.2">
      <c r="B15" s="676" t="s">
        <v>257</v>
      </c>
      <c r="C15" s="677"/>
      <c r="D15" s="677"/>
      <c r="E15" s="677"/>
      <c r="F15" s="677"/>
      <c r="G15" s="677"/>
      <c r="H15" s="677"/>
      <c r="I15" s="677"/>
      <c r="J15" s="677"/>
      <c r="K15" s="677"/>
      <c r="L15" s="677"/>
      <c r="M15" s="677"/>
      <c r="N15" s="677"/>
      <c r="O15" s="677"/>
      <c r="P15" s="677"/>
      <c r="Q15" s="678"/>
      <c r="R15" s="679" t="s">
        <v>137</v>
      </c>
      <c r="S15" s="680"/>
      <c r="T15" s="680"/>
      <c r="U15" s="680"/>
      <c r="V15" s="680"/>
      <c r="W15" s="680"/>
      <c r="X15" s="680"/>
      <c r="Y15" s="681"/>
      <c r="Z15" s="712" t="s">
        <v>128</v>
      </c>
      <c r="AA15" s="712"/>
      <c r="AB15" s="712"/>
      <c r="AC15" s="712"/>
      <c r="AD15" s="713" t="s">
        <v>128</v>
      </c>
      <c r="AE15" s="713"/>
      <c r="AF15" s="713"/>
      <c r="AG15" s="713"/>
      <c r="AH15" s="713"/>
      <c r="AI15" s="713"/>
      <c r="AJ15" s="713"/>
      <c r="AK15" s="713"/>
      <c r="AL15" s="682" t="s">
        <v>231</v>
      </c>
      <c r="AM15" s="683"/>
      <c r="AN15" s="683"/>
      <c r="AO15" s="714"/>
      <c r="AP15" s="676" t="s">
        <v>258</v>
      </c>
      <c r="AQ15" s="677"/>
      <c r="AR15" s="677"/>
      <c r="AS15" s="677"/>
      <c r="AT15" s="677"/>
      <c r="AU15" s="677"/>
      <c r="AV15" s="677"/>
      <c r="AW15" s="677"/>
      <c r="AX15" s="677"/>
      <c r="AY15" s="677"/>
      <c r="AZ15" s="677"/>
      <c r="BA15" s="677"/>
      <c r="BB15" s="677"/>
      <c r="BC15" s="677"/>
      <c r="BD15" s="677"/>
      <c r="BE15" s="677"/>
      <c r="BF15" s="678"/>
      <c r="BG15" s="679">
        <v>152496</v>
      </c>
      <c r="BH15" s="680"/>
      <c r="BI15" s="680"/>
      <c r="BJ15" s="680"/>
      <c r="BK15" s="680"/>
      <c r="BL15" s="680"/>
      <c r="BM15" s="680"/>
      <c r="BN15" s="681"/>
      <c r="BO15" s="712">
        <v>7.1</v>
      </c>
      <c r="BP15" s="712"/>
      <c r="BQ15" s="712"/>
      <c r="BR15" s="712"/>
      <c r="BS15" s="685" t="s">
        <v>237</v>
      </c>
      <c r="BT15" s="680"/>
      <c r="BU15" s="680"/>
      <c r="BV15" s="680"/>
      <c r="BW15" s="680"/>
      <c r="BX15" s="680"/>
      <c r="BY15" s="680"/>
      <c r="BZ15" s="680"/>
      <c r="CA15" s="680"/>
      <c r="CB15" s="726"/>
      <c r="CD15" s="718" t="s">
        <v>259</v>
      </c>
      <c r="CE15" s="719"/>
      <c r="CF15" s="719"/>
      <c r="CG15" s="719"/>
      <c r="CH15" s="719"/>
      <c r="CI15" s="719"/>
      <c r="CJ15" s="719"/>
      <c r="CK15" s="719"/>
      <c r="CL15" s="719"/>
      <c r="CM15" s="719"/>
      <c r="CN15" s="719"/>
      <c r="CO15" s="719"/>
      <c r="CP15" s="719"/>
      <c r="CQ15" s="720"/>
      <c r="CR15" s="679">
        <v>1455652</v>
      </c>
      <c r="CS15" s="680"/>
      <c r="CT15" s="680"/>
      <c r="CU15" s="680"/>
      <c r="CV15" s="680"/>
      <c r="CW15" s="680"/>
      <c r="CX15" s="680"/>
      <c r="CY15" s="681"/>
      <c r="CZ15" s="712">
        <v>11.5</v>
      </c>
      <c r="DA15" s="712"/>
      <c r="DB15" s="712"/>
      <c r="DC15" s="712"/>
      <c r="DD15" s="685">
        <v>376263</v>
      </c>
      <c r="DE15" s="680"/>
      <c r="DF15" s="680"/>
      <c r="DG15" s="680"/>
      <c r="DH15" s="680"/>
      <c r="DI15" s="680"/>
      <c r="DJ15" s="680"/>
      <c r="DK15" s="680"/>
      <c r="DL15" s="680"/>
      <c r="DM15" s="680"/>
      <c r="DN15" s="680"/>
      <c r="DO15" s="680"/>
      <c r="DP15" s="681"/>
      <c r="DQ15" s="685">
        <v>720368</v>
      </c>
      <c r="DR15" s="680"/>
      <c r="DS15" s="680"/>
      <c r="DT15" s="680"/>
      <c r="DU15" s="680"/>
      <c r="DV15" s="680"/>
      <c r="DW15" s="680"/>
      <c r="DX15" s="680"/>
      <c r="DY15" s="680"/>
      <c r="DZ15" s="680"/>
      <c r="EA15" s="680"/>
      <c r="EB15" s="680"/>
      <c r="EC15" s="726"/>
    </row>
    <row r="16" spans="2:143" ht="11.25" customHeight="1" x14ac:dyDescent="0.2">
      <c r="B16" s="676" t="s">
        <v>260</v>
      </c>
      <c r="C16" s="677"/>
      <c r="D16" s="677"/>
      <c r="E16" s="677"/>
      <c r="F16" s="677"/>
      <c r="G16" s="677"/>
      <c r="H16" s="677"/>
      <c r="I16" s="677"/>
      <c r="J16" s="677"/>
      <c r="K16" s="677"/>
      <c r="L16" s="677"/>
      <c r="M16" s="677"/>
      <c r="N16" s="677"/>
      <c r="O16" s="677"/>
      <c r="P16" s="677"/>
      <c r="Q16" s="678"/>
      <c r="R16" s="679">
        <v>4826</v>
      </c>
      <c r="S16" s="680"/>
      <c r="T16" s="680"/>
      <c r="U16" s="680"/>
      <c r="V16" s="680"/>
      <c r="W16" s="680"/>
      <c r="X16" s="680"/>
      <c r="Y16" s="681"/>
      <c r="Z16" s="712">
        <v>0</v>
      </c>
      <c r="AA16" s="712"/>
      <c r="AB16" s="712"/>
      <c r="AC16" s="712"/>
      <c r="AD16" s="713">
        <v>4826</v>
      </c>
      <c r="AE16" s="713"/>
      <c r="AF16" s="713"/>
      <c r="AG16" s="713"/>
      <c r="AH16" s="713"/>
      <c r="AI16" s="713"/>
      <c r="AJ16" s="713"/>
      <c r="AK16" s="713"/>
      <c r="AL16" s="682">
        <v>0.1</v>
      </c>
      <c r="AM16" s="683"/>
      <c r="AN16" s="683"/>
      <c r="AO16" s="714"/>
      <c r="AP16" s="676" t="s">
        <v>261</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712" t="s">
        <v>128</v>
      </c>
      <c r="BP16" s="712"/>
      <c r="BQ16" s="712"/>
      <c r="BR16" s="712"/>
      <c r="BS16" s="685" t="s">
        <v>237</v>
      </c>
      <c r="BT16" s="680"/>
      <c r="BU16" s="680"/>
      <c r="BV16" s="680"/>
      <c r="BW16" s="680"/>
      <c r="BX16" s="680"/>
      <c r="BY16" s="680"/>
      <c r="BZ16" s="680"/>
      <c r="CA16" s="680"/>
      <c r="CB16" s="726"/>
      <c r="CD16" s="718" t="s">
        <v>262</v>
      </c>
      <c r="CE16" s="719"/>
      <c r="CF16" s="719"/>
      <c r="CG16" s="719"/>
      <c r="CH16" s="719"/>
      <c r="CI16" s="719"/>
      <c r="CJ16" s="719"/>
      <c r="CK16" s="719"/>
      <c r="CL16" s="719"/>
      <c r="CM16" s="719"/>
      <c r="CN16" s="719"/>
      <c r="CO16" s="719"/>
      <c r="CP16" s="719"/>
      <c r="CQ16" s="720"/>
      <c r="CR16" s="679">
        <v>33732</v>
      </c>
      <c r="CS16" s="680"/>
      <c r="CT16" s="680"/>
      <c r="CU16" s="680"/>
      <c r="CV16" s="680"/>
      <c r="CW16" s="680"/>
      <c r="CX16" s="680"/>
      <c r="CY16" s="681"/>
      <c r="CZ16" s="712">
        <v>0.3</v>
      </c>
      <c r="DA16" s="712"/>
      <c r="DB16" s="712"/>
      <c r="DC16" s="712"/>
      <c r="DD16" s="685" t="s">
        <v>231</v>
      </c>
      <c r="DE16" s="680"/>
      <c r="DF16" s="680"/>
      <c r="DG16" s="680"/>
      <c r="DH16" s="680"/>
      <c r="DI16" s="680"/>
      <c r="DJ16" s="680"/>
      <c r="DK16" s="680"/>
      <c r="DL16" s="680"/>
      <c r="DM16" s="680"/>
      <c r="DN16" s="680"/>
      <c r="DO16" s="680"/>
      <c r="DP16" s="681"/>
      <c r="DQ16" s="685">
        <v>7364</v>
      </c>
      <c r="DR16" s="680"/>
      <c r="DS16" s="680"/>
      <c r="DT16" s="680"/>
      <c r="DU16" s="680"/>
      <c r="DV16" s="680"/>
      <c r="DW16" s="680"/>
      <c r="DX16" s="680"/>
      <c r="DY16" s="680"/>
      <c r="DZ16" s="680"/>
      <c r="EA16" s="680"/>
      <c r="EB16" s="680"/>
      <c r="EC16" s="726"/>
    </row>
    <row r="17" spans="2:133" ht="11.25" customHeight="1" x14ac:dyDescent="0.2">
      <c r="B17" s="676" t="s">
        <v>263</v>
      </c>
      <c r="C17" s="677"/>
      <c r="D17" s="677"/>
      <c r="E17" s="677"/>
      <c r="F17" s="677"/>
      <c r="G17" s="677"/>
      <c r="H17" s="677"/>
      <c r="I17" s="677"/>
      <c r="J17" s="677"/>
      <c r="K17" s="677"/>
      <c r="L17" s="677"/>
      <c r="M17" s="677"/>
      <c r="N17" s="677"/>
      <c r="O17" s="677"/>
      <c r="P17" s="677"/>
      <c r="Q17" s="678"/>
      <c r="R17" s="679">
        <v>12902</v>
      </c>
      <c r="S17" s="680"/>
      <c r="T17" s="680"/>
      <c r="U17" s="680"/>
      <c r="V17" s="680"/>
      <c r="W17" s="680"/>
      <c r="X17" s="680"/>
      <c r="Y17" s="681"/>
      <c r="Z17" s="712">
        <v>0.1</v>
      </c>
      <c r="AA17" s="712"/>
      <c r="AB17" s="712"/>
      <c r="AC17" s="712"/>
      <c r="AD17" s="713">
        <v>12902</v>
      </c>
      <c r="AE17" s="713"/>
      <c r="AF17" s="713"/>
      <c r="AG17" s="713"/>
      <c r="AH17" s="713"/>
      <c r="AI17" s="713"/>
      <c r="AJ17" s="713"/>
      <c r="AK17" s="713"/>
      <c r="AL17" s="682">
        <v>0.3</v>
      </c>
      <c r="AM17" s="683"/>
      <c r="AN17" s="683"/>
      <c r="AO17" s="714"/>
      <c r="AP17" s="676" t="s">
        <v>264</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712" t="s">
        <v>237</v>
      </c>
      <c r="BP17" s="712"/>
      <c r="BQ17" s="712"/>
      <c r="BR17" s="712"/>
      <c r="BS17" s="685" t="s">
        <v>237</v>
      </c>
      <c r="BT17" s="680"/>
      <c r="BU17" s="680"/>
      <c r="BV17" s="680"/>
      <c r="BW17" s="680"/>
      <c r="BX17" s="680"/>
      <c r="BY17" s="680"/>
      <c r="BZ17" s="680"/>
      <c r="CA17" s="680"/>
      <c r="CB17" s="726"/>
      <c r="CD17" s="718" t="s">
        <v>265</v>
      </c>
      <c r="CE17" s="719"/>
      <c r="CF17" s="719"/>
      <c r="CG17" s="719"/>
      <c r="CH17" s="719"/>
      <c r="CI17" s="719"/>
      <c r="CJ17" s="719"/>
      <c r="CK17" s="719"/>
      <c r="CL17" s="719"/>
      <c r="CM17" s="719"/>
      <c r="CN17" s="719"/>
      <c r="CO17" s="719"/>
      <c r="CP17" s="719"/>
      <c r="CQ17" s="720"/>
      <c r="CR17" s="679">
        <v>688600</v>
      </c>
      <c r="CS17" s="680"/>
      <c r="CT17" s="680"/>
      <c r="CU17" s="680"/>
      <c r="CV17" s="680"/>
      <c r="CW17" s="680"/>
      <c r="CX17" s="680"/>
      <c r="CY17" s="681"/>
      <c r="CZ17" s="712">
        <v>5.4</v>
      </c>
      <c r="DA17" s="712"/>
      <c r="DB17" s="712"/>
      <c r="DC17" s="712"/>
      <c r="DD17" s="685" t="s">
        <v>231</v>
      </c>
      <c r="DE17" s="680"/>
      <c r="DF17" s="680"/>
      <c r="DG17" s="680"/>
      <c r="DH17" s="680"/>
      <c r="DI17" s="680"/>
      <c r="DJ17" s="680"/>
      <c r="DK17" s="680"/>
      <c r="DL17" s="680"/>
      <c r="DM17" s="680"/>
      <c r="DN17" s="680"/>
      <c r="DO17" s="680"/>
      <c r="DP17" s="681"/>
      <c r="DQ17" s="685">
        <v>627263</v>
      </c>
      <c r="DR17" s="680"/>
      <c r="DS17" s="680"/>
      <c r="DT17" s="680"/>
      <c r="DU17" s="680"/>
      <c r="DV17" s="680"/>
      <c r="DW17" s="680"/>
      <c r="DX17" s="680"/>
      <c r="DY17" s="680"/>
      <c r="DZ17" s="680"/>
      <c r="EA17" s="680"/>
      <c r="EB17" s="680"/>
      <c r="EC17" s="726"/>
    </row>
    <row r="18" spans="2:133" ht="11.25" customHeight="1" x14ac:dyDescent="0.2">
      <c r="B18" s="676" t="s">
        <v>266</v>
      </c>
      <c r="C18" s="677"/>
      <c r="D18" s="677"/>
      <c r="E18" s="677"/>
      <c r="F18" s="677"/>
      <c r="G18" s="677"/>
      <c r="H18" s="677"/>
      <c r="I18" s="677"/>
      <c r="J18" s="677"/>
      <c r="K18" s="677"/>
      <c r="L18" s="677"/>
      <c r="M18" s="677"/>
      <c r="N18" s="677"/>
      <c r="O18" s="677"/>
      <c r="P18" s="677"/>
      <c r="Q18" s="678"/>
      <c r="R18" s="679">
        <v>17284</v>
      </c>
      <c r="S18" s="680"/>
      <c r="T18" s="680"/>
      <c r="U18" s="680"/>
      <c r="V18" s="680"/>
      <c r="W18" s="680"/>
      <c r="X18" s="680"/>
      <c r="Y18" s="681"/>
      <c r="Z18" s="712">
        <v>0.1</v>
      </c>
      <c r="AA18" s="712"/>
      <c r="AB18" s="712"/>
      <c r="AC18" s="712"/>
      <c r="AD18" s="713">
        <v>17284</v>
      </c>
      <c r="AE18" s="713"/>
      <c r="AF18" s="713"/>
      <c r="AG18" s="713"/>
      <c r="AH18" s="713"/>
      <c r="AI18" s="713"/>
      <c r="AJ18" s="713"/>
      <c r="AK18" s="713"/>
      <c r="AL18" s="682">
        <v>0.4</v>
      </c>
      <c r="AM18" s="683"/>
      <c r="AN18" s="683"/>
      <c r="AO18" s="714"/>
      <c r="AP18" s="676" t="s">
        <v>267</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712" t="s">
        <v>128</v>
      </c>
      <c r="BP18" s="712"/>
      <c r="BQ18" s="712"/>
      <c r="BR18" s="712"/>
      <c r="BS18" s="685" t="s">
        <v>128</v>
      </c>
      <c r="BT18" s="680"/>
      <c r="BU18" s="680"/>
      <c r="BV18" s="680"/>
      <c r="BW18" s="680"/>
      <c r="BX18" s="680"/>
      <c r="BY18" s="680"/>
      <c r="BZ18" s="680"/>
      <c r="CA18" s="680"/>
      <c r="CB18" s="726"/>
      <c r="CD18" s="718" t="s">
        <v>268</v>
      </c>
      <c r="CE18" s="719"/>
      <c r="CF18" s="719"/>
      <c r="CG18" s="719"/>
      <c r="CH18" s="719"/>
      <c r="CI18" s="719"/>
      <c r="CJ18" s="719"/>
      <c r="CK18" s="719"/>
      <c r="CL18" s="719"/>
      <c r="CM18" s="719"/>
      <c r="CN18" s="719"/>
      <c r="CO18" s="719"/>
      <c r="CP18" s="719"/>
      <c r="CQ18" s="720"/>
      <c r="CR18" s="679" t="s">
        <v>231</v>
      </c>
      <c r="CS18" s="680"/>
      <c r="CT18" s="680"/>
      <c r="CU18" s="680"/>
      <c r="CV18" s="680"/>
      <c r="CW18" s="680"/>
      <c r="CX18" s="680"/>
      <c r="CY18" s="681"/>
      <c r="CZ18" s="712" t="s">
        <v>237</v>
      </c>
      <c r="DA18" s="712"/>
      <c r="DB18" s="712"/>
      <c r="DC18" s="712"/>
      <c r="DD18" s="685" t="s">
        <v>128</v>
      </c>
      <c r="DE18" s="680"/>
      <c r="DF18" s="680"/>
      <c r="DG18" s="680"/>
      <c r="DH18" s="680"/>
      <c r="DI18" s="680"/>
      <c r="DJ18" s="680"/>
      <c r="DK18" s="680"/>
      <c r="DL18" s="680"/>
      <c r="DM18" s="680"/>
      <c r="DN18" s="680"/>
      <c r="DO18" s="680"/>
      <c r="DP18" s="681"/>
      <c r="DQ18" s="685" t="s">
        <v>237</v>
      </c>
      <c r="DR18" s="680"/>
      <c r="DS18" s="680"/>
      <c r="DT18" s="680"/>
      <c r="DU18" s="680"/>
      <c r="DV18" s="680"/>
      <c r="DW18" s="680"/>
      <c r="DX18" s="680"/>
      <c r="DY18" s="680"/>
      <c r="DZ18" s="680"/>
      <c r="EA18" s="680"/>
      <c r="EB18" s="680"/>
      <c r="EC18" s="726"/>
    </row>
    <row r="19" spans="2:133" ht="11.25" customHeight="1" x14ac:dyDescent="0.2">
      <c r="B19" s="676" t="s">
        <v>269</v>
      </c>
      <c r="C19" s="677"/>
      <c r="D19" s="677"/>
      <c r="E19" s="677"/>
      <c r="F19" s="677"/>
      <c r="G19" s="677"/>
      <c r="H19" s="677"/>
      <c r="I19" s="677"/>
      <c r="J19" s="677"/>
      <c r="K19" s="677"/>
      <c r="L19" s="677"/>
      <c r="M19" s="677"/>
      <c r="N19" s="677"/>
      <c r="O19" s="677"/>
      <c r="P19" s="677"/>
      <c r="Q19" s="678"/>
      <c r="R19" s="679">
        <v>13953</v>
      </c>
      <c r="S19" s="680"/>
      <c r="T19" s="680"/>
      <c r="U19" s="680"/>
      <c r="V19" s="680"/>
      <c r="W19" s="680"/>
      <c r="X19" s="680"/>
      <c r="Y19" s="681"/>
      <c r="Z19" s="712">
        <v>0.1</v>
      </c>
      <c r="AA19" s="712"/>
      <c r="AB19" s="712"/>
      <c r="AC19" s="712"/>
      <c r="AD19" s="713">
        <v>13953</v>
      </c>
      <c r="AE19" s="713"/>
      <c r="AF19" s="713"/>
      <c r="AG19" s="713"/>
      <c r="AH19" s="713"/>
      <c r="AI19" s="713"/>
      <c r="AJ19" s="713"/>
      <c r="AK19" s="713"/>
      <c r="AL19" s="682">
        <v>0.3</v>
      </c>
      <c r="AM19" s="683"/>
      <c r="AN19" s="683"/>
      <c r="AO19" s="714"/>
      <c r="AP19" s="676" t="s">
        <v>270</v>
      </c>
      <c r="AQ19" s="677"/>
      <c r="AR19" s="677"/>
      <c r="AS19" s="677"/>
      <c r="AT19" s="677"/>
      <c r="AU19" s="677"/>
      <c r="AV19" s="677"/>
      <c r="AW19" s="677"/>
      <c r="AX19" s="677"/>
      <c r="AY19" s="677"/>
      <c r="AZ19" s="677"/>
      <c r="BA19" s="677"/>
      <c r="BB19" s="677"/>
      <c r="BC19" s="677"/>
      <c r="BD19" s="677"/>
      <c r="BE19" s="677"/>
      <c r="BF19" s="678"/>
      <c r="BG19" s="679">
        <v>2990</v>
      </c>
      <c r="BH19" s="680"/>
      <c r="BI19" s="680"/>
      <c r="BJ19" s="680"/>
      <c r="BK19" s="680"/>
      <c r="BL19" s="680"/>
      <c r="BM19" s="680"/>
      <c r="BN19" s="681"/>
      <c r="BO19" s="712">
        <v>0.1</v>
      </c>
      <c r="BP19" s="712"/>
      <c r="BQ19" s="712"/>
      <c r="BR19" s="712"/>
      <c r="BS19" s="685" t="s">
        <v>128</v>
      </c>
      <c r="BT19" s="680"/>
      <c r="BU19" s="680"/>
      <c r="BV19" s="680"/>
      <c r="BW19" s="680"/>
      <c r="BX19" s="680"/>
      <c r="BY19" s="680"/>
      <c r="BZ19" s="680"/>
      <c r="CA19" s="680"/>
      <c r="CB19" s="726"/>
      <c r="CD19" s="718" t="s">
        <v>271</v>
      </c>
      <c r="CE19" s="719"/>
      <c r="CF19" s="719"/>
      <c r="CG19" s="719"/>
      <c r="CH19" s="719"/>
      <c r="CI19" s="719"/>
      <c r="CJ19" s="719"/>
      <c r="CK19" s="719"/>
      <c r="CL19" s="719"/>
      <c r="CM19" s="719"/>
      <c r="CN19" s="719"/>
      <c r="CO19" s="719"/>
      <c r="CP19" s="719"/>
      <c r="CQ19" s="720"/>
      <c r="CR19" s="679" t="s">
        <v>237</v>
      </c>
      <c r="CS19" s="680"/>
      <c r="CT19" s="680"/>
      <c r="CU19" s="680"/>
      <c r="CV19" s="680"/>
      <c r="CW19" s="680"/>
      <c r="CX19" s="680"/>
      <c r="CY19" s="681"/>
      <c r="CZ19" s="712" t="s">
        <v>237</v>
      </c>
      <c r="DA19" s="712"/>
      <c r="DB19" s="712"/>
      <c r="DC19" s="712"/>
      <c r="DD19" s="685" t="s">
        <v>237</v>
      </c>
      <c r="DE19" s="680"/>
      <c r="DF19" s="680"/>
      <c r="DG19" s="680"/>
      <c r="DH19" s="680"/>
      <c r="DI19" s="680"/>
      <c r="DJ19" s="680"/>
      <c r="DK19" s="680"/>
      <c r="DL19" s="680"/>
      <c r="DM19" s="680"/>
      <c r="DN19" s="680"/>
      <c r="DO19" s="680"/>
      <c r="DP19" s="681"/>
      <c r="DQ19" s="685" t="s">
        <v>237</v>
      </c>
      <c r="DR19" s="680"/>
      <c r="DS19" s="680"/>
      <c r="DT19" s="680"/>
      <c r="DU19" s="680"/>
      <c r="DV19" s="680"/>
      <c r="DW19" s="680"/>
      <c r="DX19" s="680"/>
      <c r="DY19" s="680"/>
      <c r="DZ19" s="680"/>
      <c r="EA19" s="680"/>
      <c r="EB19" s="680"/>
      <c r="EC19" s="726"/>
    </row>
    <row r="20" spans="2:133" ht="11.25" customHeight="1" x14ac:dyDescent="0.2">
      <c r="B20" s="676" t="s">
        <v>272</v>
      </c>
      <c r="C20" s="677"/>
      <c r="D20" s="677"/>
      <c r="E20" s="677"/>
      <c r="F20" s="677"/>
      <c r="G20" s="677"/>
      <c r="H20" s="677"/>
      <c r="I20" s="677"/>
      <c r="J20" s="677"/>
      <c r="K20" s="677"/>
      <c r="L20" s="677"/>
      <c r="M20" s="677"/>
      <c r="N20" s="677"/>
      <c r="O20" s="677"/>
      <c r="P20" s="677"/>
      <c r="Q20" s="678"/>
      <c r="R20" s="679">
        <v>2170</v>
      </c>
      <c r="S20" s="680"/>
      <c r="T20" s="680"/>
      <c r="U20" s="680"/>
      <c r="V20" s="680"/>
      <c r="W20" s="680"/>
      <c r="X20" s="680"/>
      <c r="Y20" s="681"/>
      <c r="Z20" s="712">
        <v>0</v>
      </c>
      <c r="AA20" s="712"/>
      <c r="AB20" s="712"/>
      <c r="AC20" s="712"/>
      <c r="AD20" s="713">
        <v>2170</v>
      </c>
      <c r="AE20" s="713"/>
      <c r="AF20" s="713"/>
      <c r="AG20" s="713"/>
      <c r="AH20" s="713"/>
      <c r="AI20" s="713"/>
      <c r="AJ20" s="713"/>
      <c r="AK20" s="713"/>
      <c r="AL20" s="682">
        <v>0</v>
      </c>
      <c r="AM20" s="683"/>
      <c r="AN20" s="683"/>
      <c r="AO20" s="714"/>
      <c r="AP20" s="676" t="s">
        <v>273</v>
      </c>
      <c r="AQ20" s="677"/>
      <c r="AR20" s="677"/>
      <c r="AS20" s="677"/>
      <c r="AT20" s="677"/>
      <c r="AU20" s="677"/>
      <c r="AV20" s="677"/>
      <c r="AW20" s="677"/>
      <c r="AX20" s="677"/>
      <c r="AY20" s="677"/>
      <c r="AZ20" s="677"/>
      <c r="BA20" s="677"/>
      <c r="BB20" s="677"/>
      <c r="BC20" s="677"/>
      <c r="BD20" s="677"/>
      <c r="BE20" s="677"/>
      <c r="BF20" s="678"/>
      <c r="BG20" s="679">
        <v>2990</v>
      </c>
      <c r="BH20" s="680"/>
      <c r="BI20" s="680"/>
      <c r="BJ20" s="680"/>
      <c r="BK20" s="680"/>
      <c r="BL20" s="680"/>
      <c r="BM20" s="680"/>
      <c r="BN20" s="681"/>
      <c r="BO20" s="712">
        <v>0.1</v>
      </c>
      <c r="BP20" s="712"/>
      <c r="BQ20" s="712"/>
      <c r="BR20" s="712"/>
      <c r="BS20" s="685" t="s">
        <v>231</v>
      </c>
      <c r="BT20" s="680"/>
      <c r="BU20" s="680"/>
      <c r="BV20" s="680"/>
      <c r="BW20" s="680"/>
      <c r="BX20" s="680"/>
      <c r="BY20" s="680"/>
      <c r="BZ20" s="680"/>
      <c r="CA20" s="680"/>
      <c r="CB20" s="726"/>
      <c r="CD20" s="718" t="s">
        <v>274</v>
      </c>
      <c r="CE20" s="719"/>
      <c r="CF20" s="719"/>
      <c r="CG20" s="719"/>
      <c r="CH20" s="719"/>
      <c r="CI20" s="719"/>
      <c r="CJ20" s="719"/>
      <c r="CK20" s="719"/>
      <c r="CL20" s="719"/>
      <c r="CM20" s="719"/>
      <c r="CN20" s="719"/>
      <c r="CO20" s="719"/>
      <c r="CP20" s="719"/>
      <c r="CQ20" s="720"/>
      <c r="CR20" s="679">
        <v>12695110</v>
      </c>
      <c r="CS20" s="680"/>
      <c r="CT20" s="680"/>
      <c r="CU20" s="680"/>
      <c r="CV20" s="680"/>
      <c r="CW20" s="680"/>
      <c r="CX20" s="680"/>
      <c r="CY20" s="681"/>
      <c r="CZ20" s="712">
        <v>100</v>
      </c>
      <c r="DA20" s="712"/>
      <c r="DB20" s="712"/>
      <c r="DC20" s="712"/>
      <c r="DD20" s="685">
        <v>1057112</v>
      </c>
      <c r="DE20" s="680"/>
      <c r="DF20" s="680"/>
      <c r="DG20" s="680"/>
      <c r="DH20" s="680"/>
      <c r="DI20" s="680"/>
      <c r="DJ20" s="680"/>
      <c r="DK20" s="680"/>
      <c r="DL20" s="680"/>
      <c r="DM20" s="680"/>
      <c r="DN20" s="680"/>
      <c r="DO20" s="680"/>
      <c r="DP20" s="681"/>
      <c r="DQ20" s="685">
        <v>5734724</v>
      </c>
      <c r="DR20" s="680"/>
      <c r="DS20" s="680"/>
      <c r="DT20" s="680"/>
      <c r="DU20" s="680"/>
      <c r="DV20" s="680"/>
      <c r="DW20" s="680"/>
      <c r="DX20" s="680"/>
      <c r="DY20" s="680"/>
      <c r="DZ20" s="680"/>
      <c r="EA20" s="680"/>
      <c r="EB20" s="680"/>
      <c r="EC20" s="726"/>
    </row>
    <row r="21" spans="2:133" ht="11.25" customHeight="1" x14ac:dyDescent="0.2">
      <c r="B21" s="676" t="s">
        <v>275</v>
      </c>
      <c r="C21" s="677"/>
      <c r="D21" s="677"/>
      <c r="E21" s="677"/>
      <c r="F21" s="677"/>
      <c r="G21" s="677"/>
      <c r="H21" s="677"/>
      <c r="I21" s="677"/>
      <c r="J21" s="677"/>
      <c r="K21" s="677"/>
      <c r="L21" s="677"/>
      <c r="M21" s="677"/>
      <c r="N21" s="677"/>
      <c r="O21" s="677"/>
      <c r="P21" s="677"/>
      <c r="Q21" s="678"/>
      <c r="R21" s="679">
        <v>1161</v>
      </c>
      <c r="S21" s="680"/>
      <c r="T21" s="680"/>
      <c r="U21" s="680"/>
      <c r="V21" s="680"/>
      <c r="W21" s="680"/>
      <c r="X21" s="680"/>
      <c r="Y21" s="681"/>
      <c r="Z21" s="712">
        <v>0</v>
      </c>
      <c r="AA21" s="712"/>
      <c r="AB21" s="712"/>
      <c r="AC21" s="712"/>
      <c r="AD21" s="713">
        <v>1161</v>
      </c>
      <c r="AE21" s="713"/>
      <c r="AF21" s="713"/>
      <c r="AG21" s="713"/>
      <c r="AH21" s="713"/>
      <c r="AI21" s="713"/>
      <c r="AJ21" s="713"/>
      <c r="AK21" s="713"/>
      <c r="AL21" s="682">
        <v>0</v>
      </c>
      <c r="AM21" s="683"/>
      <c r="AN21" s="683"/>
      <c r="AO21" s="714"/>
      <c r="AP21" s="773" t="s">
        <v>276</v>
      </c>
      <c r="AQ21" s="781"/>
      <c r="AR21" s="781"/>
      <c r="AS21" s="781"/>
      <c r="AT21" s="781"/>
      <c r="AU21" s="781"/>
      <c r="AV21" s="781"/>
      <c r="AW21" s="781"/>
      <c r="AX21" s="781"/>
      <c r="AY21" s="781"/>
      <c r="AZ21" s="781"/>
      <c r="BA21" s="781"/>
      <c r="BB21" s="781"/>
      <c r="BC21" s="781"/>
      <c r="BD21" s="781"/>
      <c r="BE21" s="781"/>
      <c r="BF21" s="775"/>
      <c r="BG21" s="679">
        <v>2990</v>
      </c>
      <c r="BH21" s="680"/>
      <c r="BI21" s="680"/>
      <c r="BJ21" s="680"/>
      <c r="BK21" s="680"/>
      <c r="BL21" s="680"/>
      <c r="BM21" s="680"/>
      <c r="BN21" s="681"/>
      <c r="BO21" s="712">
        <v>0.1</v>
      </c>
      <c r="BP21" s="712"/>
      <c r="BQ21" s="712"/>
      <c r="BR21" s="712"/>
      <c r="BS21" s="685" t="s">
        <v>237</v>
      </c>
      <c r="BT21" s="680"/>
      <c r="BU21" s="680"/>
      <c r="BV21" s="680"/>
      <c r="BW21" s="680"/>
      <c r="BX21" s="680"/>
      <c r="BY21" s="680"/>
      <c r="BZ21" s="680"/>
      <c r="CA21" s="680"/>
      <c r="CB21" s="726"/>
      <c r="CD21" s="786"/>
      <c r="CE21" s="709"/>
      <c r="CF21" s="709"/>
      <c r="CG21" s="709"/>
      <c r="CH21" s="709"/>
      <c r="CI21" s="709"/>
      <c r="CJ21" s="709"/>
      <c r="CK21" s="709"/>
      <c r="CL21" s="709"/>
      <c r="CM21" s="709"/>
      <c r="CN21" s="709"/>
      <c r="CO21" s="709"/>
      <c r="CP21" s="709"/>
      <c r="CQ21" s="71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2">
      <c r="B22" s="676" t="s">
        <v>277</v>
      </c>
      <c r="C22" s="677"/>
      <c r="D22" s="677"/>
      <c r="E22" s="677"/>
      <c r="F22" s="677"/>
      <c r="G22" s="677"/>
      <c r="H22" s="677"/>
      <c r="I22" s="677"/>
      <c r="J22" s="677"/>
      <c r="K22" s="677"/>
      <c r="L22" s="677"/>
      <c r="M22" s="677"/>
      <c r="N22" s="677"/>
      <c r="O22" s="677"/>
      <c r="P22" s="677"/>
      <c r="Q22" s="678"/>
      <c r="R22" s="679">
        <v>1886821</v>
      </c>
      <c r="S22" s="680"/>
      <c r="T22" s="680"/>
      <c r="U22" s="680"/>
      <c r="V22" s="680"/>
      <c r="W22" s="680"/>
      <c r="X22" s="680"/>
      <c r="Y22" s="681"/>
      <c r="Z22" s="712">
        <v>14.3</v>
      </c>
      <c r="AA22" s="712"/>
      <c r="AB22" s="712"/>
      <c r="AC22" s="712"/>
      <c r="AD22" s="713">
        <v>1712821</v>
      </c>
      <c r="AE22" s="713"/>
      <c r="AF22" s="713"/>
      <c r="AG22" s="713"/>
      <c r="AH22" s="713"/>
      <c r="AI22" s="713"/>
      <c r="AJ22" s="713"/>
      <c r="AK22" s="713"/>
      <c r="AL22" s="682">
        <v>38.200000000000003</v>
      </c>
      <c r="AM22" s="683"/>
      <c r="AN22" s="683"/>
      <c r="AO22" s="714"/>
      <c r="AP22" s="773" t="s">
        <v>278</v>
      </c>
      <c r="AQ22" s="781"/>
      <c r="AR22" s="781"/>
      <c r="AS22" s="781"/>
      <c r="AT22" s="781"/>
      <c r="AU22" s="781"/>
      <c r="AV22" s="781"/>
      <c r="AW22" s="781"/>
      <c r="AX22" s="781"/>
      <c r="AY22" s="781"/>
      <c r="AZ22" s="781"/>
      <c r="BA22" s="781"/>
      <c r="BB22" s="781"/>
      <c r="BC22" s="781"/>
      <c r="BD22" s="781"/>
      <c r="BE22" s="781"/>
      <c r="BF22" s="775"/>
      <c r="BG22" s="679" t="s">
        <v>237</v>
      </c>
      <c r="BH22" s="680"/>
      <c r="BI22" s="680"/>
      <c r="BJ22" s="680"/>
      <c r="BK22" s="680"/>
      <c r="BL22" s="680"/>
      <c r="BM22" s="680"/>
      <c r="BN22" s="681"/>
      <c r="BO22" s="712" t="s">
        <v>231</v>
      </c>
      <c r="BP22" s="712"/>
      <c r="BQ22" s="712"/>
      <c r="BR22" s="712"/>
      <c r="BS22" s="685" t="s">
        <v>237</v>
      </c>
      <c r="BT22" s="680"/>
      <c r="BU22" s="680"/>
      <c r="BV22" s="680"/>
      <c r="BW22" s="680"/>
      <c r="BX22" s="680"/>
      <c r="BY22" s="680"/>
      <c r="BZ22" s="680"/>
      <c r="CA22" s="680"/>
      <c r="CB22" s="726"/>
      <c r="CD22" s="783" t="s">
        <v>279</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2">
      <c r="B23" s="676" t="s">
        <v>280</v>
      </c>
      <c r="C23" s="677"/>
      <c r="D23" s="677"/>
      <c r="E23" s="677"/>
      <c r="F23" s="677"/>
      <c r="G23" s="677"/>
      <c r="H23" s="677"/>
      <c r="I23" s="677"/>
      <c r="J23" s="677"/>
      <c r="K23" s="677"/>
      <c r="L23" s="677"/>
      <c r="M23" s="677"/>
      <c r="N23" s="677"/>
      <c r="O23" s="677"/>
      <c r="P23" s="677"/>
      <c r="Q23" s="678"/>
      <c r="R23" s="679">
        <v>1712821</v>
      </c>
      <c r="S23" s="680"/>
      <c r="T23" s="680"/>
      <c r="U23" s="680"/>
      <c r="V23" s="680"/>
      <c r="W23" s="680"/>
      <c r="X23" s="680"/>
      <c r="Y23" s="681"/>
      <c r="Z23" s="712">
        <v>13</v>
      </c>
      <c r="AA23" s="712"/>
      <c r="AB23" s="712"/>
      <c r="AC23" s="712"/>
      <c r="AD23" s="713">
        <v>1712821</v>
      </c>
      <c r="AE23" s="713"/>
      <c r="AF23" s="713"/>
      <c r="AG23" s="713"/>
      <c r="AH23" s="713"/>
      <c r="AI23" s="713"/>
      <c r="AJ23" s="713"/>
      <c r="AK23" s="713"/>
      <c r="AL23" s="682">
        <v>38.200000000000003</v>
      </c>
      <c r="AM23" s="683"/>
      <c r="AN23" s="683"/>
      <c r="AO23" s="714"/>
      <c r="AP23" s="773" t="s">
        <v>281</v>
      </c>
      <c r="AQ23" s="781"/>
      <c r="AR23" s="781"/>
      <c r="AS23" s="781"/>
      <c r="AT23" s="781"/>
      <c r="AU23" s="781"/>
      <c r="AV23" s="781"/>
      <c r="AW23" s="781"/>
      <c r="AX23" s="781"/>
      <c r="AY23" s="781"/>
      <c r="AZ23" s="781"/>
      <c r="BA23" s="781"/>
      <c r="BB23" s="781"/>
      <c r="BC23" s="781"/>
      <c r="BD23" s="781"/>
      <c r="BE23" s="781"/>
      <c r="BF23" s="775"/>
      <c r="BG23" s="679" t="s">
        <v>128</v>
      </c>
      <c r="BH23" s="680"/>
      <c r="BI23" s="680"/>
      <c r="BJ23" s="680"/>
      <c r="BK23" s="680"/>
      <c r="BL23" s="680"/>
      <c r="BM23" s="680"/>
      <c r="BN23" s="681"/>
      <c r="BO23" s="712" t="s">
        <v>237</v>
      </c>
      <c r="BP23" s="712"/>
      <c r="BQ23" s="712"/>
      <c r="BR23" s="712"/>
      <c r="BS23" s="685" t="s">
        <v>128</v>
      </c>
      <c r="BT23" s="680"/>
      <c r="BU23" s="680"/>
      <c r="BV23" s="680"/>
      <c r="BW23" s="680"/>
      <c r="BX23" s="680"/>
      <c r="BY23" s="680"/>
      <c r="BZ23" s="680"/>
      <c r="CA23" s="680"/>
      <c r="CB23" s="726"/>
      <c r="CD23" s="783" t="s">
        <v>219</v>
      </c>
      <c r="CE23" s="784"/>
      <c r="CF23" s="784"/>
      <c r="CG23" s="784"/>
      <c r="CH23" s="784"/>
      <c r="CI23" s="784"/>
      <c r="CJ23" s="784"/>
      <c r="CK23" s="784"/>
      <c r="CL23" s="784"/>
      <c r="CM23" s="784"/>
      <c r="CN23" s="784"/>
      <c r="CO23" s="784"/>
      <c r="CP23" s="784"/>
      <c r="CQ23" s="785"/>
      <c r="CR23" s="783" t="s">
        <v>282</v>
      </c>
      <c r="CS23" s="784"/>
      <c r="CT23" s="784"/>
      <c r="CU23" s="784"/>
      <c r="CV23" s="784"/>
      <c r="CW23" s="784"/>
      <c r="CX23" s="784"/>
      <c r="CY23" s="785"/>
      <c r="CZ23" s="783" t="s">
        <v>283</v>
      </c>
      <c r="DA23" s="784"/>
      <c r="DB23" s="784"/>
      <c r="DC23" s="785"/>
      <c r="DD23" s="783" t="s">
        <v>284</v>
      </c>
      <c r="DE23" s="784"/>
      <c r="DF23" s="784"/>
      <c r="DG23" s="784"/>
      <c r="DH23" s="784"/>
      <c r="DI23" s="784"/>
      <c r="DJ23" s="784"/>
      <c r="DK23" s="785"/>
      <c r="DL23" s="792" t="s">
        <v>285</v>
      </c>
      <c r="DM23" s="793"/>
      <c r="DN23" s="793"/>
      <c r="DO23" s="793"/>
      <c r="DP23" s="793"/>
      <c r="DQ23" s="793"/>
      <c r="DR23" s="793"/>
      <c r="DS23" s="793"/>
      <c r="DT23" s="793"/>
      <c r="DU23" s="793"/>
      <c r="DV23" s="794"/>
      <c r="DW23" s="783" t="s">
        <v>286</v>
      </c>
      <c r="DX23" s="784"/>
      <c r="DY23" s="784"/>
      <c r="DZ23" s="784"/>
      <c r="EA23" s="784"/>
      <c r="EB23" s="784"/>
      <c r="EC23" s="785"/>
    </row>
    <row r="24" spans="2:133" ht="11.25" customHeight="1" x14ac:dyDescent="0.2">
      <c r="B24" s="676" t="s">
        <v>287</v>
      </c>
      <c r="C24" s="677"/>
      <c r="D24" s="677"/>
      <c r="E24" s="677"/>
      <c r="F24" s="677"/>
      <c r="G24" s="677"/>
      <c r="H24" s="677"/>
      <c r="I24" s="677"/>
      <c r="J24" s="677"/>
      <c r="K24" s="677"/>
      <c r="L24" s="677"/>
      <c r="M24" s="677"/>
      <c r="N24" s="677"/>
      <c r="O24" s="677"/>
      <c r="P24" s="677"/>
      <c r="Q24" s="678"/>
      <c r="R24" s="679">
        <v>174000</v>
      </c>
      <c r="S24" s="680"/>
      <c r="T24" s="680"/>
      <c r="U24" s="680"/>
      <c r="V24" s="680"/>
      <c r="W24" s="680"/>
      <c r="X24" s="680"/>
      <c r="Y24" s="681"/>
      <c r="Z24" s="712">
        <v>1.3</v>
      </c>
      <c r="AA24" s="712"/>
      <c r="AB24" s="712"/>
      <c r="AC24" s="712"/>
      <c r="AD24" s="713" t="s">
        <v>237</v>
      </c>
      <c r="AE24" s="713"/>
      <c r="AF24" s="713"/>
      <c r="AG24" s="713"/>
      <c r="AH24" s="713"/>
      <c r="AI24" s="713"/>
      <c r="AJ24" s="713"/>
      <c r="AK24" s="713"/>
      <c r="AL24" s="682" t="s">
        <v>237</v>
      </c>
      <c r="AM24" s="683"/>
      <c r="AN24" s="683"/>
      <c r="AO24" s="714"/>
      <c r="AP24" s="773" t="s">
        <v>288</v>
      </c>
      <c r="AQ24" s="781"/>
      <c r="AR24" s="781"/>
      <c r="AS24" s="781"/>
      <c r="AT24" s="781"/>
      <c r="AU24" s="781"/>
      <c r="AV24" s="781"/>
      <c r="AW24" s="781"/>
      <c r="AX24" s="781"/>
      <c r="AY24" s="781"/>
      <c r="AZ24" s="781"/>
      <c r="BA24" s="781"/>
      <c r="BB24" s="781"/>
      <c r="BC24" s="781"/>
      <c r="BD24" s="781"/>
      <c r="BE24" s="781"/>
      <c r="BF24" s="775"/>
      <c r="BG24" s="679" t="s">
        <v>128</v>
      </c>
      <c r="BH24" s="680"/>
      <c r="BI24" s="680"/>
      <c r="BJ24" s="680"/>
      <c r="BK24" s="680"/>
      <c r="BL24" s="680"/>
      <c r="BM24" s="680"/>
      <c r="BN24" s="681"/>
      <c r="BO24" s="712" t="s">
        <v>237</v>
      </c>
      <c r="BP24" s="712"/>
      <c r="BQ24" s="712"/>
      <c r="BR24" s="712"/>
      <c r="BS24" s="685" t="s">
        <v>137</v>
      </c>
      <c r="BT24" s="680"/>
      <c r="BU24" s="680"/>
      <c r="BV24" s="680"/>
      <c r="BW24" s="680"/>
      <c r="BX24" s="680"/>
      <c r="BY24" s="680"/>
      <c r="BZ24" s="680"/>
      <c r="CA24" s="680"/>
      <c r="CB24" s="726"/>
      <c r="CD24" s="737" t="s">
        <v>289</v>
      </c>
      <c r="CE24" s="738"/>
      <c r="CF24" s="738"/>
      <c r="CG24" s="738"/>
      <c r="CH24" s="738"/>
      <c r="CI24" s="738"/>
      <c r="CJ24" s="738"/>
      <c r="CK24" s="738"/>
      <c r="CL24" s="738"/>
      <c r="CM24" s="738"/>
      <c r="CN24" s="738"/>
      <c r="CO24" s="738"/>
      <c r="CP24" s="738"/>
      <c r="CQ24" s="739"/>
      <c r="CR24" s="734">
        <v>4316378</v>
      </c>
      <c r="CS24" s="735"/>
      <c r="CT24" s="735"/>
      <c r="CU24" s="735"/>
      <c r="CV24" s="735"/>
      <c r="CW24" s="735"/>
      <c r="CX24" s="735"/>
      <c r="CY24" s="778"/>
      <c r="CZ24" s="779">
        <v>34</v>
      </c>
      <c r="DA24" s="750"/>
      <c r="DB24" s="750"/>
      <c r="DC24" s="782"/>
      <c r="DD24" s="777">
        <v>2535041</v>
      </c>
      <c r="DE24" s="735"/>
      <c r="DF24" s="735"/>
      <c r="DG24" s="735"/>
      <c r="DH24" s="735"/>
      <c r="DI24" s="735"/>
      <c r="DJ24" s="735"/>
      <c r="DK24" s="778"/>
      <c r="DL24" s="777">
        <v>2531668</v>
      </c>
      <c r="DM24" s="735"/>
      <c r="DN24" s="735"/>
      <c r="DO24" s="735"/>
      <c r="DP24" s="735"/>
      <c r="DQ24" s="735"/>
      <c r="DR24" s="735"/>
      <c r="DS24" s="735"/>
      <c r="DT24" s="735"/>
      <c r="DU24" s="735"/>
      <c r="DV24" s="778"/>
      <c r="DW24" s="779">
        <v>54.2</v>
      </c>
      <c r="DX24" s="750"/>
      <c r="DY24" s="750"/>
      <c r="DZ24" s="750"/>
      <c r="EA24" s="750"/>
      <c r="EB24" s="750"/>
      <c r="EC24" s="780"/>
    </row>
    <row r="25" spans="2:133" ht="11.25" customHeight="1" x14ac:dyDescent="0.2">
      <c r="B25" s="676" t="s">
        <v>290</v>
      </c>
      <c r="C25" s="677"/>
      <c r="D25" s="677"/>
      <c r="E25" s="677"/>
      <c r="F25" s="677"/>
      <c r="G25" s="677"/>
      <c r="H25" s="677"/>
      <c r="I25" s="677"/>
      <c r="J25" s="677"/>
      <c r="K25" s="677"/>
      <c r="L25" s="677"/>
      <c r="M25" s="677"/>
      <c r="N25" s="677"/>
      <c r="O25" s="677"/>
      <c r="P25" s="677"/>
      <c r="Q25" s="678"/>
      <c r="R25" s="679" t="s">
        <v>237</v>
      </c>
      <c r="S25" s="680"/>
      <c r="T25" s="680"/>
      <c r="U25" s="680"/>
      <c r="V25" s="680"/>
      <c r="W25" s="680"/>
      <c r="X25" s="680"/>
      <c r="Y25" s="681"/>
      <c r="Z25" s="712" t="s">
        <v>137</v>
      </c>
      <c r="AA25" s="712"/>
      <c r="AB25" s="712"/>
      <c r="AC25" s="712"/>
      <c r="AD25" s="713" t="s">
        <v>237</v>
      </c>
      <c r="AE25" s="713"/>
      <c r="AF25" s="713"/>
      <c r="AG25" s="713"/>
      <c r="AH25" s="713"/>
      <c r="AI25" s="713"/>
      <c r="AJ25" s="713"/>
      <c r="AK25" s="713"/>
      <c r="AL25" s="682" t="s">
        <v>237</v>
      </c>
      <c r="AM25" s="683"/>
      <c r="AN25" s="683"/>
      <c r="AO25" s="714"/>
      <c r="AP25" s="773" t="s">
        <v>291</v>
      </c>
      <c r="AQ25" s="781"/>
      <c r="AR25" s="781"/>
      <c r="AS25" s="781"/>
      <c r="AT25" s="781"/>
      <c r="AU25" s="781"/>
      <c r="AV25" s="781"/>
      <c r="AW25" s="781"/>
      <c r="AX25" s="781"/>
      <c r="AY25" s="781"/>
      <c r="AZ25" s="781"/>
      <c r="BA25" s="781"/>
      <c r="BB25" s="781"/>
      <c r="BC25" s="781"/>
      <c r="BD25" s="781"/>
      <c r="BE25" s="781"/>
      <c r="BF25" s="775"/>
      <c r="BG25" s="679" t="s">
        <v>231</v>
      </c>
      <c r="BH25" s="680"/>
      <c r="BI25" s="680"/>
      <c r="BJ25" s="680"/>
      <c r="BK25" s="680"/>
      <c r="BL25" s="680"/>
      <c r="BM25" s="680"/>
      <c r="BN25" s="681"/>
      <c r="BO25" s="712" t="s">
        <v>237</v>
      </c>
      <c r="BP25" s="712"/>
      <c r="BQ25" s="712"/>
      <c r="BR25" s="712"/>
      <c r="BS25" s="685" t="s">
        <v>237</v>
      </c>
      <c r="BT25" s="680"/>
      <c r="BU25" s="680"/>
      <c r="BV25" s="680"/>
      <c r="BW25" s="680"/>
      <c r="BX25" s="680"/>
      <c r="BY25" s="680"/>
      <c r="BZ25" s="680"/>
      <c r="CA25" s="680"/>
      <c r="CB25" s="726"/>
      <c r="CD25" s="718" t="s">
        <v>292</v>
      </c>
      <c r="CE25" s="719"/>
      <c r="CF25" s="719"/>
      <c r="CG25" s="719"/>
      <c r="CH25" s="719"/>
      <c r="CI25" s="719"/>
      <c r="CJ25" s="719"/>
      <c r="CK25" s="719"/>
      <c r="CL25" s="719"/>
      <c r="CM25" s="719"/>
      <c r="CN25" s="719"/>
      <c r="CO25" s="719"/>
      <c r="CP25" s="719"/>
      <c r="CQ25" s="720"/>
      <c r="CR25" s="679">
        <v>1468422</v>
      </c>
      <c r="CS25" s="698"/>
      <c r="CT25" s="698"/>
      <c r="CU25" s="698"/>
      <c r="CV25" s="698"/>
      <c r="CW25" s="698"/>
      <c r="CX25" s="698"/>
      <c r="CY25" s="699"/>
      <c r="CZ25" s="682">
        <v>11.6</v>
      </c>
      <c r="DA25" s="700"/>
      <c r="DB25" s="700"/>
      <c r="DC25" s="701"/>
      <c r="DD25" s="685">
        <v>1339007</v>
      </c>
      <c r="DE25" s="698"/>
      <c r="DF25" s="698"/>
      <c r="DG25" s="698"/>
      <c r="DH25" s="698"/>
      <c r="DI25" s="698"/>
      <c r="DJ25" s="698"/>
      <c r="DK25" s="699"/>
      <c r="DL25" s="685">
        <v>1337238</v>
      </c>
      <c r="DM25" s="698"/>
      <c r="DN25" s="698"/>
      <c r="DO25" s="698"/>
      <c r="DP25" s="698"/>
      <c r="DQ25" s="698"/>
      <c r="DR25" s="698"/>
      <c r="DS25" s="698"/>
      <c r="DT25" s="698"/>
      <c r="DU25" s="698"/>
      <c r="DV25" s="699"/>
      <c r="DW25" s="682">
        <v>28.6</v>
      </c>
      <c r="DX25" s="700"/>
      <c r="DY25" s="700"/>
      <c r="DZ25" s="700"/>
      <c r="EA25" s="700"/>
      <c r="EB25" s="700"/>
      <c r="EC25" s="721"/>
    </row>
    <row r="26" spans="2:133" ht="11.25" customHeight="1" x14ac:dyDescent="0.2">
      <c r="B26" s="676" t="s">
        <v>293</v>
      </c>
      <c r="C26" s="677"/>
      <c r="D26" s="677"/>
      <c r="E26" s="677"/>
      <c r="F26" s="677"/>
      <c r="G26" s="677"/>
      <c r="H26" s="677"/>
      <c r="I26" s="677"/>
      <c r="J26" s="677"/>
      <c r="K26" s="677"/>
      <c r="L26" s="677"/>
      <c r="M26" s="677"/>
      <c r="N26" s="677"/>
      <c r="O26" s="677"/>
      <c r="P26" s="677"/>
      <c r="Q26" s="678"/>
      <c r="R26" s="679">
        <v>4635839</v>
      </c>
      <c r="S26" s="680"/>
      <c r="T26" s="680"/>
      <c r="U26" s="680"/>
      <c r="V26" s="680"/>
      <c r="W26" s="680"/>
      <c r="X26" s="680"/>
      <c r="Y26" s="681"/>
      <c r="Z26" s="712">
        <v>35.200000000000003</v>
      </c>
      <c r="AA26" s="712"/>
      <c r="AB26" s="712"/>
      <c r="AC26" s="712"/>
      <c r="AD26" s="713">
        <v>4461839</v>
      </c>
      <c r="AE26" s="713"/>
      <c r="AF26" s="713"/>
      <c r="AG26" s="713"/>
      <c r="AH26" s="713"/>
      <c r="AI26" s="713"/>
      <c r="AJ26" s="713"/>
      <c r="AK26" s="713"/>
      <c r="AL26" s="682">
        <v>99.6</v>
      </c>
      <c r="AM26" s="683"/>
      <c r="AN26" s="683"/>
      <c r="AO26" s="714"/>
      <c r="AP26" s="773" t="s">
        <v>294</v>
      </c>
      <c r="AQ26" s="774"/>
      <c r="AR26" s="774"/>
      <c r="AS26" s="774"/>
      <c r="AT26" s="774"/>
      <c r="AU26" s="774"/>
      <c r="AV26" s="774"/>
      <c r="AW26" s="774"/>
      <c r="AX26" s="774"/>
      <c r="AY26" s="774"/>
      <c r="AZ26" s="774"/>
      <c r="BA26" s="774"/>
      <c r="BB26" s="774"/>
      <c r="BC26" s="774"/>
      <c r="BD26" s="774"/>
      <c r="BE26" s="774"/>
      <c r="BF26" s="775"/>
      <c r="BG26" s="679" t="s">
        <v>231</v>
      </c>
      <c r="BH26" s="680"/>
      <c r="BI26" s="680"/>
      <c r="BJ26" s="680"/>
      <c r="BK26" s="680"/>
      <c r="BL26" s="680"/>
      <c r="BM26" s="680"/>
      <c r="BN26" s="681"/>
      <c r="BO26" s="712" t="s">
        <v>237</v>
      </c>
      <c r="BP26" s="712"/>
      <c r="BQ26" s="712"/>
      <c r="BR26" s="712"/>
      <c r="BS26" s="685" t="s">
        <v>237</v>
      </c>
      <c r="BT26" s="680"/>
      <c r="BU26" s="680"/>
      <c r="BV26" s="680"/>
      <c r="BW26" s="680"/>
      <c r="BX26" s="680"/>
      <c r="BY26" s="680"/>
      <c r="BZ26" s="680"/>
      <c r="CA26" s="680"/>
      <c r="CB26" s="726"/>
      <c r="CD26" s="718" t="s">
        <v>295</v>
      </c>
      <c r="CE26" s="719"/>
      <c r="CF26" s="719"/>
      <c r="CG26" s="719"/>
      <c r="CH26" s="719"/>
      <c r="CI26" s="719"/>
      <c r="CJ26" s="719"/>
      <c r="CK26" s="719"/>
      <c r="CL26" s="719"/>
      <c r="CM26" s="719"/>
      <c r="CN26" s="719"/>
      <c r="CO26" s="719"/>
      <c r="CP26" s="719"/>
      <c r="CQ26" s="720"/>
      <c r="CR26" s="679">
        <v>813485</v>
      </c>
      <c r="CS26" s="680"/>
      <c r="CT26" s="680"/>
      <c r="CU26" s="680"/>
      <c r="CV26" s="680"/>
      <c r="CW26" s="680"/>
      <c r="CX26" s="680"/>
      <c r="CY26" s="681"/>
      <c r="CZ26" s="682">
        <v>6.4</v>
      </c>
      <c r="DA26" s="700"/>
      <c r="DB26" s="700"/>
      <c r="DC26" s="701"/>
      <c r="DD26" s="685">
        <v>759354</v>
      </c>
      <c r="DE26" s="680"/>
      <c r="DF26" s="680"/>
      <c r="DG26" s="680"/>
      <c r="DH26" s="680"/>
      <c r="DI26" s="680"/>
      <c r="DJ26" s="680"/>
      <c r="DK26" s="681"/>
      <c r="DL26" s="685" t="s">
        <v>231</v>
      </c>
      <c r="DM26" s="680"/>
      <c r="DN26" s="680"/>
      <c r="DO26" s="680"/>
      <c r="DP26" s="680"/>
      <c r="DQ26" s="680"/>
      <c r="DR26" s="680"/>
      <c r="DS26" s="680"/>
      <c r="DT26" s="680"/>
      <c r="DU26" s="680"/>
      <c r="DV26" s="681"/>
      <c r="DW26" s="682" t="s">
        <v>128</v>
      </c>
      <c r="DX26" s="700"/>
      <c r="DY26" s="700"/>
      <c r="DZ26" s="700"/>
      <c r="EA26" s="700"/>
      <c r="EB26" s="700"/>
      <c r="EC26" s="721"/>
    </row>
    <row r="27" spans="2:133" ht="11.25" customHeight="1" x14ac:dyDescent="0.2">
      <c r="B27" s="676" t="s">
        <v>296</v>
      </c>
      <c r="C27" s="677"/>
      <c r="D27" s="677"/>
      <c r="E27" s="677"/>
      <c r="F27" s="677"/>
      <c r="G27" s="677"/>
      <c r="H27" s="677"/>
      <c r="I27" s="677"/>
      <c r="J27" s="677"/>
      <c r="K27" s="677"/>
      <c r="L27" s="677"/>
      <c r="M27" s="677"/>
      <c r="N27" s="677"/>
      <c r="O27" s="677"/>
      <c r="P27" s="677"/>
      <c r="Q27" s="678"/>
      <c r="R27" s="679">
        <v>4728</v>
      </c>
      <c r="S27" s="680"/>
      <c r="T27" s="680"/>
      <c r="U27" s="680"/>
      <c r="V27" s="680"/>
      <c r="W27" s="680"/>
      <c r="X27" s="680"/>
      <c r="Y27" s="681"/>
      <c r="Z27" s="712">
        <v>0</v>
      </c>
      <c r="AA27" s="712"/>
      <c r="AB27" s="712"/>
      <c r="AC27" s="712"/>
      <c r="AD27" s="713">
        <v>4728</v>
      </c>
      <c r="AE27" s="713"/>
      <c r="AF27" s="713"/>
      <c r="AG27" s="713"/>
      <c r="AH27" s="713"/>
      <c r="AI27" s="713"/>
      <c r="AJ27" s="713"/>
      <c r="AK27" s="713"/>
      <c r="AL27" s="682">
        <v>0.1</v>
      </c>
      <c r="AM27" s="683"/>
      <c r="AN27" s="683"/>
      <c r="AO27" s="714"/>
      <c r="AP27" s="676" t="s">
        <v>297</v>
      </c>
      <c r="AQ27" s="677"/>
      <c r="AR27" s="677"/>
      <c r="AS27" s="677"/>
      <c r="AT27" s="677"/>
      <c r="AU27" s="677"/>
      <c r="AV27" s="677"/>
      <c r="AW27" s="677"/>
      <c r="AX27" s="677"/>
      <c r="AY27" s="677"/>
      <c r="AZ27" s="677"/>
      <c r="BA27" s="677"/>
      <c r="BB27" s="677"/>
      <c r="BC27" s="677"/>
      <c r="BD27" s="677"/>
      <c r="BE27" s="677"/>
      <c r="BF27" s="678"/>
      <c r="BG27" s="679">
        <v>2153669</v>
      </c>
      <c r="BH27" s="680"/>
      <c r="BI27" s="680"/>
      <c r="BJ27" s="680"/>
      <c r="BK27" s="680"/>
      <c r="BL27" s="680"/>
      <c r="BM27" s="680"/>
      <c r="BN27" s="681"/>
      <c r="BO27" s="712">
        <v>100</v>
      </c>
      <c r="BP27" s="712"/>
      <c r="BQ27" s="712"/>
      <c r="BR27" s="712"/>
      <c r="BS27" s="685">
        <v>14156</v>
      </c>
      <c r="BT27" s="680"/>
      <c r="BU27" s="680"/>
      <c r="BV27" s="680"/>
      <c r="BW27" s="680"/>
      <c r="BX27" s="680"/>
      <c r="BY27" s="680"/>
      <c r="BZ27" s="680"/>
      <c r="CA27" s="680"/>
      <c r="CB27" s="726"/>
      <c r="CD27" s="718" t="s">
        <v>298</v>
      </c>
      <c r="CE27" s="719"/>
      <c r="CF27" s="719"/>
      <c r="CG27" s="719"/>
      <c r="CH27" s="719"/>
      <c r="CI27" s="719"/>
      <c r="CJ27" s="719"/>
      <c r="CK27" s="719"/>
      <c r="CL27" s="719"/>
      <c r="CM27" s="719"/>
      <c r="CN27" s="719"/>
      <c r="CO27" s="719"/>
      <c r="CP27" s="719"/>
      <c r="CQ27" s="720"/>
      <c r="CR27" s="679">
        <v>2159356</v>
      </c>
      <c r="CS27" s="698"/>
      <c r="CT27" s="698"/>
      <c r="CU27" s="698"/>
      <c r="CV27" s="698"/>
      <c r="CW27" s="698"/>
      <c r="CX27" s="698"/>
      <c r="CY27" s="699"/>
      <c r="CZ27" s="682">
        <v>17</v>
      </c>
      <c r="DA27" s="700"/>
      <c r="DB27" s="700"/>
      <c r="DC27" s="701"/>
      <c r="DD27" s="685">
        <v>568771</v>
      </c>
      <c r="DE27" s="698"/>
      <c r="DF27" s="698"/>
      <c r="DG27" s="698"/>
      <c r="DH27" s="698"/>
      <c r="DI27" s="698"/>
      <c r="DJ27" s="698"/>
      <c r="DK27" s="699"/>
      <c r="DL27" s="685">
        <v>567167</v>
      </c>
      <c r="DM27" s="698"/>
      <c r="DN27" s="698"/>
      <c r="DO27" s="698"/>
      <c r="DP27" s="698"/>
      <c r="DQ27" s="698"/>
      <c r="DR27" s="698"/>
      <c r="DS27" s="698"/>
      <c r="DT27" s="698"/>
      <c r="DU27" s="698"/>
      <c r="DV27" s="699"/>
      <c r="DW27" s="682">
        <v>12.1</v>
      </c>
      <c r="DX27" s="700"/>
      <c r="DY27" s="700"/>
      <c r="DZ27" s="700"/>
      <c r="EA27" s="700"/>
      <c r="EB27" s="700"/>
      <c r="EC27" s="721"/>
    </row>
    <row r="28" spans="2:133" ht="11.25" customHeight="1" x14ac:dyDescent="0.2">
      <c r="B28" s="676" t="s">
        <v>299</v>
      </c>
      <c r="C28" s="677"/>
      <c r="D28" s="677"/>
      <c r="E28" s="677"/>
      <c r="F28" s="677"/>
      <c r="G28" s="677"/>
      <c r="H28" s="677"/>
      <c r="I28" s="677"/>
      <c r="J28" s="677"/>
      <c r="K28" s="677"/>
      <c r="L28" s="677"/>
      <c r="M28" s="677"/>
      <c r="N28" s="677"/>
      <c r="O28" s="677"/>
      <c r="P28" s="677"/>
      <c r="Q28" s="678"/>
      <c r="R28" s="679">
        <v>61492</v>
      </c>
      <c r="S28" s="680"/>
      <c r="T28" s="680"/>
      <c r="U28" s="680"/>
      <c r="V28" s="680"/>
      <c r="W28" s="680"/>
      <c r="X28" s="680"/>
      <c r="Y28" s="681"/>
      <c r="Z28" s="712">
        <v>0.5</v>
      </c>
      <c r="AA28" s="712"/>
      <c r="AB28" s="712"/>
      <c r="AC28" s="712"/>
      <c r="AD28" s="713">
        <v>44</v>
      </c>
      <c r="AE28" s="713"/>
      <c r="AF28" s="713"/>
      <c r="AG28" s="713"/>
      <c r="AH28" s="713"/>
      <c r="AI28" s="713"/>
      <c r="AJ28" s="713"/>
      <c r="AK28" s="713"/>
      <c r="AL28" s="682">
        <v>0</v>
      </c>
      <c r="AM28" s="683"/>
      <c r="AN28" s="683"/>
      <c r="AO28" s="714"/>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2"/>
      <c r="BP28" s="712"/>
      <c r="BQ28" s="712"/>
      <c r="BR28" s="712"/>
      <c r="BS28" s="685"/>
      <c r="BT28" s="680"/>
      <c r="BU28" s="680"/>
      <c r="BV28" s="680"/>
      <c r="BW28" s="680"/>
      <c r="BX28" s="680"/>
      <c r="BY28" s="680"/>
      <c r="BZ28" s="680"/>
      <c r="CA28" s="680"/>
      <c r="CB28" s="726"/>
      <c r="CD28" s="718" t="s">
        <v>300</v>
      </c>
      <c r="CE28" s="719"/>
      <c r="CF28" s="719"/>
      <c r="CG28" s="719"/>
      <c r="CH28" s="719"/>
      <c r="CI28" s="719"/>
      <c r="CJ28" s="719"/>
      <c r="CK28" s="719"/>
      <c r="CL28" s="719"/>
      <c r="CM28" s="719"/>
      <c r="CN28" s="719"/>
      <c r="CO28" s="719"/>
      <c r="CP28" s="719"/>
      <c r="CQ28" s="720"/>
      <c r="CR28" s="679">
        <v>688600</v>
      </c>
      <c r="CS28" s="680"/>
      <c r="CT28" s="680"/>
      <c r="CU28" s="680"/>
      <c r="CV28" s="680"/>
      <c r="CW28" s="680"/>
      <c r="CX28" s="680"/>
      <c r="CY28" s="681"/>
      <c r="CZ28" s="682">
        <v>5.4</v>
      </c>
      <c r="DA28" s="700"/>
      <c r="DB28" s="700"/>
      <c r="DC28" s="701"/>
      <c r="DD28" s="685">
        <v>627263</v>
      </c>
      <c r="DE28" s="680"/>
      <c r="DF28" s="680"/>
      <c r="DG28" s="680"/>
      <c r="DH28" s="680"/>
      <c r="DI28" s="680"/>
      <c r="DJ28" s="680"/>
      <c r="DK28" s="681"/>
      <c r="DL28" s="685">
        <v>627263</v>
      </c>
      <c r="DM28" s="680"/>
      <c r="DN28" s="680"/>
      <c r="DO28" s="680"/>
      <c r="DP28" s="680"/>
      <c r="DQ28" s="680"/>
      <c r="DR28" s="680"/>
      <c r="DS28" s="680"/>
      <c r="DT28" s="680"/>
      <c r="DU28" s="680"/>
      <c r="DV28" s="681"/>
      <c r="DW28" s="682">
        <v>13.4</v>
      </c>
      <c r="DX28" s="700"/>
      <c r="DY28" s="700"/>
      <c r="DZ28" s="700"/>
      <c r="EA28" s="700"/>
      <c r="EB28" s="700"/>
      <c r="EC28" s="721"/>
    </row>
    <row r="29" spans="2:133" ht="11.25" customHeight="1" x14ac:dyDescent="0.2">
      <c r="B29" s="676" t="s">
        <v>301</v>
      </c>
      <c r="C29" s="677"/>
      <c r="D29" s="677"/>
      <c r="E29" s="677"/>
      <c r="F29" s="677"/>
      <c r="G29" s="677"/>
      <c r="H29" s="677"/>
      <c r="I29" s="677"/>
      <c r="J29" s="677"/>
      <c r="K29" s="677"/>
      <c r="L29" s="677"/>
      <c r="M29" s="677"/>
      <c r="N29" s="677"/>
      <c r="O29" s="677"/>
      <c r="P29" s="677"/>
      <c r="Q29" s="678"/>
      <c r="R29" s="679">
        <v>109754</v>
      </c>
      <c r="S29" s="680"/>
      <c r="T29" s="680"/>
      <c r="U29" s="680"/>
      <c r="V29" s="680"/>
      <c r="W29" s="680"/>
      <c r="X29" s="680"/>
      <c r="Y29" s="681"/>
      <c r="Z29" s="712">
        <v>0.8</v>
      </c>
      <c r="AA29" s="712"/>
      <c r="AB29" s="712"/>
      <c r="AC29" s="712"/>
      <c r="AD29" s="713">
        <v>5152</v>
      </c>
      <c r="AE29" s="713"/>
      <c r="AF29" s="713"/>
      <c r="AG29" s="713"/>
      <c r="AH29" s="713"/>
      <c r="AI29" s="713"/>
      <c r="AJ29" s="713"/>
      <c r="AK29" s="713"/>
      <c r="AL29" s="682">
        <v>0.1</v>
      </c>
      <c r="AM29" s="683"/>
      <c r="AN29" s="683"/>
      <c r="AO29" s="714"/>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2"/>
      <c r="BP29" s="712"/>
      <c r="BQ29" s="712"/>
      <c r="BR29" s="712"/>
      <c r="BS29" s="713"/>
      <c r="BT29" s="713"/>
      <c r="BU29" s="713"/>
      <c r="BV29" s="713"/>
      <c r="BW29" s="713"/>
      <c r="BX29" s="713"/>
      <c r="BY29" s="713"/>
      <c r="BZ29" s="713"/>
      <c r="CA29" s="713"/>
      <c r="CB29" s="776"/>
      <c r="CD29" s="764" t="s">
        <v>302</v>
      </c>
      <c r="CE29" s="765"/>
      <c r="CF29" s="718" t="s">
        <v>303</v>
      </c>
      <c r="CG29" s="719"/>
      <c r="CH29" s="719"/>
      <c r="CI29" s="719"/>
      <c r="CJ29" s="719"/>
      <c r="CK29" s="719"/>
      <c r="CL29" s="719"/>
      <c r="CM29" s="719"/>
      <c r="CN29" s="719"/>
      <c r="CO29" s="719"/>
      <c r="CP29" s="719"/>
      <c r="CQ29" s="720"/>
      <c r="CR29" s="679">
        <v>688600</v>
      </c>
      <c r="CS29" s="698"/>
      <c r="CT29" s="698"/>
      <c r="CU29" s="698"/>
      <c r="CV29" s="698"/>
      <c r="CW29" s="698"/>
      <c r="CX29" s="698"/>
      <c r="CY29" s="699"/>
      <c r="CZ29" s="682">
        <v>5.4</v>
      </c>
      <c r="DA29" s="700"/>
      <c r="DB29" s="700"/>
      <c r="DC29" s="701"/>
      <c r="DD29" s="685">
        <v>627263</v>
      </c>
      <c r="DE29" s="698"/>
      <c r="DF29" s="698"/>
      <c r="DG29" s="698"/>
      <c r="DH29" s="698"/>
      <c r="DI29" s="698"/>
      <c r="DJ29" s="698"/>
      <c r="DK29" s="699"/>
      <c r="DL29" s="685">
        <v>627263</v>
      </c>
      <c r="DM29" s="698"/>
      <c r="DN29" s="698"/>
      <c r="DO29" s="698"/>
      <c r="DP29" s="698"/>
      <c r="DQ29" s="698"/>
      <c r="DR29" s="698"/>
      <c r="DS29" s="698"/>
      <c r="DT29" s="698"/>
      <c r="DU29" s="698"/>
      <c r="DV29" s="699"/>
      <c r="DW29" s="682">
        <v>13.4</v>
      </c>
      <c r="DX29" s="700"/>
      <c r="DY29" s="700"/>
      <c r="DZ29" s="700"/>
      <c r="EA29" s="700"/>
      <c r="EB29" s="700"/>
      <c r="EC29" s="721"/>
    </row>
    <row r="30" spans="2:133" ht="11.25" customHeight="1" x14ac:dyDescent="0.2">
      <c r="B30" s="676" t="s">
        <v>304</v>
      </c>
      <c r="C30" s="677"/>
      <c r="D30" s="677"/>
      <c r="E30" s="677"/>
      <c r="F30" s="677"/>
      <c r="G30" s="677"/>
      <c r="H30" s="677"/>
      <c r="I30" s="677"/>
      <c r="J30" s="677"/>
      <c r="K30" s="677"/>
      <c r="L30" s="677"/>
      <c r="M30" s="677"/>
      <c r="N30" s="677"/>
      <c r="O30" s="677"/>
      <c r="P30" s="677"/>
      <c r="Q30" s="678"/>
      <c r="R30" s="679">
        <v>70506</v>
      </c>
      <c r="S30" s="680"/>
      <c r="T30" s="680"/>
      <c r="U30" s="680"/>
      <c r="V30" s="680"/>
      <c r="W30" s="680"/>
      <c r="X30" s="680"/>
      <c r="Y30" s="681"/>
      <c r="Z30" s="712">
        <v>0.5</v>
      </c>
      <c r="AA30" s="712"/>
      <c r="AB30" s="712"/>
      <c r="AC30" s="712"/>
      <c r="AD30" s="713">
        <v>23</v>
      </c>
      <c r="AE30" s="713"/>
      <c r="AF30" s="713"/>
      <c r="AG30" s="713"/>
      <c r="AH30" s="713"/>
      <c r="AI30" s="713"/>
      <c r="AJ30" s="713"/>
      <c r="AK30" s="713"/>
      <c r="AL30" s="682">
        <v>0</v>
      </c>
      <c r="AM30" s="683"/>
      <c r="AN30" s="683"/>
      <c r="AO30" s="714"/>
      <c r="AP30" s="740" t="s">
        <v>219</v>
      </c>
      <c r="AQ30" s="741"/>
      <c r="AR30" s="741"/>
      <c r="AS30" s="741"/>
      <c r="AT30" s="741"/>
      <c r="AU30" s="741"/>
      <c r="AV30" s="741"/>
      <c r="AW30" s="741"/>
      <c r="AX30" s="741"/>
      <c r="AY30" s="741"/>
      <c r="AZ30" s="741"/>
      <c r="BA30" s="741"/>
      <c r="BB30" s="741"/>
      <c r="BC30" s="741"/>
      <c r="BD30" s="741"/>
      <c r="BE30" s="741"/>
      <c r="BF30" s="742"/>
      <c r="BG30" s="740" t="s">
        <v>305</v>
      </c>
      <c r="BH30" s="753"/>
      <c r="BI30" s="753"/>
      <c r="BJ30" s="753"/>
      <c r="BK30" s="753"/>
      <c r="BL30" s="753"/>
      <c r="BM30" s="753"/>
      <c r="BN30" s="753"/>
      <c r="BO30" s="753"/>
      <c r="BP30" s="753"/>
      <c r="BQ30" s="754"/>
      <c r="BR30" s="740" t="s">
        <v>306</v>
      </c>
      <c r="BS30" s="753"/>
      <c r="BT30" s="753"/>
      <c r="BU30" s="753"/>
      <c r="BV30" s="753"/>
      <c r="BW30" s="753"/>
      <c r="BX30" s="753"/>
      <c r="BY30" s="753"/>
      <c r="BZ30" s="753"/>
      <c r="CA30" s="753"/>
      <c r="CB30" s="754"/>
      <c r="CD30" s="766"/>
      <c r="CE30" s="767"/>
      <c r="CF30" s="718" t="s">
        <v>307</v>
      </c>
      <c r="CG30" s="719"/>
      <c r="CH30" s="719"/>
      <c r="CI30" s="719"/>
      <c r="CJ30" s="719"/>
      <c r="CK30" s="719"/>
      <c r="CL30" s="719"/>
      <c r="CM30" s="719"/>
      <c r="CN30" s="719"/>
      <c r="CO30" s="719"/>
      <c r="CP30" s="719"/>
      <c r="CQ30" s="720"/>
      <c r="CR30" s="679">
        <v>647089</v>
      </c>
      <c r="CS30" s="680"/>
      <c r="CT30" s="680"/>
      <c r="CU30" s="680"/>
      <c r="CV30" s="680"/>
      <c r="CW30" s="680"/>
      <c r="CX30" s="680"/>
      <c r="CY30" s="681"/>
      <c r="CZ30" s="682">
        <v>5.0999999999999996</v>
      </c>
      <c r="DA30" s="700"/>
      <c r="DB30" s="700"/>
      <c r="DC30" s="701"/>
      <c r="DD30" s="685">
        <v>598606</v>
      </c>
      <c r="DE30" s="680"/>
      <c r="DF30" s="680"/>
      <c r="DG30" s="680"/>
      <c r="DH30" s="680"/>
      <c r="DI30" s="680"/>
      <c r="DJ30" s="680"/>
      <c r="DK30" s="681"/>
      <c r="DL30" s="685">
        <v>598606</v>
      </c>
      <c r="DM30" s="680"/>
      <c r="DN30" s="680"/>
      <c r="DO30" s="680"/>
      <c r="DP30" s="680"/>
      <c r="DQ30" s="680"/>
      <c r="DR30" s="680"/>
      <c r="DS30" s="680"/>
      <c r="DT30" s="680"/>
      <c r="DU30" s="680"/>
      <c r="DV30" s="681"/>
      <c r="DW30" s="682">
        <v>12.8</v>
      </c>
      <c r="DX30" s="700"/>
      <c r="DY30" s="700"/>
      <c r="DZ30" s="700"/>
      <c r="EA30" s="700"/>
      <c r="EB30" s="700"/>
      <c r="EC30" s="721"/>
    </row>
    <row r="31" spans="2:133" ht="11.25" customHeight="1" x14ac:dyDescent="0.2">
      <c r="B31" s="676" t="s">
        <v>308</v>
      </c>
      <c r="C31" s="677"/>
      <c r="D31" s="677"/>
      <c r="E31" s="677"/>
      <c r="F31" s="677"/>
      <c r="G31" s="677"/>
      <c r="H31" s="677"/>
      <c r="I31" s="677"/>
      <c r="J31" s="677"/>
      <c r="K31" s="677"/>
      <c r="L31" s="677"/>
      <c r="M31" s="677"/>
      <c r="N31" s="677"/>
      <c r="O31" s="677"/>
      <c r="P31" s="677"/>
      <c r="Q31" s="678"/>
      <c r="R31" s="679">
        <v>3853661</v>
      </c>
      <c r="S31" s="680"/>
      <c r="T31" s="680"/>
      <c r="U31" s="680"/>
      <c r="V31" s="680"/>
      <c r="W31" s="680"/>
      <c r="X31" s="680"/>
      <c r="Y31" s="681"/>
      <c r="Z31" s="712">
        <v>29.3</v>
      </c>
      <c r="AA31" s="712"/>
      <c r="AB31" s="712"/>
      <c r="AC31" s="712"/>
      <c r="AD31" s="713" t="s">
        <v>231</v>
      </c>
      <c r="AE31" s="713"/>
      <c r="AF31" s="713"/>
      <c r="AG31" s="713"/>
      <c r="AH31" s="713"/>
      <c r="AI31" s="713"/>
      <c r="AJ31" s="713"/>
      <c r="AK31" s="713"/>
      <c r="AL31" s="682" t="s">
        <v>237</v>
      </c>
      <c r="AM31" s="683"/>
      <c r="AN31" s="683"/>
      <c r="AO31" s="714"/>
      <c r="AP31" s="755" t="s">
        <v>309</v>
      </c>
      <c r="AQ31" s="756"/>
      <c r="AR31" s="756"/>
      <c r="AS31" s="756"/>
      <c r="AT31" s="761" t="s">
        <v>310</v>
      </c>
      <c r="AU31" s="231"/>
      <c r="AV31" s="231"/>
      <c r="AW31" s="231"/>
      <c r="AX31" s="745" t="s">
        <v>186</v>
      </c>
      <c r="AY31" s="746"/>
      <c r="AZ31" s="746"/>
      <c r="BA31" s="746"/>
      <c r="BB31" s="746"/>
      <c r="BC31" s="746"/>
      <c r="BD31" s="746"/>
      <c r="BE31" s="746"/>
      <c r="BF31" s="747"/>
      <c r="BG31" s="748">
        <v>99</v>
      </c>
      <c r="BH31" s="749"/>
      <c r="BI31" s="749"/>
      <c r="BJ31" s="749"/>
      <c r="BK31" s="749"/>
      <c r="BL31" s="749"/>
      <c r="BM31" s="750">
        <v>96.4</v>
      </c>
      <c r="BN31" s="749"/>
      <c r="BO31" s="749"/>
      <c r="BP31" s="749"/>
      <c r="BQ31" s="751"/>
      <c r="BR31" s="748">
        <v>99.2</v>
      </c>
      <c r="BS31" s="749"/>
      <c r="BT31" s="749"/>
      <c r="BU31" s="749"/>
      <c r="BV31" s="749"/>
      <c r="BW31" s="749"/>
      <c r="BX31" s="750">
        <v>96.4</v>
      </c>
      <c r="BY31" s="749"/>
      <c r="BZ31" s="749"/>
      <c r="CA31" s="749"/>
      <c r="CB31" s="751"/>
      <c r="CD31" s="766"/>
      <c r="CE31" s="767"/>
      <c r="CF31" s="718" t="s">
        <v>311</v>
      </c>
      <c r="CG31" s="719"/>
      <c r="CH31" s="719"/>
      <c r="CI31" s="719"/>
      <c r="CJ31" s="719"/>
      <c r="CK31" s="719"/>
      <c r="CL31" s="719"/>
      <c r="CM31" s="719"/>
      <c r="CN31" s="719"/>
      <c r="CO31" s="719"/>
      <c r="CP31" s="719"/>
      <c r="CQ31" s="720"/>
      <c r="CR31" s="679">
        <v>41511</v>
      </c>
      <c r="CS31" s="698"/>
      <c r="CT31" s="698"/>
      <c r="CU31" s="698"/>
      <c r="CV31" s="698"/>
      <c r="CW31" s="698"/>
      <c r="CX31" s="698"/>
      <c r="CY31" s="699"/>
      <c r="CZ31" s="682">
        <v>0.3</v>
      </c>
      <c r="DA31" s="700"/>
      <c r="DB31" s="700"/>
      <c r="DC31" s="701"/>
      <c r="DD31" s="685">
        <v>28657</v>
      </c>
      <c r="DE31" s="698"/>
      <c r="DF31" s="698"/>
      <c r="DG31" s="698"/>
      <c r="DH31" s="698"/>
      <c r="DI31" s="698"/>
      <c r="DJ31" s="698"/>
      <c r="DK31" s="699"/>
      <c r="DL31" s="685">
        <v>28657</v>
      </c>
      <c r="DM31" s="698"/>
      <c r="DN31" s="698"/>
      <c r="DO31" s="698"/>
      <c r="DP31" s="698"/>
      <c r="DQ31" s="698"/>
      <c r="DR31" s="698"/>
      <c r="DS31" s="698"/>
      <c r="DT31" s="698"/>
      <c r="DU31" s="698"/>
      <c r="DV31" s="699"/>
      <c r="DW31" s="682">
        <v>0.6</v>
      </c>
      <c r="DX31" s="700"/>
      <c r="DY31" s="700"/>
      <c r="DZ31" s="700"/>
      <c r="EA31" s="700"/>
      <c r="EB31" s="700"/>
      <c r="EC31" s="721"/>
    </row>
    <row r="32" spans="2:133" ht="11.25" customHeight="1" x14ac:dyDescent="0.2">
      <c r="B32" s="770" t="s">
        <v>312</v>
      </c>
      <c r="C32" s="771"/>
      <c r="D32" s="771"/>
      <c r="E32" s="771"/>
      <c r="F32" s="771"/>
      <c r="G32" s="771"/>
      <c r="H32" s="771"/>
      <c r="I32" s="771"/>
      <c r="J32" s="771"/>
      <c r="K32" s="771"/>
      <c r="L32" s="771"/>
      <c r="M32" s="771"/>
      <c r="N32" s="771"/>
      <c r="O32" s="771"/>
      <c r="P32" s="771"/>
      <c r="Q32" s="772"/>
      <c r="R32" s="679" t="s">
        <v>128</v>
      </c>
      <c r="S32" s="680"/>
      <c r="T32" s="680"/>
      <c r="U32" s="680"/>
      <c r="V32" s="680"/>
      <c r="W32" s="680"/>
      <c r="X32" s="680"/>
      <c r="Y32" s="681"/>
      <c r="Z32" s="712" t="s">
        <v>128</v>
      </c>
      <c r="AA32" s="712"/>
      <c r="AB32" s="712"/>
      <c r="AC32" s="712"/>
      <c r="AD32" s="713" t="s">
        <v>128</v>
      </c>
      <c r="AE32" s="713"/>
      <c r="AF32" s="713"/>
      <c r="AG32" s="713"/>
      <c r="AH32" s="713"/>
      <c r="AI32" s="713"/>
      <c r="AJ32" s="713"/>
      <c r="AK32" s="713"/>
      <c r="AL32" s="682" t="s">
        <v>237</v>
      </c>
      <c r="AM32" s="683"/>
      <c r="AN32" s="683"/>
      <c r="AO32" s="714"/>
      <c r="AP32" s="757"/>
      <c r="AQ32" s="758"/>
      <c r="AR32" s="758"/>
      <c r="AS32" s="758"/>
      <c r="AT32" s="762"/>
      <c r="AU32" s="230" t="s">
        <v>313</v>
      </c>
      <c r="AV32" s="230"/>
      <c r="AW32" s="230"/>
      <c r="AX32" s="676" t="s">
        <v>314</v>
      </c>
      <c r="AY32" s="677"/>
      <c r="AZ32" s="677"/>
      <c r="BA32" s="677"/>
      <c r="BB32" s="677"/>
      <c r="BC32" s="677"/>
      <c r="BD32" s="677"/>
      <c r="BE32" s="677"/>
      <c r="BF32" s="678"/>
      <c r="BG32" s="752">
        <v>99.4</v>
      </c>
      <c r="BH32" s="698"/>
      <c r="BI32" s="698"/>
      <c r="BJ32" s="698"/>
      <c r="BK32" s="698"/>
      <c r="BL32" s="698"/>
      <c r="BM32" s="683">
        <v>97.8</v>
      </c>
      <c r="BN32" s="744"/>
      <c r="BO32" s="744"/>
      <c r="BP32" s="744"/>
      <c r="BQ32" s="725"/>
      <c r="BR32" s="752">
        <v>99.4</v>
      </c>
      <c r="BS32" s="698"/>
      <c r="BT32" s="698"/>
      <c r="BU32" s="698"/>
      <c r="BV32" s="698"/>
      <c r="BW32" s="698"/>
      <c r="BX32" s="683">
        <v>97.8</v>
      </c>
      <c r="BY32" s="744"/>
      <c r="BZ32" s="744"/>
      <c r="CA32" s="744"/>
      <c r="CB32" s="725"/>
      <c r="CD32" s="768"/>
      <c r="CE32" s="769"/>
      <c r="CF32" s="718" t="s">
        <v>315</v>
      </c>
      <c r="CG32" s="719"/>
      <c r="CH32" s="719"/>
      <c r="CI32" s="719"/>
      <c r="CJ32" s="719"/>
      <c r="CK32" s="719"/>
      <c r="CL32" s="719"/>
      <c r="CM32" s="719"/>
      <c r="CN32" s="719"/>
      <c r="CO32" s="719"/>
      <c r="CP32" s="719"/>
      <c r="CQ32" s="720"/>
      <c r="CR32" s="679" t="s">
        <v>231</v>
      </c>
      <c r="CS32" s="680"/>
      <c r="CT32" s="680"/>
      <c r="CU32" s="680"/>
      <c r="CV32" s="680"/>
      <c r="CW32" s="680"/>
      <c r="CX32" s="680"/>
      <c r="CY32" s="681"/>
      <c r="CZ32" s="682" t="s">
        <v>237</v>
      </c>
      <c r="DA32" s="700"/>
      <c r="DB32" s="700"/>
      <c r="DC32" s="701"/>
      <c r="DD32" s="685" t="s">
        <v>128</v>
      </c>
      <c r="DE32" s="680"/>
      <c r="DF32" s="680"/>
      <c r="DG32" s="680"/>
      <c r="DH32" s="680"/>
      <c r="DI32" s="680"/>
      <c r="DJ32" s="680"/>
      <c r="DK32" s="681"/>
      <c r="DL32" s="685" t="s">
        <v>237</v>
      </c>
      <c r="DM32" s="680"/>
      <c r="DN32" s="680"/>
      <c r="DO32" s="680"/>
      <c r="DP32" s="680"/>
      <c r="DQ32" s="680"/>
      <c r="DR32" s="680"/>
      <c r="DS32" s="680"/>
      <c r="DT32" s="680"/>
      <c r="DU32" s="680"/>
      <c r="DV32" s="681"/>
      <c r="DW32" s="682" t="s">
        <v>231</v>
      </c>
      <c r="DX32" s="700"/>
      <c r="DY32" s="700"/>
      <c r="DZ32" s="700"/>
      <c r="EA32" s="700"/>
      <c r="EB32" s="700"/>
      <c r="EC32" s="721"/>
    </row>
    <row r="33" spans="2:133" ht="11.25" customHeight="1" x14ac:dyDescent="0.2">
      <c r="B33" s="676" t="s">
        <v>316</v>
      </c>
      <c r="C33" s="677"/>
      <c r="D33" s="677"/>
      <c r="E33" s="677"/>
      <c r="F33" s="677"/>
      <c r="G33" s="677"/>
      <c r="H33" s="677"/>
      <c r="I33" s="677"/>
      <c r="J33" s="677"/>
      <c r="K33" s="677"/>
      <c r="L33" s="677"/>
      <c r="M33" s="677"/>
      <c r="N33" s="677"/>
      <c r="O33" s="677"/>
      <c r="P33" s="677"/>
      <c r="Q33" s="678"/>
      <c r="R33" s="679">
        <v>1001493</v>
      </c>
      <c r="S33" s="680"/>
      <c r="T33" s="680"/>
      <c r="U33" s="680"/>
      <c r="V33" s="680"/>
      <c r="W33" s="680"/>
      <c r="X33" s="680"/>
      <c r="Y33" s="681"/>
      <c r="Z33" s="712">
        <v>7.6</v>
      </c>
      <c r="AA33" s="712"/>
      <c r="AB33" s="712"/>
      <c r="AC33" s="712"/>
      <c r="AD33" s="713" t="s">
        <v>237</v>
      </c>
      <c r="AE33" s="713"/>
      <c r="AF33" s="713"/>
      <c r="AG33" s="713"/>
      <c r="AH33" s="713"/>
      <c r="AI33" s="713"/>
      <c r="AJ33" s="713"/>
      <c r="AK33" s="713"/>
      <c r="AL33" s="682" t="s">
        <v>128</v>
      </c>
      <c r="AM33" s="683"/>
      <c r="AN33" s="683"/>
      <c r="AO33" s="714"/>
      <c r="AP33" s="759"/>
      <c r="AQ33" s="760"/>
      <c r="AR33" s="760"/>
      <c r="AS33" s="760"/>
      <c r="AT33" s="763"/>
      <c r="AU33" s="232"/>
      <c r="AV33" s="232"/>
      <c r="AW33" s="232"/>
      <c r="AX33" s="660" t="s">
        <v>317</v>
      </c>
      <c r="AY33" s="661"/>
      <c r="AZ33" s="661"/>
      <c r="BA33" s="661"/>
      <c r="BB33" s="661"/>
      <c r="BC33" s="661"/>
      <c r="BD33" s="661"/>
      <c r="BE33" s="661"/>
      <c r="BF33" s="662"/>
      <c r="BG33" s="743">
        <v>98.5</v>
      </c>
      <c r="BH33" s="664"/>
      <c r="BI33" s="664"/>
      <c r="BJ33" s="664"/>
      <c r="BK33" s="664"/>
      <c r="BL33" s="664"/>
      <c r="BM33" s="706">
        <v>94.6</v>
      </c>
      <c r="BN33" s="664"/>
      <c r="BO33" s="664"/>
      <c r="BP33" s="664"/>
      <c r="BQ33" s="708"/>
      <c r="BR33" s="743">
        <v>98.9</v>
      </c>
      <c r="BS33" s="664"/>
      <c r="BT33" s="664"/>
      <c r="BU33" s="664"/>
      <c r="BV33" s="664"/>
      <c r="BW33" s="664"/>
      <c r="BX33" s="706">
        <v>94.6</v>
      </c>
      <c r="BY33" s="664"/>
      <c r="BZ33" s="664"/>
      <c r="CA33" s="664"/>
      <c r="CB33" s="708"/>
      <c r="CD33" s="718" t="s">
        <v>318</v>
      </c>
      <c r="CE33" s="719"/>
      <c r="CF33" s="719"/>
      <c r="CG33" s="719"/>
      <c r="CH33" s="719"/>
      <c r="CI33" s="719"/>
      <c r="CJ33" s="719"/>
      <c r="CK33" s="719"/>
      <c r="CL33" s="719"/>
      <c r="CM33" s="719"/>
      <c r="CN33" s="719"/>
      <c r="CO33" s="719"/>
      <c r="CP33" s="719"/>
      <c r="CQ33" s="720"/>
      <c r="CR33" s="679">
        <v>7287888</v>
      </c>
      <c r="CS33" s="698"/>
      <c r="CT33" s="698"/>
      <c r="CU33" s="698"/>
      <c r="CV33" s="698"/>
      <c r="CW33" s="698"/>
      <c r="CX33" s="698"/>
      <c r="CY33" s="699"/>
      <c r="CZ33" s="682">
        <v>57.4</v>
      </c>
      <c r="DA33" s="700"/>
      <c r="DB33" s="700"/>
      <c r="DC33" s="701"/>
      <c r="DD33" s="685">
        <v>3037478</v>
      </c>
      <c r="DE33" s="698"/>
      <c r="DF33" s="698"/>
      <c r="DG33" s="698"/>
      <c r="DH33" s="698"/>
      <c r="DI33" s="698"/>
      <c r="DJ33" s="698"/>
      <c r="DK33" s="699"/>
      <c r="DL33" s="685">
        <v>1971696</v>
      </c>
      <c r="DM33" s="698"/>
      <c r="DN33" s="698"/>
      <c r="DO33" s="698"/>
      <c r="DP33" s="698"/>
      <c r="DQ33" s="698"/>
      <c r="DR33" s="698"/>
      <c r="DS33" s="698"/>
      <c r="DT33" s="698"/>
      <c r="DU33" s="698"/>
      <c r="DV33" s="699"/>
      <c r="DW33" s="682">
        <v>42.2</v>
      </c>
      <c r="DX33" s="700"/>
      <c r="DY33" s="700"/>
      <c r="DZ33" s="700"/>
      <c r="EA33" s="700"/>
      <c r="EB33" s="700"/>
      <c r="EC33" s="721"/>
    </row>
    <row r="34" spans="2:133" ht="11.25" customHeight="1" x14ac:dyDescent="0.2">
      <c r="B34" s="676" t="s">
        <v>319</v>
      </c>
      <c r="C34" s="677"/>
      <c r="D34" s="677"/>
      <c r="E34" s="677"/>
      <c r="F34" s="677"/>
      <c r="G34" s="677"/>
      <c r="H34" s="677"/>
      <c r="I34" s="677"/>
      <c r="J34" s="677"/>
      <c r="K34" s="677"/>
      <c r="L34" s="677"/>
      <c r="M34" s="677"/>
      <c r="N34" s="677"/>
      <c r="O34" s="677"/>
      <c r="P34" s="677"/>
      <c r="Q34" s="678"/>
      <c r="R34" s="679">
        <v>7047</v>
      </c>
      <c r="S34" s="680"/>
      <c r="T34" s="680"/>
      <c r="U34" s="680"/>
      <c r="V34" s="680"/>
      <c r="W34" s="680"/>
      <c r="X34" s="680"/>
      <c r="Y34" s="681"/>
      <c r="Z34" s="712">
        <v>0.1</v>
      </c>
      <c r="AA34" s="712"/>
      <c r="AB34" s="712"/>
      <c r="AC34" s="712"/>
      <c r="AD34" s="713">
        <v>3041</v>
      </c>
      <c r="AE34" s="713"/>
      <c r="AF34" s="713"/>
      <c r="AG34" s="713"/>
      <c r="AH34" s="713"/>
      <c r="AI34" s="713"/>
      <c r="AJ34" s="713"/>
      <c r="AK34" s="713"/>
      <c r="AL34" s="682">
        <v>0.1</v>
      </c>
      <c r="AM34" s="683"/>
      <c r="AN34" s="683"/>
      <c r="AO34" s="71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8" t="s">
        <v>320</v>
      </c>
      <c r="CE34" s="719"/>
      <c r="CF34" s="719"/>
      <c r="CG34" s="719"/>
      <c r="CH34" s="719"/>
      <c r="CI34" s="719"/>
      <c r="CJ34" s="719"/>
      <c r="CK34" s="719"/>
      <c r="CL34" s="719"/>
      <c r="CM34" s="719"/>
      <c r="CN34" s="719"/>
      <c r="CO34" s="719"/>
      <c r="CP34" s="719"/>
      <c r="CQ34" s="720"/>
      <c r="CR34" s="679">
        <v>1220047</v>
      </c>
      <c r="CS34" s="680"/>
      <c r="CT34" s="680"/>
      <c r="CU34" s="680"/>
      <c r="CV34" s="680"/>
      <c r="CW34" s="680"/>
      <c r="CX34" s="680"/>
      <c r="CY34" s="681"/>
      <c r="CZ34" s="682">
        <v>9.6</v>
      </c>
      <c r="DA34" s="700"/>
      <c r="DB34" s="700"/>
      <c r="DC34" s="701"/>
      <c r="DD34" s="685">
        <v>635857</v>
      </c>
      <c r="DE34" s="680"/>
      <c r="DF34" s="680"/>
      <c r="DG34" s="680"/>
      <c r="DH34" s="680"/>
      <c r="DI34" s="680"/>
      <c r="DJ34" s="680"/>
      <c r="DK34" s="681"/>
      <c r="DL34" s="685">
        <v>490655</v>
      </c>
      <c r="DM34" s="680"/>
      <c r="DN34" s="680"/>
      <c r="DO34" s="680"/>
      <c r="DP34" s="680"/>
      <c r="DQ34" s="680"/>
      <c r="DR34" s="680"/>
      <c r="DS34" s="680"/>
      <c r="DT34" s="680"/>
      <c r="DU34" s="680"/>
      <c r="DV34" s="681"/>
      <c r="DW34" s="682">
        <v>10.5</v>
      </c>
      <c r="DX34" s="700"/>
      <c r="DY34" s="700"/>
      <c r="DZ34" s="700"/>
      <c r="EA34" s="700"/>
      <c r="EB34" s="700"/>
      <c r="EC34" s="721"/>
    </row>
    <row r="35" spans="2:133" ht="11.25" customHeight="1" x14ac:dyDescent="0.2">
      <c r="B35" s="676" t="s">
        <v>321</v>
      </c>
      <c r="C35" s="677"/>
      <c r="D35" s="677"/>
      <c r="E35" s="677"/>
      <c r="F35" s="677"/>
      <c r="G35" s="677"/>
      <c r="H35" s="677"/>
      <c r="I35" s="677"/>
      <c r="J35" s="677"/>
      <c r="K35" s="677"/>
      <c r="L35" s="677"/>
      <c r="M35" s="677"/>
      <c r="N35" s="677"/>
      <c r="O35" s="677"/>
      <c r="P35" s="677"/>
      <c r="Q35" s="678"/>
      <c r="R35" s="679">
        <v>1211152</v>
      </c>
      <c r="S35" s="680"/>
      <c r="T35" s="680"/>
      <c r="U35" s="680"/>
      <c r="V35" s="680"/>
      <c r="W35" s="680"/>
      <c r="X35" s="680"/>
      <c r="Y35" s="681"/>
      <c r="Z35" s="712">
        <v>9.1999999999999993</v>
      </c>
      <c r="AA35" s="712"/>
      <c r="AB35" s="712"/>
      <c r="AC35" s="712"/>
      <c r="AD35" s="713" t="s">
        <v>231</v>
      </c>
      <c r="AE35" s="713"/>
      <c r="AF35" s="713"/>
      <c r="AG35" s="713"/>
      <c r="AH35" s="713"/>
      <c r="AI35" s="713"/>
      <c r="AJ35" s="713"/>
      <c r="AK35" s="713"/>
      <c r="AL35" s="682" t="s">
        <v>128</v>
      </c>
      <c r="AM35" s="683"/>
      <c r="AN35" s="683"/>
      <c r="AO35" s="714"/>
      <c r="AP35" s="235"/>
      <c r="AQ35" s="740" t="s">
        <v>322</v>
      </c>
      <c r="AR35" s="741"/>
      <c r="AS35" s="741"/>
      <c r="AT35" s="741"/>
      <c r="AU35" s="741"/>
      <c r="AV35" s="741"/>
      <c r="AW35" s="741"/>
      <c r="AX35" s="741"/>
      <c r="AY35" s="741"/>
      <c r="AZ35" s="741"/>
      <c r="BA35" s="741"/>
      <c r="BB35" s="741"/>
      <c r="BC35" s="741"/>
      <c r="BD35" s="741"/>
      <c r="BE35" s="741"/>
      <c r="BF35" s="742"/>
      <c r="BG35" s="740" t="s">
        <v>323</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8" t="s">
        <v>324</v>
      </c>
      <c r="CE35" s="719"/>
      <c r="CF35" s="719"/>
      <c r="CG35" s="719"/>
      <c r="CH35" s="719"/>
      <c r="CI35" s="719"/>
      <c r="CJ35" s="719"/>
      <c r="CK35" s="719"/>
      <c r="CL35" s="719"/>
      <c r="CM35" s="719"/>
      <c r="CN35" s="719"/>
      <c r="CO35" s="719"/>
      <c r="CP35" s="719"/>
      <c r="CQ35" s="720"/>
      <c r="CR35" s="679">
        <v>89872</v>
      </c>
      <c r="CS35" s="698"/>
      <c r="CT35" s="698"/>
      <c r="CU35" s="698"/>
      <c r="CV35" s="698"/>
      <c r="CW35" s="698"/>
      <c r="CX35" s="698"/>
      <c r="CY35" s="699"/>
      <c r="CZ35" s="682">
        <v>0.7</v>
      </c>
      <c r="DA35" s="700"/>
      <c r="DB35" s="700"/>
      <c r="DC35" s="701"/>
      <c r="DD35" s="685">
        <v>36941</v>
      </c>
      <c r="DE35" s="698"/>
      <c r="DF35" s="698"/>
      <c r="DG35" s="698"/>
      <c r="DH35" s="698"/>
      <c r="DI35" s="698"/>
      <c r="DJ35" s="698"/>
      <c r="DK35" s="699"/>
      <c r="DL35" s="685">
        <v>36941</v>
      </c>
      <c r="DM35" s="698"/>
      <c r="DN35" s="698"/>
      <c r="DO35" s="698"/>
      <c r="DP35" s="698"/>
      <c r="DQ35" s="698"/>
      <c r="DR35" s="698"/>
      <c r="DS35" s="698"/>
      <c r="DT35" s="698"/>
      <c r="DU35" s="698"/>
      <c r="DV35" s="699"/>
      <c r="DW35" s="682">
        <v>0.8</v>
      </c>
      <c r="DX35" s="700"/>
      <c r="DY35" s="700"/>
      <c r="DZ35" s="700"/>
      <c r="EA35" s="700"/>
      <c r="EB35" s="700"/>
      <c r="EC35" s="721"/>
    </row>
    <row r="36" spans="2:133" ht="11.25" customHeight="1" x14ac:dyDescent="0.2">
      <c r="B36" s="676" t="s">
        <v>325</v>
      </c>
      <c r="C36" s="677"/>
      <c r="D36" s="677"/>
      <c r="E36" s="677"/>
      <c r="F36" s="677"/>
      <c r="G36" s="677"/>
      <c r="H36" s="677"/>
      <c r="I36" s="677"/>
      <c r="J36" s="677"/>
      <c r="K36" s="677"/>
      <c r="L36" s="677"/>
      <c r="M36" s="677"/>
      <c r="N36" s="677"/>
      <c r="O36" s="677"/>
      <c r="P36" s="677"/>
      <c r="Q36" s="678"/>
      <c r="R36" s="679">
        <v>973399</v>
      </c>
      <c r="S36" s="680"/>
      <c r="T36" s="680"/>
      <c r="U36" s="680"/>
      <c r="V36" s="680"/>
      <c r="W36" s="680"/>
      <c r="X36" s="680"/>
      <c r="Y36" s="681"/>
      <c r="Z36" s="712">
        <v>7.4</v>
      </c>
      <c r="AA36" s="712"/>
      <c r="AB36" s="712"/>
      <c r="AC36" s="712"/>
      <c r="AD36" s="713" t="s">
        <v>237</v>
      </c>
      <c r="AE36" s="713"/>
      <c r="AF36" s="713"/>
      <c r="AG36" s="713"/>
      <c r="AH36" s="713"/>
      <c r="AI36" s="713"/>
      <c r="AJ36" s="713"/>
      <c r="AK36" s="713"/>
      <c r="AL36" s="682" t="s">
        <v>128</v>
      </c>
      <c r="AM36" s="683"/>
      <c r="AN36" s="683"/>
      <c r="AO36" s="714"/>
      <c r="AP36" s="235"/>
      <c r="AQ36" s="731" t="s">
        <v>326</v>
      </c>
      <c r="AR36" s="732"/>
      <c r="AS36" s="732"/>
      <c r="AT36" s="732"/>
      <c r="AU36" s="732"/>
      <c r="AV36" s="732"/>
      <c r="AW36" s="732"/>
      <c r="AX36" s="732"/>
      <c r="AY36" s="733"/>
      <c r="AZ36" s="734">
        <v>1307266</v>
      </c>
      <c r="BA36" s="735"/>
      <c r="BB36" s="735"/>
      <c r="BC36" s="735"/>
      <c r="BD36" s="735"/>
      <c r="BE36" s="735"/>
      <c r="BF36" s="736"/>
      <c r="BG36" s="737" t="s">
        <v>327</v>
      </c>
      <c r="BH36" s="738"/>
      <c r="BI36" s="738"/>
      <c r="BJ36" s="738"/>
      <c r="BK36" s="738"/>
      <c r="BL36" s="738"/>
      <c r="BM36" s="738"/>
      <c r="BN36" s="738"/>
      <c r="BO36" s="738"/>
      <c r="BP36" s="738"/>
      <c r="BQ36" s="738"/>
      <c r="BR36" s="738"/>
      <c r="BS36" s="738"/>
      <c r="BT36" s="738"/>
      <c r="BU36" s="739"/>
      <c r="BV36" s="734">
        <v>16859</v>
      </c>
      <c r="BW36" s="735"/>
      <c r="BX36" s="735"/>
      <c r="BY36" s="735"/>
      <c r="BZ36" s="735"/>
      <c r="CA36" s="735"/>
      <c r="CB36" s="736"/>
      <c r="CD36" s="718" t="s">
        <v>328</v>
      </c>
      <c r="CE36" s="719"/>
      <c r="CF36" s="719"/>
      <c r="CG36" s="719"/>
      <c r="CH36" s="719"/>
      <c r="CI36" s="719"/>
      <c r="CJ36" s="719"/>
      <c r="CK36" s="719"/>
      <c r="CL36" s="719"/>
      <c r="CM36" s="719"/>
      <c r="CN36" s="719"/>
      <c r="CO36" s="719"/>
      <c r="CP36" s="719"/>
      <c r="CQ36" s="720"/>
      <c r="CR36" s="679">
        <v>3852905</v>
      </c>
      <c r="CS36" s="680"/>
      <c r="CT36" s="680"/>
      <c r="CU36" s="680"/>
      <c r="CV36" s="680"/>
      <c r="CW36" s="680"/>
      <c r="CX36" s="680"/>
      <c r="CY36" s="681"/>
      <c r="CZ36" s="682">
        <v>30.3</v>
      </c>
      <c r="DA36" s="700"/>
      <c r="DB36" s="700"/>
      <c r="DC36" s="701"/>
      <c r="DD36" s="685">
        <v>1022583</v>
      </c>
      <c r="DE36" s="680"/>
      <c r="DF36" s="680"/>
      <c r="DG36" s="680"/>
      <c r="DH36" s="680"/>
      <c r="DI36" s="680"/>
      <c r="DJ36" s="680"/>
      <c r="DK36" s="681"/>
      <c r="DL36" s="685">
        <v>682307</v>
      </c>
      <c r="DM36" s="680"/>
      <c r="DN36" s="680"/>
      <c r="DO36" s="680"/>
      <c r="DP36" s="680"/>
      <c r="DQ36" s="680"/>
      <c r="DR36" s="680"/>
      <c r="DS36" s="680"/>
      <c r="DT36" s="680"/>
      <c r="DU36" s="680"/>
      <c r="DV36" s="681"/>
      <c r="DW36" s="682">
        <v>14.6</v>
      </c>
      <c r="DX36" s="700"/>
      <c r="DY36" s="700"/>
      <c r="DZ36" s="700"/>
      <c r="EA36" s="700"/>
      <c r="EB36" s="700"/>
      <c r="EC36" s="721"/>
    </row>
    <row r="37" spans="2:133" ht="11.25" customHeight="1" x14ac:dyDescent="0.2">
      <c r="B37" s="676" t="s">
        <v>329</v>
      </c>
      <c r="C37" s="677"/>
      <c r="D37" s="677"/>
      <c r="E37" s="677"/>
      <c r="F37" s="677"/>
      <c r="G37" s="677"/>
      <c r="H37" s="677"/>
      <c r="I37" s="677"/>
      <c r="J37" s="677"/>
      <c r="K37" s="677"/>
      <c r="L37" s="677"/>
      <c r="M37" s="677"/>
      <c r="N37" s="677"/>
      <c r="O37" s="677"/>
      <c r="P37" s="677"/>
      <c r="Q37" s="678"/>
      <c r="R37" s="679">
        <v>442118</v>
      </c>
      <c r="S37" s="680"/>
      <c r="T37" s="680"/>
      <c r="U37" s="680"/>
      <c r="V37" s="680"/>
      <c r="W37" s="680"/>
      <c r="X37" s="680"/>
      <c r="Y37" s="681"/>
      <c r="Z37" s="712">
        <v>3.4</v>
      </c>
      <c r="AA37" s="712"/>
      <c r="AB37" s="712"/>
      <c r="AC37" s="712"/>
      <c r="AD37" s="713" t="s">
        <v>128</v>
      </c>
      <c r="AE37" s="713"/>
      <c r="AF37" s="713"/>
      <c r="AG37" s="713"/>
      <c r="AH37" s="713"/>
      <c r="AI37" s="713"/>
      <c r="AJ37" s="713"/>
      <c r="AK37" s="713"/>
      <c r="AL37" s="682" t="s">
        <v>237</v>
      </c>
      <c r="AM37" s="683"/>
      <c r="AN37" s="683"/>
      <c r="AO37" s="714"/>
      <c r="AQ37" s="722" t="s">
        <v>330</v>
      </c>
      <c r="AR37" s="723"/>
      <c r="AS37" s="723"/>
      <c r="AT37" s="723"/>
      <c r="AU37" s="723"/>
      <c r="AV37" s="723"/>
      <c r="AW37" s="723"/>
      <c r="AX37" s="723"/>
      <c r="AY37" s="724"/>
      <c r="AZ37" s="679">
        <v>247152</v>
      </c>
      <c r="BA37" s="680"/>
      <c r="BB37" s="680"/>
      <c r="BC37" s="680"/>
      <c r="BD37" s="698"/>
      <c r="BE37" s="698"/>
      <c r="BF37" s="725"/>
      <c r="BG37" s="718" t="s">
        <v>331</v>
      </c>
      <c r="BH37" s="719"/>
      <c r="BI37" s="719"/>
      <c r="BJ37" s="719"/>
      <c r="BK37" s="719"/>
      <c r="BL37" s="719"/>
      <c r="BM37" s="719"/>
      <c r="BN37" s="719"/>
      <c r="BO37" s="719"/>
      <c r="BP37" s="719"/>
      <c r="BQ37" s="719"/>
      <c r="BR37" s="719"/>
      <c r="BS37" s="719"/>
      <c r="BT37" s="719"/>
      <c r="BU37" s="720"/>
      <c r="BV37" s="679">
        <v>-11077</v>
      </c>
      <c r="BW37" s="680"/>
      <c r="BX37" s="680"/>
      <c r="BY37" s="680"/>
      <c r="BZ37" s="680"/>
      <c r="CA37" s="680"/>
      <c r="CB37" s="726"/>
      <c r="CD37" s="718" t="s">
        <v>332</v>
      </c>
      <c r="CE37" s="719"/>
      <c r="CF37" s="719"/>
      <c r="CG37" s="719"/>
      <c r="CH37" s="719"/>
      <c r="CI37" s="719"/>
      <c r="CJ37" s="719"/>
      <c r="CK37" s="719"/>
      <c r="CL37" s="719"/>
      <c r="CM37" s="719"/>
      <c r="CN37" s="719"/>
      <c r="CO37" s="719"/>
      <c r="CP37" s="719"/>
      <c r="CQ37" s="720"/>
      <c r="CR37" s="679">
        <v>556214</v>
      </c>
      <c r="CS37" s="698"/>
      <c r="CT37" s="698"/>
      <c r="CU37" s="698"/>
      <c r="CV37" s="698"/>
      <c r="CW37" s="698"/>
      <c r="CX37" s="698"/>
      <c r="CY37" s="699"/>
      <c r="CZ37" s="682">
        <v>4.4000000000000004</v>
      </c>
      <c r="DA37" s="700"/>
      <c r="DB37" s="700"/>
      <c r="DC37" s="701"/>
      <c r="DD37" s="685">
        <v>556214</v>
      </c>
      <c r="DE37" s="698"/>
      <c r="DF37" s="698"/>
      <c r="DG37" s="698"/>
      <c r="DH37" s="698"/>
      <c r="DI37" s="698"/>
      <c r="DJ37" s="698"/>
      <c r="DK37" s="699"/>
      <c r="DL37" s="685">
        <v>496807</v>
      </c>
      <c r="DM37" s="698"/>
      <c r="DN37" s="698"/>
      <c r="DO37" s="698"/>
      <c r="DP37" s="698"/>
      <c r="DQ37" s="698"/>
      <c r="DR37" s="698"/>
      <c r="DS37" s="698"/>
      <c r="DT37" s="698"/>
      <c r="DU37" s="698"/>
      <c r="DV37" s="699"/>
      <c r="DW37" s="682">
        <v>10.6</v>
      </c>
      <c r="DX37" s="700"/>
      <c r="DY37" s="700"/>
      <c r="DZ37" s="700"/>
      <c r="EA37" s="700"/>
      <c r="EB37" s="700"/>
      <c r="EC37" s="721"/>
    </row>
    <row r="38" spans="2:133" ht="11.25" customHeight="1" x14ac:dyDescent="0.2">
      <c r="B38" s="676" t="s">
        <v>333</v>
      </c>
      <c r="C38" s="677"/>
      <c r="D38" s="677"/>
      <c r="E38" s="677"/>
      <c r="F38" s="677"/>
      <c r="G38" s="677"/>
      <c r="H38" s="677"/>
      <c r="I38" s="677"/>
      <c r="J38" s="677"/>
      <c r="K38" s="677"/>
      <c r="L38" s="677"/>
      <c r="M38" s="677"/>
      <c r="N38" s="677"/>
      <c r="O38" s="677"/>
      <c r="P38" s="677"/>
      <c r="Q38" s="678"/>
      <c r="R38" s="679">
        <v>84331</v>
      </c>
      <c r="S38" s="680"/>
      <c r="T38" s="680"/>
      <c r="U38" s="680"/>
      <c r="V38" s="680"/>
      <c r="W38" s="680"/>
      <c r="X38" s="680"/>
      <c r="Y38" s="681"/>
      <c r="Z38" s="712">
        <v>0.6</v>
      </c>
      <c r="AA38" s="712"/>
      <c r="AB38" s="712"/>
      <c r="AC38" s="712"/>
      <c r="AD38" s="713">
        <v>7161</v>
      </c>
      <c r="AE38" s="713"/>
      <c r="AF38" s="713"/>
      <c r="AG38" s="713"/>
      <c r="AH38" s="713"/>
      <c r="AI38" s="713"/>
      <c r="AJ38" s="713"/>
      <c r="AK38" s="713"/>
      <c r="AL38" s="682">
        <v>0.2</v>
      </c>
      <c r="AM38" s="683"/>
      <c r="AN38" s="683"/>
      <c r="AO38" s="714"/>
      <c r="AQ38" s="722" t="s">
        <v>334</v>
      </c>
      <c r="AR38" s="723"/>
      <c r="AS38" s="723"/>
      <c r="AT38" s="723"/>
      <c r="AU38" s="723"/>
      <c r="AV38" s="723"/>
      <c r="AW38" s="723"/>
      <c r="AX38" s="723"/>
      <c r="AY38" s="724"/>
      <c r="AZ38" s="679">
        <v>219214</v>
      </c>
      <c r="BA38" s="680"/>
      <c r="BB38" s="680"/>
      <c r="BC38" s="680"/>
      <c r="BD38" s="698"/>
      <c r="BE38" s="698"/>
      <c r="BF38" s="725"/>
      <c r="BG38" s="718" t="s">
        <v>335</v>
      </c>
      <c r="BH38" s="719"/>
      <c r="BI38" s="719"/>
      <c r="BJ38" s="719"/>
      <c r="BK38" s="719"/>
      <c r="BL38" s="719"/>
      <c r="BM38" s="719"/>
      <c r="BN38" s="719"/>
      <c r="BO38" s="719"/>
      <c r="BP38" s="719"/>
      <c r="BQ38" s="719"/>
      <c r="BR38" s="719"/>
      <c r="BS38" s="719"/>
      <c r="BT38" s="719"/>
      <c r="BU38" s="720"/>
      <c r="BV38" s="679">
        <v>3116</v>
      </c>
      <c r="BW38" s="680"/>
      <c r="BX38" s="680"/>
      <c r="BY38" s="680"/>
      <c r="BZ38" s="680"/>
      <c r="CA38" s="680"/>
      <c r="CB38" s="726"/>
      <c r="CD38" s="718" t="s">
        <v>336</v>
      </c>
      <c r="CE38" s="719"/>
      <c r="CF38" s="719"/>
      <c r="CG38" s="719"/>
      <c r="CH38" s="719"/>
      <c r="CI38" s="719"/>
      <c r="CJ38" s="719"/>
      <c r="CK38" s="719"/>
      <c r="CL38" s="719"/>
      <c r="CM38" s="719"/>
      <c r="CN38" s="719"/>
      <c r="CO38" s="719"/>
      <c r="CP38" s="719"/>
      <c r="CQ38" s="720"/>
      <c r="CR38" s="679">
        <v>1290622</v>
      </c>
      <c r="CS38" s="680"/>
      <c r="CT38" s="680"/>
      <c r="CU38" s="680"/>
      <c r="CV38" s="680"/>
      <c r="CW38" s="680"/>
      <c r="CX38" s="680"/>
      <c r="CY38" s="681"/>
      <c r="CZ38" s="682">
        <v>10.199999999999999</v>
      </c>
      <c r="DA38" s="700"/>
      <c r="DB38" s="700"/>
      <c r="DC38" s="701"/>
      <c r="DD38" s="685">
        <v>1129087</v>
      </c>
      <c r="DE38" s="680"/>
      <c r="DF38" s="680"/>
      <c r="DG38" s="680"/>
      <c r="DH38" s="680"/>
      <c r="DI38" s="680"/>
      <c r="DJ38" s="680"/>
      <c r="DK38" s="681"/>
      <c r="DL38" s="685">
        <v>761793</v>
      </c>
      <c r="DM38" s="680"/>
      <c r="DN38" s="680"/>
      <c r="DO38" s="680"/>
      <c r="DP38" s="680"/>
      <c r="DQ38" s="680"/>
      <c r="DR38" s="680"/>
      <c r="DS38" s="680"/>
      <c r="DT38" s="680"/>
      <c r="DU38" s="680"/>
      <c r="DV38" s="681"/>
      <c r="DW38" s="682">
        <v>16.3</v>
      </c>
      <c r="DX38" s="700"/>
      <c r="DY38" s="700"/>
      <c r="DZ38" s="700"/>
      <c r="EA38" s="700"/>
      <c r="EB38" s="700"/>
      <c r="EC38" s="721"/>
    </row>
    <row r="39" spans="2:133" ht="11.25" customHeight="1" x14ac:dyDescent="0.2">
      <c r="B39" s="676" t="s">
        <v>337</v>
      </c>
      <c r="C39" s="677"/>
      <c r="D39" s="677"/>
      <c r="E39" s="677"/>
      <c r="F39" s="677"/>
      <c r="G39" s="677"/>
      <c r="H39" s="677"/>
      <c r="I39" s="677"/>
      <c r="J39" s="677"/>
      <c r="K39" s="677"/>
      <c r="L39" s="677"/>
      <c r="M39" s="677"/>
      <c r="N39" s="677"/>
      <c r="O39" s="677"/>
      <c r="P39" s="677"/>
      <c r="Q39" s="678"/>
      <c r="R39" s="679">
        <v>709220</v>
      </c>
      <c r="S39" s="680"/>
      <c r="T39" s="680"/>
      <c r="U39" s="680"/>
      <c r="V39" s="680"/>
      <c r="W39" s="680"/>
      <c r="X39" s="680"/>
      <c r="Y39" s="681"/>
      <c r="Z39" s="712">
        <v>5.4</v>
      </c>
      <c r="AA39" s="712"/>
      <c r="AB39" s="712"/>
      <c r="AC39" s="712"/>
      <c r="AD39" s="713" t="s">
        <v>128</v>
      </c>
      <c r="AE39" s="713"/>
      <c r="AF39" s="713"/>
      <c r="AG39" s="713"/>
      <c r="AH39" s="713"/>
      <c r="AI39" s="713"/>
      <c r="AJ39" s="713"/>
      <c r="AK39" s="713"/>
      <c r="AL39" s="682" t="s">
        <v>237</v>
      </c>
      <c r="AM39" s="683"/>
      <c r="AN39" s="683"/>
      <c r="AO39" s="714"/>
      <c r="AQ39" s="722" t="s">
        <v>338</v>
      </c>
      <c r="AR39" s="723"/>
      <c r="AS39" s="723"/>
      <c r="AT39" s="723"/>
      <c r="AU39" s="723"/>
      <c r="AV39" s="723"/>
      <c r="AW39" s="723"/>
      <c r="AX39" s="723"/>
      <c r="AY39" s="724"/>
      <c r="AZ39" s="679">
        <v>16644</v>
      </c>
      <c r="BA39" s="680"/>
      <c r="BB39" s="680"/>
      <c r="BC39" s="680"/>
      <c r="BD39" s="698"/>
      <c r="BE39" s="698"/>
      <c r="BF39" s="725"/>
      <c r="BG39" s="718" t="s">
        <v>339</v>
      </c>
      <c r="BH39" s="719"/>
      <c r="BI39" s="719"/>
      <c r="BJ39" s="719"/>
      <c r="BK39" s="719"/>
      <c r="BL39" s="719"/>
      <c r="BM39" s="719"/>
      <c r="BN39" s="719"/>
      <c r="BO39" s="719"/>
      <c r="BP39" s="719"/>
      <c r="BQ39" s="719"/>
      <c r="BR39" s="719"/>
      <c r="BS39" s="719"/>
      <c r="BT39" s="719"/>
      <c r="BU39" s="720"/>
      <c r="BV39" s="679">
        <v>4902</v>
      </c>
      <c r="BW39" s="680"/>
      <c r="BX39" s="680"/>
      <c r="BY39" s="680"/>
      <c r="BZ39" s="680"/>
      <c r="CA39" s="680"/>
      <c r="CB39" s="726"/>
      <c r="CD39" s="718" t="s">
        <v>340</v>
      </c>
      <c r="CE39" s="719"/>
      <c r="CF39" s="719"/>
      <c r="CG39" s="719"/>
      <c r="CH39" s="719"/>
      <c r="CI39" s="719"/>
      <c r="CJ39" s="719"/>
      <c r="CK39" s="719"/>
      <c r="CL39" s="719"/>
      <c r="CM39" s="719"/>
      <c r="CN39" s="719"/>
      <c r="CO39" s="719"/>
      <c r="CP39" s="719"/>
      <c r="CQ39" s="720"/>
      <c r="CR39" s="679">
        <v>809242</v>
      </c>
      <c r="CS39" s="698"/>
      <c r="CT39" s="698"/>
      <c r="CU39" s="698"/>
      <c r="CV39" s="698"/>
      <c r="CW39" s="698"/>
      <c r="CX39" s="698"/>
      <c r="CY39" s="699"/>
      <c r="CZ39" s="682">
        <v>6.4</v>
      </c>
      <c r="DA39" s="700"/>
      <c r="DB39" s="700"/>
      <c r="DC39" s="701"/>
      <c r="DD39" s="685">
        <v>212910</v>
      </c>
      <c r="DE39" s="698"/>
      <c r="DF39" s="698"/>
      <c r="DG39" s="698"/>
      <c r="DH39" s="698"/>
      <c r="DI39" s="698"/>
      <c r="DJ39" s="698"/>
      <c r="DK39" s="699"/>
      <c r="DL39" s="685" t="s">
        <v>237</v>
      </c>
      <c r="DM39" s="698"/>
      <c r="DN39" s="698"/>
      <c r="DO39" s="698"/>
      <c r="DP39" s="698"/>
      <c r="DQ39" s="698"/>
      <c r="DR39" s="698"/>
      <c r="DS39" s="698"/>
      <c r="DT39" s="698"/>
      <c r="DU39" s="698"/>
      <c r="DV39" s="699"/>
      <c r="DW39" s="682" t="s">
        <v>231</v>
      </c>
      <c r="DX39" s="700"/>
      <c r="DY39" s="700"/>
      <c r="DZ39" s="700"/>
      <c r="EA39" s="700"/>
      <c r="EB39" s="700"/>
      <c r="EC39" s="721"/>
    </row>
    <row r="40" spans="2:133" ht="11.25" customHeight="1" x14ac:dyDescent="0.2">
      <c r="B40" s="676" t="s">
        <v>341</v>
      </c>
      <c r="C40" s="677"/>
      <c r="D40" s="677"/>
      <c r="E40" s="677"/>
      <c r="F40" s="677"/>
      <c r="G40" s="677"/>
      <c r="H40" s="677"/>
      <c r="I40" s="677"/>
      <c r="J40" s="677"/>
      <c r="K40" s="677"/>
      <c r="L40" s="677"/>
      <c r="M40" s="677"/>
      <c r="N40" s="677"/>
      <c r="O40" s="677"/>
      <c r="P40" s="677"/>
      <c r="Q40" s="678"/>
      <c r="R40" s="679" t="s">
        <v>128</v>
      </c>
      <c r="S40" s="680"/>
      <c r="T40" s="680"/>
      <c r="U40" s="680"/>
      <c r="V40" s="680"/>
      <c r="W40" s="680"/>
      <c r="X40" s="680"/>
      <c r="Y40" s="681"/>
      <c r="Z40" s="712" t="s">
        <v>237</v>
      </c>
      <c r="AA40" s="712"/>
      <c r="AB40" s="712"/>
      <c r="AC40" s="712"/>
      <c r="AD40" s="713" t="s">
        <v>137</v>
      </c>
      <c r="AE40" s="713"/>
      <c r="AF40" s="713"/>
      <c r="AG40" s="713"/>
      <c r="AH40" s="713"/>
      <c r="AI40" s="713"/>
      <c r="AJ40" s="713"/>
      <c r="AK40" s="713"/>
      <c r="AL40" s="682" t="s">
        <v>137</v>
      </c>
      <c r="AM40" s="683"/>
      <c r="AN40" s="683"/>
      <c r="AO40" s="714"/>
      <c r="AQ40" s="722" t="s">
        <v>342</v>
      </c>
      <c r="AR40" s="723"/>
      <c r="AS40" s="723"/>
      <c r="AT40" s="723"/>
      <c r="AU40" s="723"/>
      <c r="AV40" s="723"/>
      <c r="AW40" s="723"/>
      <c r="AX40" s="723"/>
      <c r="AY40" s="724"/>
      <c r="AZ40" s="679" t="s">
        <v>128</v>
      </c>
      <c r="BA40" s="680"/>
      <c r="BB40" s="680"/>
      <c r="BC40" s="680"/>
      <c r="BD40" s="698"/>
      <c r="BE40" s="698"/>
      <c r="BF40" s="725"/>
      <c r="BG40" s="727" t="s">
        <v>343</v>
      </c>
      <c r="BH40" s="728"/>
      <c r="BI40" s="728"/>
      <c r="BJ40" s="728"/>
      <c r="BK40" s="728"/>
      <c r="BL40" s="236"/>
      <c r="BM40" s="719" t="s">
        <v>344</v>
      </c>
      <c r="BN40" s="719"/>
      <c r="BO40" s="719"/>
      <c r="BP40" s="719"/>
      <c r="BQ40" s="719"/>
      <c r="BR40" s="719"/>
      <c r="BS40" s="719"/>
      <c r="BT40" s="719"/>
      <c r="BU40" s="720"/>
      <c r="BV40" s="679">
        <v>81</v>
      </c>
      <c r="BW40" s="680"/>
      <c r="BX40" s="680"/>
      <c r="BY40" s="680"/>
      <c r="BZ40" s="680"/>
      <c r="CA40" s="680"/>
      <c r="CB40" s="726"/>
      <c r="CD40" s="718" t="s">
        <v>345</v>
      </c>
      <c r="CE40" s="719"/>
      <c r="CF40" s="719"/>
      <c r="CG40" s="719"/>
      <c r="CH40" s="719"/>
      <c r="CI40" s="719"/>
      <c r="CJ40" s="719"/>
      <c r="CK40" s="719"/>
      <c r="CL40" s="719"/>
      <c r="CM40" s="719"/>
      <c r="CN40" s="719"/>
      <c r="CO40" s="719"/>
      <c r="CP40" s="719"/>
      <c r="CQ40" s="720"/>
      <c r="CR40" s="679">
        <v>25200</v>
      </c>
      <c r="CS40" s="680"/>
      <c r="CT40" s="680"/>
      <c r="CU40" s="680"/>
      <c r="CV40" s="680"/>
      <c r="CW40" s="680"/>
      <c r="CX40" s="680"/>
      <c r="CY40" s="681"/>
      <c r="CZ40" s="682">
        <v>0.2</v>
      </c>
      <c r="DA40" s="700"/>
      <c r="DB40" s="700"/>
      <c r="DC40" s="701"/>
      <c r="DD40" s="685">
        <v>100</v>
      </c>
      <c r="DE40" s="680"/>
      <c r="DF40" s="680"/>
      <c r="DG40" s="680"/>
      <c r="DH40" s="680"/>
      <c r="DI40" s="680"/>
      <c r="DJ40" s="680"/>
      <c r="DK40" s="681"/>
      <c r="DL40" s="685" t="s">
        <v>137</v>
      </c>
      <c r="DM40" s="680"/>
      <c r="DN40" s="680"/>
      <c r="DO40" s="680"/>
      <c r="DP40" s="680"/>
      <c r="DQ40" s="680"/>
      <c r="DR40" s="680"/>
      <c r="DS40" s="680"/>
      <c r="DT40" s="680"/>
      <c r="DU40" s="680"/>
      <c r="DV40" s="681"/>
      <c r="DW40" s="682" t="s">
        <v>237</v>
      </c>
      <c r="DX40" s="700"/>
      <c r="DY40" s="700"/>
      <c r="DZ40" s="700"/>
      <c r="EA40" s="700"/>
      <c r="EB40" s="700"/>
      <c r="EC40" s="721"/>
    </row>
    <row r="41" spans="2:133" ht="11.25" customHeight="1" x14ac:dyDescent="0.2">
      <c r="B41" s="676" t="s">
        <v>346</v>
      </c>
      <c r="C41" s="677"/>
      <c r="D41" s="677"/>
      <c r="E41" s="677"/>
      <c r="F41" s="677"/>
      <c r="G41" s="677"/>
      <c r="H41" s="677"/>
      <c r="I41" s="677"/>
      <c r="J41" s="677"/>
      <c r="K41" s="677"/>
      <c r="L41" s="677"/>
      <c r="M41" s="677"/>
      <c r="N41" s="677"/>
      <c r="O41" s="677"/>
      <c r="P41" s="677"/>
      <c r="Q41" s="678"/>
      <c r="R41" s="679" t="s">
        <v>128</v>
      </c>
      <c r="S41" s="680"/>
      <c r="T41" s="680"/>
      <c r="U41" s="680"/>
      <c r="V41" s="680"/>
      <c r="W41" s="680"/>
      <c r="X41" s="680"/>
      <c r="Y41" s="681"/>
      <c r="Z41" s="712" t="s">
        <v>231</v>
      </c>
      <c r="AA41" s="712"/>
      <c r="AB41" s="712"/>
      <c r="AC41" s="712"/>
      <c r="AD41" s="713" t="s">
        <v>237</v>
      </c>
      <c r="AE41" s="713"/>
      <c r="AF41" s="713"/>
      <c r="AG41" s="713"/>
      <c r="AH41" s="713"/>
      <c r="AI41" s="713"/>
      <c r="AJ41" s="713"/>
      <c r="AK41" s="713"/>
      <c r="AL41" s="682" t="s">
        <v>128</v>
      </c>
      <c r="AM41" s="683"/>
      <c r="AN41" s="683"/>
      <c r="AO41" s="714"/>
      <c r="AQ41" s="722" t="s">
        <v>347</v>
      </c>
      <c r="AR41" s="723"/>
      <c r="AS41" s="723"/>
      <c r="AT41" s="723"/>
      <c r="AU41" s="723"/>
      <c r="AV41" s="723"/>
      <c r="AW41" s="723"/>
      <c r="AX41" s="723"/>
      <c r="AY41" s="724"/>
      <c r="AZ41" s="679">
        <v>188693</v>
      </c>
      <c r="BA41" s="680"/>
      <c r="BB41" s="680"/>
      <c r="BC41" s="680"/>
      <c r="BD41" s="698"/>
      <c r="BE41" s="698"/>
      <c r="BF41" s="725"/>
      <c r="BG41" s="727"/>
      <c r="BH41" s="728"/>
      <c r="BI41" s="728"/>
      <c r="BJ41" s="728"/>
      <c r="BK41" s="728"/>
      <c r="BL41" s="236"/>
      <c r="BM41" s="719" t="s">
        <v>348</v>
      </c>
      <c r="BN41" s="719"/>
      <c r="BO41" s="719"/>
      <c r="BP41" s="719"/>
      <c r="BQ41" s="719"/>
      <c r="BR41" s="719"/>
      <c r="BS41" s="719"/>
      <c r="BT41" s="719"/>
      <c r="BU41" s="720"/>
      <c r="BV41" s="679" t="s">
        <v>128</v>
      </c>
      <c r="BW41" s="680"/>
      <c r="BX41" s="680"/>
      <c r="BY41" s="680"/>
      <c r="BZ41" s="680"/>
      <c r="CA41" s="680"/>
      <c r="CB41" s="726"/>
      <c r="CD41" s="718" t="s">
        <v>349</v>
      </c>
      <c r="CE41" s="719"/>
      <c r="CF41" s="719"/>
      <c r="CG41" s="719"/>
      <c r="CH41" s="719"/>
      <c r="CI41" s="719"/>
      <c r="CJ41" s="719"/>
      <c r="CK41" s="719"/>
      <c r="CL41" s="719"/>
      <c r="CM41" s="719"/>
      <c r="CN41" s="719"/>
      <c r="CO41" s="719"/>
      <c r="CP41" s="719"/>
      <c r="CQ41" s="720"/>
      <c r="CR41" s="679" t="s">
        <v>237</v>
      </c>
      <c r="CS41" s="698"/>
      <c r="CT41" s="698"/>
      <c r="CU41" s="698"/>
      <c r="CV41" s="698"/>
      <c r="CW41" s="698"/>
      <c r="CX41" s="698"/>
      <c r="CY41" s="699"/>
      <c r="CZ41" s="682" t="s">
        <v>128</v>
      </c>
      <c r="DA41" s="700"/>
      <c r="DB41" s="700"/>
      <c r="DC41" s="701"/>
      <c r="DD41" s="685" t="s">
        <v>231</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2">
      <c r="B42" s="676" t="s">
        <v>350</v>
      </c>
      <c r="C42" s="677"/>
      <c r="D42" s="677"/>
      <c r="E42" s="677"/>
      <c r="F42" s="677"/>
      <c r="G42" s="677"/>
      <c r="H42" s="677"/>
      <c r="I42" s="677"/>
      <c r="J42" s="677"/>
      <c r="K42" s="677"/>
      <c r="L42" s="677"/>
      <c r="M42" s="677"/>
      <c r="N42" s="677"/>
      <c r="O42" s="677"/>
      <c r="P42" s="677"/>
      <c r="Q42" s="678"/>
      <c r="R42" s="679">
        <v>188998</v>
      </c>
      <c r="S42" s="680"/>
      <c r="T42" s="680"/>
      <c r="U42" s="680"/>
      <c r="V42" s="680"/>
      <c r="W42" s="680"/>
      <c r="X42" s="680"/>
      <c r="Y42" s="681"/>
      <c r="Z42" s="712">
        <v>1.4</v>
      </c>
      <c r="AA42" s="712"/>
      <c r="AB42" s="712"/>
      <c r="AC42" s="712"/>
      <c r="AD42" s="713" t="s">
        <v>231</v>
      </c>
      <c r="AE42" s="713"/>
      <c r="AF42" s="713"/>
      <c r="AG42" s="713"/>
      <c r="AH42" s="713"/>
      <c r="AI42" s="713"/>
      <c r="AJ42" s="713"/>
      <c r="AK42" s="713"/>
      <c r="AL42" s="682" t="s">
        <v>237</v>
      </c>
      <c r="AM42" s="683"/>
      <c r="AN42" s="683"/>
      <c r="AO42" s="714"/>
      <c r="AQ42" s="715" t="s">
        <v>351</v>
      </c>
      <c r="AR42" s="716"/>
      <c r="AS42" s="716"/>
      <c r="AT42" s="716"/>
      <c r="AU42" s="716"/>
      <c r="AV42" s="716"/>
      <c r="AW42" s="716"/>
      <c r="AX42" s="716"/>
      <c r="AY42" s="717"/>
      <c r="AZ42" s="663">
        <v>635563</v>
      </c>
      <c r="BA42" s="702"/>
      <c r="BB42" s="702"/>
      <c r="BC42" s="702"/>
      <c r="BD42" s="664"/>
      <c r="BE42" s="664"/>
      <c r="BF42" s="708"/>
      <c r="BG42" s="729"/>
      <c r="BH42" s="730"/>
      <c r="BI42" s="730"/>
      <c r="BJ42" s="730"/>
      <c r="BK42" s="730"/>
      <c r="BL42" s="237"/>
      <c r="BM42" s="709" t="s">
        <v>352</v>
      </c>
      <c r="BN42" s="709"/>
      <c r="BO42" s="709"/>
      <c r="BP42" s="709"/>
      <c r="BQ42" s="709"/>
      <c r="BR42" s="709"/>
      <c r="BS42" s="709"/>
      <c r="BT42" s="709"/>
      <c r="BU42" s="710"/>
      <c r="BV42" s="663">
        <v>353</v>
      </c>
      <c r="BW42" s="702"/>
      <c r="BX42" s="702"/>
      <c r="BY42" s="702"/>
      <c r="BZ42" s="702"/>
      <c r="CA42" s="702"/>
      <c r="CB42" s="711"/>
      <c r="CD42" s="676" t="s">
        <v>353</v>
      </c>
      <c r="CE42" s="677"/>
      <c r="CF42" s="677"/>
      <c r="CG42" s="677"/>
      <c r="CH42" s="677"/>
      <c r="CI42" s="677"/>
      <c r="CJ42" s="677"/>
      <c r="CK42" s="677"/>
      <c r="CL42" s="677"/>
      <c r="CM42" s="677"/>
      <c r="CN42" s="677"/>
      <c r="CO42" s="677"/>
      <c r="CP42" s="677"/>
      <c r="CQ42" s="678"/>
      <c r="CR42" s="679">
        <v>1090844</v>
      </c>
      <c r="CS42" s="680"/>
      <c r="CT42" s="680"/>
      <c r="CU42" s="680"/>
      <c r="CV42" s="680"/>
      <c r="CW42" s="680"/>
      <c r="CX42" s="680"/>
      <c r="CY42" s="681"/>
      <c r="CZ42" s="682">
        <v>8.6</v>
      </c>
      <c r="DA42" s="683"/>
      <c r="DB42" s="683"/>
      <c r="DC42" s="684"/>
      <c r="DD42" s="685">
        <v>162205</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2">
      <c r="B43" s="660" t="s">
        <v>354</v>
      </c>
      <c r="C43" s="661"/>
      <c r="D43" s="661"/>
      <c r="E43" s="661"/>
      <c r="F43" s="661"/>
      <c r="G43" s="661"/>
      <c r="H43" s="661"/>
      <c r="I43" s="661"/>
      <c r="J43" s="661"/>
      <c r="K43" s="661"/>
      <c r="L43" s="661"/>
      <c r="M43" s="661"/>
      <c r="N43" s="661"/>
      <c r="O43" s="661"/>
      <c r="P43" s="661"/>
      <c r="Q43" s="662"/>
      <c r="R43" s="663">
        <v>13164740</v>
      </c>
      <c r="S43" s="702"/>
      <c r="T43" s="702"/>
      <c r="U43" s="702"/>
      <c r="V43" s="702"/>
      <c r="W43" s="702"/>
      <c r="X43" s="702"/>
      <c r="Y43" s="703"/>
      <c r="Z43" s="704">
        <v>100</v>
      </c>
      <c r="AA43" s="704"/>
      <c r="AB43" s="704"/>
      <c r="AC43" s="704"/>
      <c r="AD43" s="705">
        <v>4481988</v>
      </c>
      <c r="AE43" s="705"/>
      <c r="AF43" s="705"/>
      <c r="AG43" s="705"/>
      <c r="AH43" s="705"/>
      <c r="AI43" s="705"/>
      <c r="AJ43" s="705"/>
      <c r="AK43" s="705"/>
      <c r="AL43" s="666">
        <v>100</v>
      </c>
      <c r="AM43" s="706"/>
      <c r="AN43" s="706"/>
      <c r="AO43" s="707"/>
      <c r="BV43" s="238"/>
      <c r="BW43" s="238"/>
      <c r="BX43" s="238"/>
      <c r="BY43" s="238"/>
      <c r="BZ43" s="238"/>
      <c r="CA43" s="238"/>
      <c r="CB43" s="238"/>
      <c r="CD43" s="676" t="s">
        <v>355</v>
      </c>
      <c r="CE43" s="677"/>
      <c r="CF43" s="677"/>
      <c r="CG43" s="677"/>
      <c r="CH43" s="677"/>
      <c r="CI43" s="677"/>
      <c r="CJ43" s="677"/>
      <c r="CK43" s="677"/>
      <c r="CL43" s="677"/>
      <c r="CM43" s="677"/>
      <c r="CN43" s="677"/>
      <c r="CO43" s="677"/>
      <c r="CP43" s="677"/>
      <c r="CQ43" s="678"/>
      <c r="CR43" s="679">
        <v>27400</v>
      </c>
      <c r="CS43" s="698"/>
      <c r="CT43" s="698"/>
      <c r="CU43" s="698"/>
      <c r="CV43" s="698"/>
      <c r="CW43" s="698"/>
      <c r="CX43" s="698"/>
      <c r="CY43" s="699"/>
      <c r="CZ43" s="682">
        <v>0.2</v>
      </c>
      <c r="DA43" s="700"/>
      <c r="DB43" s="700"/>
      <c r="DC43" s="701"/>
      <c r="DD43" s="685">
        <v>27400</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2" t="s">
        <v>302</v>
      </c>
      <c r="CE44" s="693"/>
      <c r="CF44" s="676" t="s">
        <v>356</v>
      </c>
      <c r="CG44" s="677"/>
      <c r="CH44" s="677"/>
      <c r="CI44" s="677"/>
      <c r="CJ44" s="677"/>
      <c r="CK44" s="677"/>
      <c r="CL44" s="677"/>
      <c r="CM44" s="677"/>
      <c r="CN44" s="677"/>
      <c r="CO44" s="677"/>
      <c r="CP44" s="677"/>
      <c r="CQ44" s="678"/>
      <c r="CR44" s="679">
        <v>1057112</v>
      </c>
      <c r="CS44" s="680"/>
      <c r="CT44" s="680"/>
      <c r="CU44" s="680"/>
      <c r="CV44" s="680"/>
      <c r="CW44" s="680"/>
      <c r="CX44" s="680"/>
      <c r="CY44" s="681"/>
      <c r="CZ44" s="682">
        <v>8.3000000000000007</v>
      </c>
      <c r="DA44" s="683"/>
      <c r="DB44" s="683"/>
      <c r="DC44" s="684"/>
      <c r="DD44" s="685">
        <v>154841</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4"/>
      <c r="CE45" s="695"/>
      <c r="CF45" s="676" t="s">
        <v>358</v>
      </c>
      <c r="CG45" s="677"/>
      <c r="CH45" s="677"/>
      <c r="CI45" s="677"/>
      <c r="CJ45" s="677"/>
      <c r="CK45" s="677"/>
      <c r="CL45" s="677"/>
      <c r="CM45" s="677"/>
      <c r="CN45" s="677"/>
      <c r="CO45" s="677"/>
      <c r="CP45" s="677"/>
      <c r="CQ45" s="678"/>
      <c r="CR45" s="679">
        <v>661183</v>
      </c>
      <c r="CS45" s="698"/>
      <c r="CT45" s="698"/>
      <c r="CU45" s="698"/>
      <c r="CV45" s="698"/>
      <c r="CW45" s="698"/>
      <c r="CX45" s="698"/>
      <c r="CY45" s="699"/>
      <c r="CZ45" s="682">
        <v>5.2</v>
      </c>
      <c r="DA45" s="700"/>
      <c r="DB45" s="700"/>
      <c r="DC45" s="701"/>
      <c r="DD45" s="685">
        <v>30938</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4"/>
      <c r="CE46" s="695"/>
      <c r="CF46" s="676" t="s">
        <v>360</v>
      </c>
      <c r="CG46" s="677"/>
      <c r="CH46" s="677"/>
      <c r="CI46" s="677"/>
      <c r="CJ46" s="677"/>
      <c r="CK46" s="677"/>
      <c r="CL46" s="677"/>
      <c r="CM46" s="677"/>
      <c r="CN46" s="677"/>
      <c r="CO46" s="677"/>
      <c r="CP46" s="677"/>
      <c r="CQ46" s="678"/>
      <c r="CR46" s="679">
        <v>350610</v>
      </c>
      <c r="CS46" s="680"/>
      <c r="CT46" s="680"/>
      <c r="CU46" s="680"/>
      <c r="CV46" s="680"/>
      <c r="CW46" s="680"/>
      <c r="CX46" s="680"/>
      <c r="CY46" s="681"/>
      <c r="CZ46" s="682">
        <v>2.8</v>
      </c>
      <c r="DA46" s="683"/>
      <c r="DB46" s="683"/>
      <c r="DC46" s="684"/>
      <c r="DD46" s="685">
        <v>119045</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4"/>
      <c r="CE47" s="695"/>
      <c r="CF47" s="676" t="s">
        <v>362</v>
      </c>
      <c r="CG47" s="677"/>
      <c r="CH47" s="677"/>
      <c r="CI47" s="677"/>
      <c r="CJ47" s="677"/>
      <c r="CK47" s="677"/>
      <c r="CL47" s="677"/>
      <c r="CM47" s="677"/>
      <c r="CN47" s="677"/>
      <c r="CO47" s="677"/>
      <c r="CP47" s="677"/>
      <c r="CQ47" s="678"/>
      <c r="CR47" s="679">
        <v>33732</v>
      </c>
      <c r="CS47" s="698"/>
      <c r="CT47" s="698"/>
      <c r="CU47" s="698"/>
      <c r="CV47" s="698"/>
      <c r="CW47" s="698"/>
      <c r="CX47" s="698"/>
      <c r="CY47" s="699"/>
      <c r="CZ47" s="682">
        <v>0.3</v>
      </c>
      <c r="DA47" s="700"/>
      <c r="DB47" s="700"/>
      <c r="DC47" s="701"/>
      <c r="DD47" s="685">
        <v>7364</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6"/>
      <c r="CE48" s="697"/>
      <c r="CF48" s="676" t="s">
        <v>363</v>
      </c>
      <c r="CG48" s="677"/>
      <c r="CH48" s="677"/>
      <c r="CI48" s="677"/>
      <c r="CJ48" s="677"/>
      <c r="CK48" s="677"/>
      <c r="CL48" s="677"/>
      <c r="CM48" s="677"/>
      <c r="CN48" s="677"/>
      <c r="CO48" s="677"/>
      <c r="CP48" s="677"/>
      <c r="CQ48" s="678"/>
      <c r="CR48" s="679" t="s">
        <v>128</v>
      </c>
      <c r="CS48" s="680"/>
      <c r="CT48" s="680"/>
      <c r="CU48" s="680"/>
      <c r="CV48" s="680"/>
      <c r="CW48" s="680"/>
      <c r="CX48" s="680"/>
      <c r="CY48" s="681"/>
      <c r="CZ48" s="682" t="s">
        <v>237</v>
      </c>
      <c r="DA48" s="683"/>
      <c r="DB48" s="683"/>
      <c r="DC48" s="684"/>
      <c r="DD48" s="685" t="s">
        <v>128</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0" t="s">
        <v>364</v>
      </c>
      <c r="CE49" s="661"/>
      <c r="CF49" s="661"/>
      <c r="CG49" s="661"/>
      <c r="CH49" s="661"/>
      <c r="CI49" s="661"/>
      <c r="CJ49" s="661"/>
      <c r="CK49" s="661"/>
      <c r="CL49" s="661"/>
      <c r="CM49" s="661"/>
      <c r="CN49" s="661"/>
      <c r="CO49" s="661"/>
      <c r="CP49" s="661"/>
      <c r="CQ49" s="662"/>
      <c r="CR49" s="663">
        <v>12695110</v>
      </c>
      <c r="CS49" s="664"/>
      <c r="CT49" s="664"/>
      <c r="CU49" s="664"/>
      <c r="CV49" s="664"/>
      <c r="CW49" s="664"/>
      <c r="CX49" s="664"/>
      <c r="CY49" s="665"/>
      <c r="CZ49" s="666">
        <v>100</v>
      </c>
      <c r="DA49" s="667"/>
      <c r="DB49" s="667"/>
      <c r="DC49" s="668"/>
      <c r="DD49" s="669">
        <v>5734724</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W2U9esX+RZZCfu6ypr9gryZMXbX/IwbzVxsfkuKXWtDTt4s2s5oRqqoNToGs4SxrM3i+eVovAiSeCi9/mwIYOQ==" saltValue="K+CWpr7miT0vJzogGePgW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1" t="s">
        <v>366</v>
      </c>
      <c r="DK2" s="1202"/>
      <c r="DL2" s="1202"/>
      <c r="DM2" s="1202"/>
      <c r="DN2" s="1202"/>
      <c r="DO2" s="1203"/>
      <c r="DP2" s="251"/>
      <c r="DQ2" s="1201" t="s">
        <v>367</v>
      </c>
      <c r="DR2" s="1202"/>
      <c r="DS2" s="1202"/>
      <c r="DT2" s="1202"/>
      <c r="DU2" s="1202"/>
      <c r="DV2" s="1202"/>
      <c r="DW2" s="1202"/>
      <c r="DX2" s="1202"/>
      <c r="DY2" s="1202"/>
      <c r="DZ2" s="1203"/>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7" t="s">
        <v>368</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89" t="s">
        <v>370</v>
      </c>
      <c r="B5" s="1090"/>
      <c r="C5" s="1090"/>
      <c r="D5" s="1090"/>
      <c r="E5" s="1090"/>
      <c r="F5" s="1090"/>
      <c r="G5" s="1090"/>
      <c r="H5" s="1090"/>
      <c r="I5" s="1090"/>
      <c r="J5" s="1090"/>
      <c r="K5" s="1090"/>
      <c r="L5" s="1090"/>
      <c r="M5" s="1090"/>
      <c r="N5" s="1090"/>
      <c r="O5" s="1090"/>
      <c r="P5" s="1091"/>
      <c r="Q5" s="1095" t="s">
        <v>371</v>
      </c>
      <c r="R5" s="1096"/>
      <c r="S5" s="1096"/>
      <c r="T5" s="1096"/>
      <c r="U5" s="1097"/>
      <c r="V5" s="1095" t="s">
        <v>372</v>
      </c>
      <c r="W5" s="1096"/>
      <c r="X5" s="1096"/>
      <c r="Y5" s="1096"/>
      <c r="Z5" s="1097"/>
      <c r="AA5" s="1095" t="s">
        <v>373</v>
      </c>
      <c r="AB5" s="1096"/>
      <c r="AC5" s="1096"/>
      <c r="AD5" s="1096"/>
      <c r="AE5" s="1096"/>
      <c r="AF5" s="1204" t="s">
        <v>374</v>
      </c>
      <c r="AG5" s="1096"/>
      <c r="AH5" s="1096"/>
      <c r="AI5" s="1096"/>
      <c r="AJ5" s="1111"/>
      <c r="AK5" s="1096" t="s">
        <v>375</v>
      </c>
      <c r="AL5" s="1096"/>
      <c r="AM5" s="1096"/>
      <c r="AN5" s="1096"/>
      <c r="AO5" s="1097"/>
      <c r="AP5" s="1095" t="s">
        <v>376</v>
      </c>
      <c r="AQ5" s="1096"/>
      <c r="AR5" s="1096"/>
      <c r="AS5" s="1096"/>
      <c r="AT5" s="1097"/>
      <c r="AU5" s="1095" t="s">
        <v>377</v>
      </c>
      <c r="AV5" s="1096"/>
      <c r="AW5" s="1096"/>
      <c r="AX5" s="1096"/>
      <c r="AY5" s="1111"/>
      <c r="AZ5" s="258"/>
      <c r="BA5" s="258"/>
      <c r="BB5" s="258"/>
      <c r="BC5" s="258"/>
      <c r="BD5" s="258"/>
      <c r="BE5" s="259"/>
      <c r="BF5" s="259"/>
      <c r="BG5" s="259"/>
      <c r="BH5" s="259"/>
      <c r="BI5" s="259"/>
      <c r="BJ5" s="259"/>
      <c r="BK5" s="259"/>
      <c r="BL5" s="259"/>
      <c r="BM5" s="259"/>
      <c r="BN5" s="259"/>
      <c r="BO5" s="259"/>
      <c r="BP5" s="259"/>
      <c r="BQ5" s="1089" t="s">
        <v>378</v>
      </c>
      <c r="BR5" s="1090"/>
      <c r="BS5" s="1090"/>
      <c r="BT5" s="1090"/>
      <c r="BU5" s="1090"/>
      <c r="BV5" s="1090"/>
      <c r="BW5" s="1090"/>
      <c r="BX5" s="1090"/>
      <c r="BY5" s="1090"/>
      <c r="BZ5" s="1090"/>
      <c r="CA5" s="1090"/>
      <c r="CB5" s="1090"/>
      <c r="CC5" s="1090"/>
      <c r="CD5" s="1090"/>
      <c r="CE5" s="1090"/>
      <c r="CF5" s="1090"/>
      <c r="CG5" s="1091"/>
      <c r="CH5" s="1095" t="s">
        <v>379</v>
      </c>
      <c r="CI5" s="1096"/>
      <c r="CJ5" s="1096"/>
      <c r="CK5" s="1096"/>
      <c r="CL5" s="1097"/>
      <c r="CM5" s="1095" t="s">
        <v>380</v>
      </c>
      <c r="CN5" s="1096"/>
      <c r="CO5" s="1096"/>
      <c r="CP5" s="1096"/>
      <c r="CQ5" s="1097"/>
      <c r="CR5" s="1095" t="s">
        <v>381</v>
      </c>
      <c r="CS5" s="1096"/>
      <c r="CT5" s="1096"/>
      <c r="CU5" s="1096"/>
      <c r="CV5" s="1097"/>
      <c r="CW5" s="1095" t="s">
        <v>382</v>
      </c>
      <c r="CX5" s="1096"/>
      <c r="CY5" s="1096"/>
      <c r="CZ5" s="1096"/>
      <c r="DA5" s="1097"/>
      <c r="DB5" s="1095" t="s">
        <v>383</v>
      </c>
      <c r="DC5" s="1096"/>
      <c r="DD5" s="1096"/>
      <c r="DE5" s="1096"/>
      <c r="DF5" s="1097"/>
      <c r="DG5" s="1189" t="s">
        <v>384</v>
      </c>
      <c r="DH5" s="1190"/>
      <c r="DI5" s="1190"/>
      <c r="DJ5" s="1190"/>
      <c r="DK5" s="1191"/>
      <c r="DL5" s="1189" t="s">
        <v>385</v>
      </c>
      <c r="DM5" s="1190"/>
      <c r="DN5" s="1190"/>
      <c r="DO5" s="1190"/>
      <c r="DP5" s="1191"/>
      <c r="DQ5" s="1095" t="s">
        <v>386</v>
      </c>
      <c r="DR5" s="1096"/>
      <c r="DS5" s="1096"/>
      <c r="DT5" s="1096"/>
      <c r="DU5" s="1097"/>
      <c r="DV5" s="1095" t="s">
        <v>377</v>
      </c>
      <c r="DW5" s="1096"/>
      <c r="DX5" s="1096"/>
      <c r="DY5" s="1096"/>
      <c r="DZ5" s="1111"/>
      <c r="EA5" s="256"/>
    </row>
    <row r="6" spans="1:131" s="257" customFormat="1" ht="26.25" customHeight="1" thickBot="1" x14ac:dyDescent="0.25">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5"/>
      <c r="AG6" s="1099"/>
      <c r="AH6" s="1099"/>
      <c r="AI6" s="1099"/>
      <c r="AJ6" s="1112"/>
      <c r="AK6" s="1099"/>
      <c r="AL6" s="1099"/>
      <c r="AM6" s="1099"/>
      <c r="AN6" s="1099"/>
      <c r="AO6" s="1100"/>
      <c r="AP6" s="1098"/>
      <c r="AQ6" s="1099"/>
      <c r="AR6" s="1099"/>
      <c r="AS6" s="1099"/>
      <c r="AT6" s="1100"/>
      <c r="AU6" s="1098"/>
      <c r="AV6" s="1099"/>
      <c r="AW6" s="1099"/>
      <c r="AX6" s="1099"/>
      <c r="AY6" s="1112"/>
      <c r="AZ6" s="254"/>
      <c r="BA6" s="254"/>
      <c r="BB6" s="254"/>
      <c r="BC6" s="254"/>
      <c r="BD6" s="254"/>
      <c r="BE6" s="255"/>
      <c r="BF6" s="255"/>
      <c r="BG6" s="255"/>
      <c r="BH6" s="255"/>
      <c r="BI6" s="255"/>
      <c r="BJ6" s="255"/>
      <c r="BK6" s="255"/>
      <c r="BL6" s="255"/>
      <c r="BM6" s="255"/>
      <c r="BN6" s="255"/>
      <c r="BO6" s="255"/>
      <c r="BP6" s="255"/>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2"/>
      <c r="DH6" s="1193"/>
      <c r="DI6" s="1193"/>
      <c r="DJ6" s="1193"/>
      <c r="DK6" s="1194"/>
      <c r="DL6" s="1192"/>
      <c r="DM6" s="1193"/>
      <c r="DN6" s="1193"/>
      <c r="DO6" s="1193"/>
      <c r="DP6" s="1194"/>
      <c r="DQ6" s="1098"/>
      <c r="DR6" s="1099"/>
      <c r="DS6" s="1099"/>
      <c r="DT6" s="1099"/>
      <c r="DU6" s="1100"/>
      <c r="DV6" s="1098"/>
      <c r="DW6" s="1099"/>
      <c r="DX6" s="1099"/>
      <c r="DY6" s="1099"/>
      <c r="DZ6" s="1112"/>
      <c r="EA6" s="256"/>
    </row>
    <row r="7" spans="1:131" s="257" customFormat="1" ht="26.25" customHeight="1" thickTop="1" x14ac:dyDescent="0.2">
      <c r="A7" s="260">
        <v>1</v>
      </c>
      <c r="B7" s="1144" t="s">
        <v>387</v>
      </c>
      <c r="C7" s="1145"/>
      <c r="D7" s="1145"/>
      <c r="E7" s="1145"/>
      <c r="F7" s="1145"/>
      <c r="G7" s="1145"/>
      <c r="H7" s="1145"/>
      <c r="I7" s="1145"/>
      <c r="J7" s="1145"/>
      <c r="K7" s="1145"/>
      <c r="L7" s="1145"/>
      <c r="M7" s="1145"/>
      <c r="N7" s="1145"/>
      <c r="O7" s="1145"/>
      <c r="P7" s="1146"/>
      <c r="Q7" s="1195">
        <v>13165</v>
      </c>
      <c r="R7" s="1196"/>
      <c r="S7" s="1196"/>
      <c r="T7" s="1196"/>
      <c r="U7" s="1196"/>
      <c r="V7" s="1196">
        <v>12695</v>
      </c>
      <c r="W7" s="1196"/>
      <c r="X7" s="1196"/>
      <c r="Y7" s="1196"/>
      <c r="Z7" s="1196"/>
      <c r="AA7" s="1196">
        <v>470</v>
      </c>
      <c r="AB7" s="1196"/>
      <c r="AC7" s="1196"/>
      <c r="AD7" s="1196"/>
      <c r="AE7" s="1197"/>
      <c r="AF7" s="1198">
        <v>258</v>
      </c>
      <c r="AG7" s="1199"/>
      <c r="AH7" s="1199"/>
      <c r="AI7" s="1199"/>
      <c r="AJ7" s="1200"/>
      <c r="AK7" s="1185">
        <v>973</v>
      </c>
      <c r="AL7" s="1186"/>
      <c r="AM7" s="1186"/>
      <c r="AN7" s="1186"/>
      <c r="AO7" s="1186"/>
      <c r="AP7" s="1186">
        <v>7954</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4"/>
      <c r="BS7" s="1108" t="s">
        <v>596</v>
      </c>
      <c r="BT7" s="1109"/>
      <c r="BU7" s="1109"/>
      <c r="BV7" s="1109"/>
      <c r="BW7" s="1109"/>
      <c r="BX7" s="1109"/>
      <c r="BY7" s="1109"/>
      <c r="BZ7" s="1109"/>
      <c r="CA7" s="1109"/>
      <c r="CB7" s="1109"/>
      <c r="CC7" s="1109"/>
      <c r="CD7" s="1109"/>
      <c r="CE7" s="1109"/>
      <c r="CF7" s="1109"/>
      <c r="CG7" s="1110"/>
      <c r="CH7" s="1182">
        <v>21</v>
      </c>
      <c r="CI7" s="1183"/>
      <c r="CJ7" s="1183"/>
      <c r="CK7" s="1183"/>
      <c r="CL7" s="1184"/>
      <c r="CM7" s="1182">
        <v>141</v>
      </c>
      <c r="CN7" s="1183"/>
      <c r="CO7" s="1183"/>
      <c r="CP7" s="1183"/>
      <c r="CQ7" s="1184"/>
      <c r="CR7" s="1182">
        <v>5</v>
      </c>
      <c r="CS7" s="1183"/>
      <c r="CT7" s="1183"/>
      <c r="CU7" s="1183"/>
      <c r="CV7" s="1184"/>
      <c r="CW7" s="1182" t="s">
        <v>597</v>
      </c>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6"/>
      <c r="DW7" s="1207"/>
      <c r="DX7" s="1207"/>
      <c r="DY7" s="1207"/>
      <c r="DZ7" s="1208"/>
      <c r="EA7" s="256"/>
    </row>
    <row r="8" spans="1:131" s="257" customFormat="1" ht="26.25" customHeight="1" x14ac:dyDescent="0.2">
      <c r="A8" s="262">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80"/>
      <c r="AL8" s="1181"/>
      <c r="AM8" s="1181"/>
      <c r="AN8" s="1181"/>
      <c r="AO8" s="1181"/>
      <c r="AP8" s="1181"/>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3">
        <v>2</v>
      </c>
      <c r="BR8" s="264"/>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6"/>
    </row>
    <row r="9" spans="1:131" s="257" customFormat="1" ht="26.25" customHeight="1" x14ac:dyDescent="0.2">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6"/>
    </row>
    <row r="10" spans="1:131" s="257" customFormat="1" ht="26.25" customHeight="1" x14ac:dyDescent="0.2">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6"/>
    </row>
    <row r="11" spans="1:131" s="257" customFormat="1" ht="26.25" customHeight="1" x14ac:dyDescent="0.2">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6"/>
    </row>
    <row r="12" spans="1:131" s="257" customFormat="1" ht="26.25" customHeight="1" x14ac:dyDescent="0.2">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6"/>
    </row>
    <row r="13" spans="1:131" s="257" customFormat="1" ht="26.25" customHeight="1" x14ac:dyDescent="0.2">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6"/>
    </row>
    <row r="14" spans="1:131" s="257" customFormat="1" ht="26.25" customHeight="1" x14ac:dyDescent="0.2">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6"/>
    </row>
    <row r="15" spans="1:131" s="257" customFormat="1" ht="26.25" customHeight="1" x14ac:dyDescent="0.2">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6"/>
    </row>
    <row r="16" spans="1:131" s="257" customFormat="1" ht="26.25" customHeight="1" x14ac:dyDescent="0.2">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6"/>
    </row>
    <row r="17" spans="1:131" s="257" customFormat="1" ht="26.25" customHeight="1" x14ac:dyDescent="0.2">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6"/>
    </row>
    <row r="18" spans="1:131" s="257" customFormat="1" ht="26.25" customHeight="1" x14ac:dyDescent="0.2">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6"/>
    </row>
    <row r="19" spans="1:131" s="257" customFormat="1" ht="26.25" customHeight="1" x14ac:dyDescent="0.2">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6"/>
    </row>
    <row r="20" spans="1:131" s="257" customFormat="1" ht="26.25" customHeight="1" x14ac:dyDescent="0.2">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6"/>
    </row>
    <row r="21" spans="1:131" s="257" customFormat="1" ht="26.25" customHeight="1" thickBot="1" x14ac:dyDescent="0.25">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6"/>
    </row>
    <row r="22" spans="1:131" s="257" customFormat="1" ht="26.25" customHeight="1" x14ac:dyDescent="0.2">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388</v>
      </c>
      <c r="BA22" s="1129"/>
      <c r="BB22" s="1129"/>
      <c r="BC22" s="1129"/>
      <c r="BD22" s="1130"/>
      <c r="BE22" s="255"/>
      <c r="BF22" s="255"/>
      <c r="BG22" s="255"/>
      <c r="BH22" s="255"/>
      <c r="BI22" s="255"/>
      <c r="BJ22" s="255"/>
      <c r="BK22" s="255"/>
      <c r="BL22" s="255"/>
      <c r="BM22" s="255"/>
      <c r="BN22" s="255"/>
      <c r="BO22" s="255"/>
      <c r="BP22" s="255"/>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6"/>
    </row>
    <row r="23" spans="1:131" s="257" customFormat="1" ht="26.25" customHeight="1" thickBot="1" x14ac:dyDescent="0.25">
      <c r="A23" s="265" t="s">
        <v>389</v>
      </c>
      <c r="B23" s="1038" t="s">
        <v>390</v>
      </c>
      <c r="C23" s="1039"/>
      <c r="D23" s="1039"/>
      <c r="E23" s="1039"/>
      <c r="F23" s="1039"/>
      <c r="G23" s="1039"/>
      <c r="H23" s="1039"/>
      <c r="I23" s="1039"/>
      <c r="J23" s="1039"/>
      <c r="K23" s="1039"/>
      <c r="L23" s="1039"/>
      <c r="M23" s="1039"/>
      <c r="N23" s="1039"/>
      <c r="O23" s="1039"/>
      <c r="P23" s="1040"/>
      <c r="Q23" s="1162">
        <v>13165</v>
      </c>
      <c r="R23" s="1163"/>
      <c r="S23" s="1163"/>
      <c r="T23" s="1163"/>
      <c r="U23" s="1163"/>
      <c r="V23" s="1163">
        <v>12695</v>
      </c>
      <c r="W23" s="1163"/>
      <c r="X23" s="1163"/>
      <c r="Y23" s="1163"/>
      <c r="Z23" s="1163"/>
      <c r="AA23" s="1163">
        <v>470</v>
      </c>
      <c r="AB23" s="1163"/>
      <c r="AC23" s="1163"/>
      <c r="AD23" s="1163"/>
      <c r="AE23" s="1164"/>
      <c r="AF23" s="1165">
        <v>258</v>
      </c>
      <c r="AG23" s="1163"/>
      <c r="AH23" s="1163"/>
      <c r="AI23" s="1163"/>
      <c r="AJ23" s="1166"/>
      <c r="AK23" s="1167"/>
      <c r="AL23" s="1168"/>
      <c r="AM23" s="1168"/>
      <c r="AN23" s="1168"/>
      <c r="AO23" s="1168"/>
      <c r="AP23" s="1163">
        <v>7954</v>
      </c>
      <c r="AQ23" s="1163"/>
      <c r="AR23" s="1163"/>
      <c r="AS23" s="1163"/>
      <c r="AT23" s="1163"/>
      <c r="AU23" s="1169"/>
      <c r="AV23" s="1169"/>
      <c r="AW23" s="1169"/>
      <c r="AX23" s="1169"/>
      <c r="AY23" s="1170"/>
      <c r="AZ23" s="1159" t="s">
        <v>391</v>
      </c>
      <c r="BA23" s="1160"/>
      <c r="BB23" s="1160"/>
      <c r="BC23" s="1160"/>
      <c r="BD23" s="1161"/>
      <c r="BE23" s="255"/>
      <c r="BF23" s="255"/>
      <c r="BG23" s="255"/>
      <c r="BH23" s="255"/>
      <c r="BI23" s="255"/>
      <c r="BJ23" s="255"/>
      <c r="BK23" s="255"/>
      <c r="BL23" s="255"/>
      <c r="BM23" s="255"/>
      <c r="BN23" s="255"/>
      <c r="BO23" s="255"/>
      <c r="BP23" s="255"/>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6"/>
    </row>
    <row r="24" spans="1:131" s="257" customFormat="1" ht="26.25" customHeight="1" x14ac:dyDescent="0.2">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6"/>
    </row>
    <row r="25" spans="1:131" s="249" customFormat="1" ht="26.25" customHeight="1" thickBot="1" x14ac:dyDescent="0.25">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8"/>
    </row>
    <row r="26" spans="1:131" s="249" customFormat="1" ht="26.25" customHeight="1" x14ac:dyDescent="0.2">
      <c r="A26" s="1089" t="s">
        <v>370</v>
      </c>
      <c r="B26" s="1090"/>
      <c r="C26" s="1090"/>
      <c r="D26" s="1090"/>
      <c r="E26" s="1090"/>
      <c r="F26" s="1090"/>
      <c r="G26" s="1090"/>
      <c r="H26" s="1090"/>
      <c r="I26" s="1090"/>
      <c r="J26" s="1090"/>
      <c r="K26" s="1090"/>
      <c r="L26" s="1090"/>
      <c r="M26" s="1090"/>
      <c r="N26" s="1090"/>
      <c r="O26" s="1090"/>
      <c r="P26" s="1091"/>
      <c r="Q26" s="1095" t="s">
        <v>394</v>
      </c>
      <c r="R26" s="1096"/>
      <c r="S26" s="1096"/>
      <c r="T26" s="1096"/>
      <c r="U26" s="1097"/>
      <c r="V26" s="1095" t="s">
        <v>395</v>
      </c>
      <c r="W26" s="1096"/>
      <c r="X26" s="1096"/>
      <c r="Y26" s="1096"/>
      <c r="Z26" s="1097"/>
      <c r="AA26" s="1095" t="s">
        <v>396</v>
      </c>
      <c r="AB26" s="1096"/>
      <c r="AC26" s="1096"/>
      <c r="AD26" s="1096"/>
      <c r="AE26" s="1096"/>
      <c r="AF26" s="1153" t="s">
        <v>397</v>
      </c>
      <c r="AG26" s="1102"/>
      <c r="AH26" s="1102"/>
      <c r="AI26" s="1102"/>
      <c r="AJ26" s="1154"/>
      <c r="AK26" s="1096" t="s">
        <v>398</v>
      </c>
      <c r="AL26" s="1096"/>
      <c r="AM26" s="1096"/>
      <c r="AN26" s="1096"/>
      <c r="AO26" s="1097"/>
      <c r="AP26" s="1095" t="s">
        <v>399</v>
      </c>
      <c r="AQ26" s="1096"/>
      <c r="AR26" s="1096"/>
      <c r="AS26" s="1096"/>
      <c r="AT26" s="1097"/>
      <c r="AU26" s="1095" t="s">
        <v>400</v>
      </c>
      <c r="AV26" s="1096"/>
      <c r="AW26" s="1096"/>
      <c r="AX26" s="1096"/>
      <c r="AY26" s="1097"/>
      <c r="AZ26" s="1095" t="s">
        <v>401</v>
      </c>
      <c r="BA26" s="1096"/>
      <c r="BB26" s="1096"/>
      <c r="BC26" s="1096"/>
      <c r="BD26" s="1097"/>
      <c r="BE26" s="1095" t="s">
        <v>377</v>
      </c>
      <c r="BF26" s="1096"/>
      <c r="BG26" s="1096"/>
      <c r="BH26" s="1096"/>
      <c r="BI26" s="1111"/>
      <c r="BJ26" s="254"/>
      <c r="BK26" s="254"/>
      <c r="BL26" s="254"/>
      <c r="BM26" s="254"/>
      <c r="BN26" s="254"/>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8"/>
    </row>
    <row r="27" spans="1:131" s="249" customFormat="1" ht="26.25" customHeight="1" thickBot="1" x14ac:dyDescent="0.25">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4"/>
      <c r="BK27" s="254"/>
      <c r="BL27" s="254"/>
      <c r="BM27" s="254"/>
      <c r="BN27" s="254"/>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8"/>
    </row>
    <row r="28" spans="1:131" s="249" customFormat="1" ht="26.25" customHeight="1" thickTop="1" x14ac:dyDescent="0.2">
      <c r="A28" s="267">
        <v>1</v>
      </c>
      <c r="B28" s="1144" t="s">
        <v>402</v>
      </c>
      <c r="C28" s="1145"/>
      <c r="D28" s="1145"/>
      <c r="E28" s="1145"/>
      <c r="F28" s="1145"/>
      <c r="G28" s="1145"/>
      <c r="H28" s="1145"/>
      <c r="I28" s="1145"/>
      <c r="J28" s="1145"/>
      <c r="K28" s="1145"/>
      <c r="L28" s="1145"/>
      <c r="M28" s="1145"/>
      <c r="N28" s="1145"/>
      <c r="O28" s="1145"/>
      <c r="P28" s="1146"/>
      <c r="Q28" s="1147">
        <v>2449</v>
      </c>
      <c r="R28" s="1148"/>
      <c r="S28" s="1148"/>
      <c r="T28" s="1148"/>
      <c r="U28" s="1148"/>
      <c r="V28" s="1148">
        <v>2432</v>
      </c>
      <c r="W28" s="1148"/>
      <c r="X28" s="1148"/>
      <c r="Y28" s="1148"/>
      <c r="Z28" s="1148"/>
      <c r="AA28" s="1148">
        <v>17</v>
      </c>
      <c r="AB28" s="1148"/>
      <c r="AC28" s="1148"/>
      <c r="AD28" s="1148"/>
      <c r="AE28" s="1149"/>
      <c r="AF28" s="1150">
        <v>17</v>
      </c>
      <c r="AG28" s="1148"/>
      <c r="AH28" s="1148"/>
      <c r="AI28" s="1148"/>
      <c r="AJ28" s="1151"/>
      <c r="AK28" s="1152">
        <v>189</v>
      </c>
      <c r="AL28" s="1140"/>
      <c r="AM28" s="1140"/>
      <c r="AN28" s="1140"/>
      <c r="AO28" s="1140"/>
      <c r="AP28" s="1140" t="s">
        <v>578</v>
      </c>
      <c r="AQ28" s="1140"/>
      <c r="AR28" s="1140"/>
      <c r="AS28" s="1140"/>
      <c r="AT28" s="1140"/>
      <c r="AU28" s="1140" t="s">
        <v>578</v>
      </c>
      <c r="AV28" s="1140"/>
      <c r="AW28" s="1140"/>
      <c r="AX28" s="1140"/>
      <c r="AY28" s="1140"/>
      <c r="AZ28" s="1141" t="s">
        <v>578</v>
      </c>
      <c r="BA28" s="1141"/>
      <c r="BB28" s="1141"/>
      <c r="BC28" s="1141"/>
      <c r="BD28" s="1141"/>
      <c r="BE28" s="1142"/>
      <c r="BF28" s="1142"/>
      <c r="BG28" s="1142"/>
      <c r="BH28" s="1142"/>
      <c r="BI28" s="1143"/>
      <c r="BJ28" s="254"/>
      <c r="BK28" s="254"/>
      <c r="BL28" s="254"/>
      <c r="BM28" s="254"/>
      <c r="BN28" s="254"/>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8"/>
    </row>
    <row r="29" spans="1:131" s="249" customFormat="1" ht="26.25" customHeight="1" x14ac:dyDescent="0.2">
      <c r="A29" s="267">
        <v>2</v>
      </c>
      <c r="B29" s="1131" t="s">
        <v>403</v>
      </c>
      <c r="C29" s="1132"/>
      <c r="D29" s="1132"/>
      <c r="E29" s="1132"/>
      <c r="F29" s="1132"/>
      <c r="G29" s="1132"/>
      <c r="H29" s="1132"/>
      <c r="I29" s="1132"/>
      <c r="J29" s="1132"/>
      <c r="K29" s="1132"/>
      <c r="L29" s="1132"/>
      <c r="M29" s="1132"/>
      <c r="N29" s="1132"/>
      <c r="O29" s="1132"/>
      <c r="P29" s="1133"/>
      <c r="Q29" s="1137">
        <v>1968</v>
      </c>
      <c r="R29" s="1138"/>
      <c r="S29" s="1138"/>
      <c r="T29" s="1138"/>
      <c r="U29" s="1138"/>
      <c r="V29" s="1138">
        <v>1871</v>
      </c>
      <c r="W29" s="1138"/>
      <c r="X29" s="1138"/>
      <c r="Y29" s="1138"/>
      <c r="Z29" s="1138"/>
      <c r="AA29" s="1138">
        <v>97</v>
      </c>
      <c r="AB29" s="1138"/>
      <c r="AC29" s="1138"/>
      <c r="AD29" s="1138"/>
      <c r="AE29" s="1139"/>
      <c r="AF29" s="1113">
        <v>97</v>
      </c>
      <c r="AG29" s="1114"/>
      <c r="AH29" s="1114"/>
      <c r="AI29" s="1114"/>
      <c r="AJ29" s="1115"/>
      <c r="AK29" s="1074">
        <v>335</v>
      </c>
      <c r="AL29" s="1065"/>
      <c r="AM29" s="1065"/>
      <c r="AN29" s="1065"/>
      <c r="AO29" s="1065"/>
      <c r="AP29" s="1065" t="s">
        <v>578</v>
      </c>
      <c r="AQ29" s="1065"/>
      <c r="AR29" s="1065"/>
      <c r="AS29" s="1065"/>
      <c r="AT29" s="1065"/>
      <c r="AU29" s="1065" t="s">
        <v>578</v>
      </c>
      <c r="AV29" s="1065"/>
      <c r="AW29" s="1065"/>
      <c r="AX29" s="1065"/>
      <c r="AY29" s="1065"/>
      <c r="AZ29" s="1136" t="s">
        <v>579</v>
      </c>
      <c r="BA29" s="1136"/>
      <c r="BB29" s="1136"/>
      <c r="BC29" s="1136"/>
      <c r="BD29" s="1136"/>
      <c r="BE29" s="1126"/>
      <c r="BF29" s="1126"/>
      <c r="BG29" s="1126"/>
      <c r="BH29" s="1126"/>
      <c r="BI29" s="1127"/>
      <c r="BJ29" s="254"/>
      <c r="BK29" s="254"/>
      <c r="BL29" s="254"/>
      <c r="BM29" s="254"/>
      <c r="BN29" s="254"/>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8"/>
    </row>
    <row r="30" spans="1:131" s="249" customFormat="1" ht="26.25" customHeight="1" x14ac:dyDescent="0.2">
      <c r="A30" s="267">
        <v>3</v>
      </c>
      <c r="B30" s="1131" t="s">
        <v>404</v>
      </c>
      <c r="C30" s="1132"/>
      <c r="D30" s="1132"/>
      <c r="E30" s="1132"/>
      <c r="F30" s="1132"/>
      <c r="G30" s="1132"/>
      <c r="H30" s="1132"/>
      <c r="I30" s="1132"/>
      <c r="J30" s="1132"/>
      <c r="K30" s="1132"/>
      <c r="L30" s="1132"/>
      <c r="M30" s="1132"/>
      <c r="N30" s="1132"/>
      <c r="O30" s="1132"/>
      <c r="P30" s="1133"/>
      <c r="Q30" s="1137">
        <v>10</v>
      </c>
      <c r="R30" s="1138"/>
      <c r="S30" s="1138"/>
      <c r="T30" s="1138"/>
      <c r="U30" s="1138"/>
      <c r="V30" s="1138">
        <v>10</v>
      </c>
      <c r="W30" s="1138"/>
      <c r="X30" s="1138"/>
      <c r="Y30" s="1138"/>
      <c r="Z30" s="1138"/>
      <c r="AA30" s="1138">
        <v>1</v>
      </c>
      <c r="AB30" s="1138"/>
      <c r="AC30" s="1138"/>
      <c r="AD30" s="1138"/>
      <c r="AE30" s="1139"/>
      <c r="AF30" s="1113">
        <v>1</v>
      </c>
      <c r="AG30" s="1114"/>
      <c r="AH30" s="1114"/>
      <c r="AI30" s="1114"/>
      <c r="AJ30" s="1115"/>
      <c r="AK30" s="1074">
        <v>3</v>
      </c>
      <c r="AL30" s="1065"/>
      <c r="AM30" s="1065"/>
      <c r="AN30" s="1065"/>
      <c r="AO30" s="1065"/>
      <c r="AP30" s="1065" t="s">
        <v>578</v>
      </c>
      <c r="AQ30" s="1065"/>
      <c r="AR30" s="1065"/>
      <c r="AS30" s="1065"/>
      <c r="AT30" s="1065"/>
      <c r="AU30" s="1065" t="s">
        <v>578</v>
      </c>
      <c r="AV30" s="1065"/>
      <c r="AW30" s="1065"/>
      <c r="AX30" s="1065"/>
      <c r="AY30" s="1065"/>
      <c r="AZ30" s="1136" t="s">
        <v>580</v>
      </c>
      <c r="BA30" s="1136"/>
      <c r="BB30" s="1136"/>
      <c r="BC30" s="1136"/>
      <c r="BD30" s="1136"/>
      <c r="BE30" s="1126"/>
      <c r="BF30" s="1126"/>
      <c r="BG30" s="1126"/>
      <c r="BH30" s="1126"/>
      <c r="BI30" s="1127"/>
      <c r="BJ30" s="254"/>
      <c r="BK30" s="254"/>
      <c r="BL30" s="254"/>
      <c r="BM30" s="254"/>
      <c r="BN30" s="254"/>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8"/>
    </row>
    <row r="31" spans="1:131" s="249" customFormat="1" ht="26.25" customHeight="1" x14ac:dyDescent="0.2">
      <c r="A31" s="267">
        <v>4</v>
      </c>
      <c r="B31" s="1131" t="s">
        <v>405</v>
      </c>
      <c r="C31" s="1132"/>
      <c r="D31" s="1132"/>
      <c r="E31" s="1132"/>
      <c r="F31" s="1132"/>
      <c r="G31" s="1132"/>
      <c r="H31" s="1132"/>
      <c r="I31" s="1132"/>
      <c r="J31" s="1132"/>
      <c r="K31" s="1132"/>
      <c r="L31" s="1132"/>
      <c r="M31" s="1132"/>
      <c r="N31" s="1132"/>
      <c r="O31" s="1132"/>
      <c r="P31" s="1133"/>
      <c r="Q31" s="1137">
        <v>519</v>
      </c>
      <c r="R31" s="1138"/>
      <c r="S31" s="1138"/>
      <c r="T31" s="1138"/>
      <c r="U31" s="1138"/>
      <c r="V31" s="1138">
        <v>519</v>
      </c>
      <c r="W31" s="1138"/>
      <c r="X31" s="1138"/>
      <c r="Y31" s="1138"/>
      <c r="Z31" s="1138"/>
      <c r="AA31" s="1138" t="s">
        <v>578</v>
      </c>
      <c r="AB31" s="1138"/>
      <c r="AC31" s="1138"/>
      <c r="AD31" s="1138"/>
      <c r="AE31" s="1139"/>
      <c r="AF31" s="1113" t="s">
        <v>128</v>
      </c>
      <c r="AG31" s="1114"/>
      <c r="AH31" s="1114"/>
      <c r="AI31" s="1114"/>
      <c r="AJ31" s="1115"/>
      <c r="AK31" s="1074">
        <v>301</v>
      </c>
      <c r="AL31" s="1065"/>
      <c r="AM31" s="1065"/>
      <c r="AN31" s="1065"/>
      <c r="AO31" s="1065"/>
      <c r="AP31" s="1065" t="s">
        <v>578</v>
      </c>
      <c r="AQ31" s="1065"/>
      <c r="AR31" s="1065"/>
      <c r="AS31" s="1065"/>
      <c r="AT31" s="1065"/>
      <c r="AU31" s="1065" t="s">
        <v>580</v>
      </c>
      <c r="AV31" s="1065"/>
      <c r="AW31" s="1065"/>
      <c r="AX31" s="1065"/>
      <c r="AY31" s="1065"/>
      <c r="AZ31" s="1136" t="s">
        <v>578</v>
      </c>
      <c r="BA31" s="1136"/>
      <c r="BB31" s="1136"/>
      <c r="BC31" s="1136"/>
      <c r="BD31" s="1136"/>
      <c r="BE31" s="1126"/>
      <c r="BF31" s="1126"/>
      <c r="BG31" s="1126"/>
      <c r="BH31" s="1126"/>
      <c r="BI31" s="1127"/>
      <c r="BJ31" s="254"/>
      <c r="BK31" s="254"/>
      <c r="BL31" s="254"/>
      <c r="BM31" s="254"/>
      <c r="BN31" s="254"/>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8"/>
    </row>
    <row r="32" spans="1:131" s="249" customFormat="1" ht="26.25" customHeight="1" x14ac:dyDescent="0.2">
      <c r="A32" s="267">
        <v>5</v>
      </c>
      <c r="B32" s="1131" t="s">
        <v>406</v>
      </c>
      <c r="C32" s="1132"/>
      <c r="D32" s="1132"/>
      <c r="E32" s="1132"/>
      <c r="F32" s="1132"/>
      <c r="G32" s="1132"/>
      <c r="H32" s="1132"/>
      <c r="I32" s="1132"/>
      <c r="J32" s="1132"/>
      <c r="K32" s="1132"/>
      <c r="L32" s="1132"/>
      <c r="M32" s="1132"/>
      <c r="N32" s="1132"/>
      <c r="O32" s="1132"/>
      <c r="P32" s="1133"/>
      <c r="Q32" s="1137">
        <v>453</v>
      </c>
      <c r="R32" s="1138"/>
      <c r="S32" s="1138"/>
      <c r="T32" s="1138"/>
      <c r="U32" s="1138"/>
      <c r="V32" s="1138">
        <v>408</v>
      </c>
      <c r="W32" s="1138"/>
      <c r="X32" s="1138"/>
      <c r="Y32" s="1138"/>
      <c r="Z32" s="1138"/>
      <c r="AA32" s="1138">
        <v>45</v>
      </c>
      <c r="AB32" s="1138"/>
      <c r="AC32" s="1138"/>
      <c r="AD32" s="1138"/>
      <c r="AE32" s="1139"/>
      <c r="AF32" s="1113">
        <v>356</v>
      </c>
      <c r="AG32" s="1114"/>
      <c r="AH32" s="1114"/>
      <c r="AI32" s="1114"/>
      <c r="AJ32" s="1115"/>
      <c r="AK32" s="1074">
        <v>15</v>
      </c>
      <c r="AL32" s="1065"/>
      <c r="AM32" s="1065"/>
      <c r="AN32" s="1065"/>
      <c r="AO32" s="1065"/>
      <c r="AP32" s="1065">
        <v>2129</v>
      </c>
      <c r="AQ32" s="1065"/>
      <c r="AR32" s="1065"/>
      <c r="AS32" s="1065"/>
      <c r="AT32" s="1065"/>
      <c r="AU32" s="1065">
        <v>75</v>
      </c>
      <c r="AV32" s="1065"/>
      <c r="AW32" s="1065"/>
      <c r="AX32" s="1065"/>
      <c r="AY32" s="1065"/>
      <c r="AZ32" s="1136" t="s">
        <v>578</v>
      </c>
      <c r="BA32" s="1136"/>
      <c r="BB32" s="1136"/>
      <c r="BC32" s="1136"/>
      <c r="BD32" s="1136"/>
      <c r="BE32" s="1126" t="s">
        <v>407</v>
      </c>
      <c r="BF32" s="1126"/>
      <c r="BG32" s="1126"/>
      <c r="BH32" s="1126"/>
      <c r="BI32" s="1127"/>
      <c r="BJ32" s="254"/>
      <c r="BK32" s="254"/>
      <c r="BL32" s="254"/>
      <c r="BM32" s="254"/>
      <c r="BN32" s="254"/>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8"/>
    </row>
    <row r="33" spans="1:131" s="249" customFormat="1" ht="26.25" customHeight="1" x14ac:dyDescent="0.2">
      <c r="A33" s="267">
        <v>6</v>
      </c>
      <c r="B33" s="1131" t="s">
        <v>408</v>
      </c>
      <c r="C33" s="1132"/>
      <c r="D33" s="1132"/>
      <c r="E33" s="1132"/>
      <c r="F33" s="1132"/>
      <c r="G33" s="1132"/>
      <c r="H33" s="1132"/>
      <c r="I33" s="1132"/>
      <c r="J33" s="1132"/>
      <c r="K33" s="1132"/>
      <c r="L33" s="1132"/>
      <c r="M33" s="1132"/>
      <c r="N33" s="1132"/>
      <c r="O33" s="1132"/>
      <c r="P33" s="1133"/>
      <c r="Q33" s="1137">
        <v>352</v>
      </c>
      <c r="R33" s="1138"/>
      <c r="S33" s="1138"/>
      <c r="T33" s="1138"/>
      <c r="U33" s="1138"/>
      <c r="V33" s="1138">
        <v>345</v>
      </c>
      <c r="W33" s="1138"/>
      <c r="X33" s="1138"/>
      <c r="Y33" s="1138"/>
      <c r="Z33" s="1138"/>
      <c r="AA33" s="1138">
        <v>7</v>
      </c>
      <c r="AB33" s="1138"/>
      <c r="AC33" s="1138"/>
      <c r="AD33" s="1138"/>
      <c r="AE33" s="1139"/>
      <c r="AF33" s="1113">
        <v>7</v>
      </c>
      <c r="AG33" s="1114"/>
      <c r="AH33" s="1114"/>
      <c r="AI33" s="1114"/>
      <c r="AJ33" s="1115"/>
      <c r="AK33" s="1074">
        <v>219</v>
      </c>
      <c r="AL33" s="1065"/>
      <c r="AM33" s="1065"/>
      <c r="AN33" s="1065"/>
      <c r="AO33" s="1065"/>
      <c r="AP33" s="1065">
        <v>1873</v>
      </c>
      <c r="AQ33" s="1065"/>
      <c r="AR33" s="1065"/>
      <c r="AS33" s="1065"/>
      <c r="AT33" s="1065"/>
      <c r="AU33" s="1065">
        <v>1534</v>
      </c>
      <c r="AV33" s="1065"/>
      <c r="AW33" s="1065"/>
      <c r="AX33" s="1065"/>
      <c r="AY33" s="1065"/>
      <c r="AZ33" s="1136" t="s">
        <v>578</v>
      </c>
      <c r="BA33" s="1136"/>
      <c r="BB33" s="1136"/>
      <c r="BC33" s="1136"/>
      <c r="BD33" s="1136"/>
      <c r="BE33" s="1126" t="s">
        <v>409</v>
      </c>
      <c r="BF33" s="1126"/>
      <c r="BG33" s="1126"/>
      <c r="BH33" s="1126"/>
      <c r="BI33" s="1127"/>
      <c r="BJ33" s="254"/>
      <c r="BK33" s="254"/>
      <c r="BL33" s="254"/>
      <c r="BM33" s="254"/>
      <c r="BN33" s="254"/>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8"/>
    </row>
    <row r="34" spans="1:131" s="249" customFormat="1" ht="26.25" customHeight="1" x14ac:dyDescent="0.2">
      <c r="A34" s="267">
        <v>7</v>
      </c>
      <c r="B34" s="1131" t="s">
        <v>410</v>
      </c>
      <c r="C34" s="1132"/>
      <c r="D34" s="1132"/>
      <c r="E34" s="1132"/>
      <c r="F34" s="1132"/>
      <c r="G34" s="1132"/>
      <c r="H34" s="1132"/>
      <c r="I34" s="1132"/>
      <c r="J34" s="1132"/>
      <c r="K34" s="1132"/>
      <c r="L34" s="1132"/>
      <c r="M34" s="1132"/>
      <c r="N34" s="1132"/>
      <c r="O34" s="1132"/>
      <c r="P34" s="1133"/>
      <c r="Q34" s="1137">
        <v>248</v>
      </c>
      <c r="R34" s="1138"/>
      <c r="S34" s="1138"/>
      <c r="T34" s="1138"/>
      <c r="U34" s="1138"/>
      <c r="V34" s="1138">
        <v>247</v>
      </c>
      <c r="W34" s="1138"/>
      <c r="X34" s="1138"/>
      <c r="Y34" s="1138"/>
      <c r="Z34" s="1138"/>
      <c r="AA34" s="1138">
        <v>1</v>
      </c>
      <c r="AB34" s="1138"/>
      <c r="AC34" s="1138"/>
      <c r="AD34" s="1138"/>
      <c r="AE34" s="1139"/>
      <c r="AF34" s="1113" t="s">
        <v>391</v>
      </c>
      <c r="AG34" s="1114"/>
      <c r="AH34" s="1114"/>
      <c r="AI34" s="1114"/>
      <c r="AJ34" s="1115"/>
      <c r="AK34" s="1074">
        <v>247</v>
      </c>
      <c r="AL34" s="1065"/>
      <c r="AM34" s="1065"/>
      <c r="AN34" s="1065"/>
      <c r="AO34" s="1065"/>
      <c r="AP34" s="1065">
        <v>161</v>
      </c>
      <c r="AQ34" s="1065"/>
      <c r="AR34" s="1065"/>
      <c r="AS34" s="1065"/>
      <c r="AT34" s="1065"/>
      <c r="AU34" s="1065">
        <v>161</v>
      </c>
      <c r="AV34" s="1065"/>
      <c r="AW34" s="1065"/>
      <c r="AX34" s="1065"/>
      <c r="AY34" s="1065"/>
      <c r="AZ34" s="1136" t="s">
        <v>578</v>
      </c>
      <c r="BA34" s="1136"/>
      <c r="BB34" s="1136"/>
      <c r="BC34" s="1136"/>
      <c r="BD34" s="1136"/>
      <c r="BE34" s="1126" t="s">
        <v>411</v>
      </c>
      <c r="BF34" s="1126"/>
      <c r="BG34" s="1126"/>
      <c r="BH34" s="1126"/>
      <c r="BI34" s="1127"/>
      <c r="BJ34" s="254"/>
      <c r="BK34" s="254"/>
      <c r="BL34" s="254"/>
      <c r="BM34" s="254"/>
      <c r="BN34" s="254"/>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8"/>
    </row>
    <row r="35" spans="1:131" s="249" customFormat="1" ht="26.25" customHeight="1" x14ac:dyDescent="0.2">
      <c r="A35" s="267">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6"/>
      <c r="BA35" s="1136"/>
      <c r="BB35" s="1136"/>
      <c r="BC35" s="1136"/>
      <c r="BD35" s="1136"/>
      <c r="BE35" s="1126"/>
      <c r="BF35" s="1126"/>
      <c r="BG35" s="1126"/>
      <c r="BH35" s="1126"/>
      <c r="BI35" s="1127"/>
      <c r="BJ35" s="254"/>
      <c r="BK35" s="254"/>
      <c r="BL35" s="254"/>
      <c r="BM35" s="254"/>
      <c r="BN35" s="254"/>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8"/>
    </row>
    <row r="36" spans="1:131" s="249" customFormat="1" ht="26.25" customHeight="1" x14ac:dyDescent="0.2">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6"/>
      <c r="BA36" s="1136"/>
      <c r="BB36" s="1136"/>
      <c r="BC36" s="1136"/>
      <c r="BD36" s="1136"/>
      <c r="BE36" s="1126"/>
      <c r="BF36" s="1126"/>
      <c r="BG36" s="1126"/>
      <c r="BH36" s="1126"/>
      <c r="BI36" s="1127"/>
      <c r="BJ36" s="254"/>
      <c r="BK36" s="254"/>
      <c r="BL36" s="254"/>
      <c r="BM36" s="254"/>
      <c r="BN36" s="254"/>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8"/>
    </row>
    <row r="37" spans="1:131" s="249" customFormat="1" ht="26.25" customHeight="1" x14ac:dyDescent="0.2">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6"/>
      <c r="BA37" s="1136"/>
      <c r="BB37" s="1136"/>
      <c r="BC37" s="1136"/>
      <c r="BD37" s="1136"/>
      <c r="BE37" s="1126"/>
      <c r="BF37" s="1126"/>
      <c r="BG37" s="1126"/>
      <c r="BH37" s="1126"/>
      <c r="BI37" s="1127"/>
      <c r="BJ37" s="254"/>
      <c r="BK37" s="254"/>
      <c r="BL37" s="254"/>
      <c r="BM37" s="254"/>
      <c r="BN37" s="254"/>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8"/>
    </row>
    <row r="38" spans="1:131" s="249" customFormat="1" ht="26.25" customHeight="1" x14ac:dyDescent="0.2">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4"/>
      <c r="BK38" s="254"/>
      <c r="BL38" s="254"/>
      <c r="BM38" s="254"/>
      <c r="BN38" s="254"/>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8"/>
    </row>
    <row r="39" spans="1:131" s="249" customFormat="1" ht="26.25" customHeight="1" x14ac:dyDescent="0.2">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4"/>
      <c r="BK39" s="254"/>
      <c r="BL39" s="254"/>
      <c r="BM39" s="254"/>
      <c r="BN39" s="254"/>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8"/>
    </row>
    <row r="40" spans="1:131" s="249" customFormat="1" ht="26.25" customHeight="1" x14ac:dyDescent="0.2">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4"/>
      <c r="BK40" s="254"/>
      <c r="BL40" s="254"/>
      <c r="BM40" s="254"/>
      <c r="BN40" s="254"/>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8"/>
    </row>
    <row r="41" spans="1:131" s="249" customFormat="1" ht="26.25" customHeight="1" x14ac:dyDescent="0.2">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4"/>
      <c r="BK41" s="254"/>
      <c r="BL41" s="254"/>
      <c r="BM41" s="254"/>
      <c r="BN41" s="254"/>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8"/>
    </row>
    <row r="42" spans="1:131" s="249" customFormat="1" ht="26.25" customHeight="1" x14ac:dyDescent="0.2">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4"/>
      <c r="BK42" s="254"/>
      <c r="BL42" s="254"/>
      <c r="BM42" s="254"/>
      <c r="BN42" s="254"/>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8"/>
    </row>
    <row r="43" spans="1:131" s="249" customFormat="1" ht="26.25" customHeight="1" x14ac:dyDescent="0.2">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4"/>
      <c r="BK43" s="254"/>
      <c r="BL43" s="254"/>
      <c r="BM43" s="254"/>
      <c r="BN43" s="254"/>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8"/>
    </row>
    <row r="44" spans="1:131" s="249" customFormat="1" ht="26.25" customHeight="1" x14ac:dyDescent="0.2">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4"/>
      <c r="BK44" s="254"/>
      <c r="BL44" s="254"/>
      <c r="BM44" s="254"/>
      <c r="BN44" s="254"/>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8"/>
    </row>
    <row r="45" spans="1:131" s="249" customFormat="1" ht="26.25" customHeight="1" x14ac:dyDescent="0.2">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4"/>
      <c r="BK45" s="254"/>
      <c r="BL45" s="254"/>
      <c r="BM45" s="254"/>
      <c r="BN45" s="254"/>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8"/>
    </row>
    <row r="46" spans="1:131" s="249" customFormat="1" ht="26.25" customHeight="1" x14ac:dyDescent="0.2">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4"/>
      <c r="BK46" s="254"/>
      <c r="BL46" s="254"/>
      <c r="BM46" s="254"/>
      <c r="BN46" s="254"/>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8"/>
    </row>
    <row r="47" spans="1:131" s="249" customFormat="1" ht="26.25" customHeight="1" x14ac:dyDescent="0.2">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4"/>
      <c r="BK47" s="254"/>
      <c r="BL47" s="254"/>
      <c r="BM47" s="254"/>
      <c r="BN47" s="254"/>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8"/>
    </row>
    <row r="48" spans="1:131" s="249" customFormat="1" ht="26.25" customHeight="1" x14ac:dyDescent="0.2">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4"/>
      <c r="BK48" s="254"/>
      <c r="BL48" s="254"/>
      <c r="BM48" s="254"/>
      <c r="BN48" s="254"/>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8"/>
    </row>
    <row r="49" spans="1:131" s="249" customFormat="1" ht="26.25" customHeight="1" x14ac:dyDescent="0.2">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4"/>
      <c r="BK49" s="254"/>
      <c r="BL49" s="254"/>
      <c r="BM49" s="254"/>
      <c r="BN49" s="254"/>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8"/>
    </row>
    <row r="50" spans="1:131" s="249" customFormat="1" ht="26.25" customHeight="1" x14ac:dyDescent="0.2">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4"/>
      <c r="BK50" s="254"/>
      <c r="BL50" s="254"/>
      <c r="BM50" s="254"/>
      <c r="BN50" s="254"/>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8"/>
    </row>
    <row r="51" spans="1:131" s="249" customFormat="1" ht="26.25" customHeight="1" x14ac:dyDescent="0.2">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4"/>
      <c r="BK51" s="254"/>
      <c r="BL51" s="254"/>
      <c r="BM51" s="254"/>
      <c r="BN51" s="254"/>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8"/>
    </row>
    <row r="52" spans="1:131" s="249" customFormat="1" ht="26.25" customHeight="1" x14ac:dyDescent="0.2">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4"/>
      <c r="BK52" s="254"/>
      <c r="BL52" s="254"/>
      <c r="BM52" s="254"/>
      <c r="BN52" s="254"/>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8"/>
    </row>
    <row r="53" spans="1:131" s="249" customFormat="1" ht="26.25" customHeight="1" x14ac:dyDescent="0.2">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4"/>
      <c r="BK53" s="254"/>
      <c r="BL53" s="254"/>
      <c r="BM53" s="254"/>
      <c r="BN53" s="254"/>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8"/>
    </row>
    <row r="54" spans="1:131" s="249" customFormat="1" ht="26.25" customHeight="1" x14ac:dyDescent="0.2">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4"/>
      <c r="BK54" s="254"/>
      <c r="BL54" s="254"/>
      <c r="BM54" s="254"/>
      <c r="BN54" s="254"/>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8"/>
    </row>
    <row r="55" spans="1:131" s="249" customFormat="1" ht="26.25" customHeight="1" x14ac:dyDescent="0.2">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4"/>
      <c r="BK55" s="254"/>
      <c r="BL55" s="254"/>
      <c r="BM55" s="254"/>
      <c r="BN55" s="254"/>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8"/>
    </row>
    <row r="56" spans="1:131" s="249" customFormat="1" ht="26.25" customHeight="1" x14ac:dyDescent="0.2">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4"/>
      <c r="BK56" s="254"/>
      <c r="BL56" s="254"/>
      <c r="BM56" s="254"/>
      <c r="BN56" s="254"/>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8"/>
    </row>
    <row r="57" spans="1:131" s="249" customFormat="1" ht="26.25" customHeight="1" x14ac:dyDescent="0.2">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4"/>
      <c r="BK57" s="254"/>
      <c r="BL57" s="254"/>
      <c r="BM57" s="254"/>
      <c r="BN57" s="254"/>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8"/>
    </row>
    <row r="58" spans="1:131" s="249" customFormat="1" ht="26.25" customHeight="1" x14ac:dyDescent="0.2">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4"/>
      <c r="BK58" s="254"/>
      <c r="BL58" s="254"/>
      <c r="BM58" s="254"/>
      <c r="BN58" s="254"/>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8"/>
    </row>
    <row r="59" spans="1:131" s="249" customFormat="1" ht="26.25" customHeight="1" x14ac:dyDescent="0.2">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4"/>
      <c r="BK59" s="254"/>
      <c r="BL59" s="254"/>
      <c r="BM59" s="254"/>
      <c r="BN59" s="254"/>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8"/>
    </row>
    <row r="60" spans="1:131" s="249" customFormat="1" ht="26.25" customHeight="1" x14ac:dyDescent="0.2">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4"/>
      <c r="BK60" s="254"/>
      <c r="BL60" s="254"/>
      <c r="BM60" s="254"/>
      <c r="BN60" s="254"/>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8"/>
    </row>
    <row r="61" spans="1:131" s="249" customFormat="1" ht="26.25" customHeight="1" thickBot="1" x14ac:dyDescent="0.25">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4"/>
      <c r="BK61" s="254"/>
      <c r="BL61" s="254"/>
      <c r="BM61" s="254"/>
      <c r="BN61" s="254"/>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8"/>
    </row>
    <row r="62" spans="1:131" s="249" customFormat="1" ht="26.25" customHeight="1" x14ac:dyDescent="0.2">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412</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8"/>
    </row>
    <row r="63" spans="1:131" s="249" customFormat="1" ht="26.25" customHeight="1" thickBot="1" x14ac:dyDescent="0.25">
      <c r="A63" s="265" t="s">
        <v>389</v>
      </c>
      <c r="B63" s="1038" t="s">
        <v>413</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2"/>
      <c r="AF63" s="1123">
        <v>477</v>
      </c>
      <c r="AG63" s="1053"/>
      <c r="AH63" s="1053"/>
      <c r="AI63" s="1053"/>
      <c r="AJ63" s="1124"/>
      <c r="AK63" s="1125"/>
      <c r="AL63" s="1057"/>
      <c r="AM63" s="1057"/>
      <c r="AN63" s="1057"/>
      <c r="AO63" s="1057"/>
      <c r="AP63" s="1053">
        <v>4163</v>
      </c>
      <c r="AQ63" s="1053"/>
      <c r="AR63" s="1053"/>
      <c r="AS63" s="1053"/>
      <c r="AT63" s="1053"/>
      <c r="AU63" s="1053">
        <v>1770</v>
      </c>
      <c r="AV63" s="1053"/>
      <c r="AW63" s="1053"/>
      <c r="AX63" s="1053"/>
      <c r="AY63" s="1053"/>
      <c r="AZ63" s="1119"/>
      <c r="BA63" s="1119"/>
      <c r="BB63" s="1119"/>
      <c r="BC63" s="1119"/>
      <c r="BD63" s="1119"/>
      <c r="BE63" s="1054"/>
      <c r="BF63" s="1054"/>
      <c r="BG63" s="1054"/>
      <c r="BH63" s="1054"/>
      <c r="BI63" s="1055"/>
      <c r="BJ63" s="1120" t="s">
        <v>128</v>
      </c>
      <c r="BK63" s="1045"/>
      <c r="BL63" s="1045"/>
      <c r="BM63" s="1045"/>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8"/>
    </row>
    <row r="64" spans="1:131" s="249"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8"/>
    </row>
    <row r="66" spans="1:131" s="249" customFormat="1" ht="26.25" customHeight="1" x14ac:dyDescent="0.2">
      <c r="A66" s="1089" t="s">
        <v>415</v>
      </c>
      <c r="B66" s="1090"/>
      <c r="C66" s="1090"/>
      <c r="D66" s="1090"/>
      <c r="E66" s="1090"/>
      <c r="F66" s="1090"/>
      <c r="G66" s="1090"/>
      <c r="H66" s="1090"/>
      <c r="I66" s="1090"/>
      <c r="J66" s="1090"/>
      <c r="K66" s="1090"/>
      <c r="L66" s="1090"/>
      <c r="M66" s="1090"/>
      <c r="N66" s="1090"/>
      <c r="O66" s="1090"/>
      <c r="P66" s="1091"/>
      <c r="Q66" s="1095" t="s">
        <v>394</v>
      </c>
      <c r="R66" s="1096"/>
      <c r="S66" s="1096"/>
      <c r="T66" s="1096"/>
      <c r="U66" s="1097"/>
      <c r="V66" s="1095" t="s">
        <v>416</v>
      </c>
      <c r="W66" s="1096"/>
      <c r="X66" s="1096"/>
      <c r="Y66" s="1096"/>
      <c r="Z66" s="1097"/>
      <c r="AA66" s="1095" t="s">
        <v>417</v>
      </c>
      <c r="AB66" s="1096"/>
      <c r="AC66" s="1096"/>
      <c r="AD66" s="1096"/>
      <c r="AE66" s="1097"/>
      <c r="AF66" s="1101" t="s">
        <v>397</v>
      </c>
      <c r="AG66" s="1102"/>
      <c r="AH66" s="1102"/>
      <c r="AI66" s="1102"/>
      <c r="AJ66" s="1103"/>
      <c r="AK66" s="1095" t="s">
        <v>418</v>
      </c>
      <c r="AL66" s="1090"/>
      <c r="AM66" s="1090"/>
      <c r="AN66" s="1090"/>
      <c r="AO66" s="1091"/>
      <c r="AP66" s="1095" t="s">
        <v>419</v>
      </c>
      <c r="AQ66" s="1096"/>
      <c r="AR66" s="1096"/>
      <c r="AS66" s="1096"/>
      <c r="AT66" s="1097"/>
      <c r="AU66" s="1095" t="s">
        <v>420</v>
      </c>
      <c r="AV66" s="1096"/>
      <c r="AW66" s="1096"/>
      <c r="AX66" s="1096"/>
      <c r="AY66" s="1097"/>
      <c r="AZ66" s="1095" t="s">
        <v>377</v>
      </c>
      <c r="BA66" s="1096"/>
      <c r="BB66" s="1096"/>
      <c r="BC66" s="1096"/>
      <c r="BD66" s="1111"/>
      <c r="BE66" s="266"/>
      <c r="BF66" s="266"/>
      <c r="BG66" s="266"/>
      <c r="BH66" s="266"/>
      <c r="BI66" s="266"/>
      <c r="BJ66" s="266"/>
      <c r="BK66" s="266"/>
      <c r="BL66" s="266"/>
      <c r="BM66" s="266"/>
      <c r="BN66" s="266"/>
      <c r="BO66" s="266"/>
      <c r="BP66" s="266"/>
      <c r="BQ66" s="263">
        <v>60</v>
      </c>
      <c r="BR66" s="268"/>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8"/>
    </row>
    <row r="67" spans="1:131" s="249" customFormat="1" ht="26.25" customHeight="1" thickBot="1" x14ac:dyDescent="0.25">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8"/>
    </row>
    <row r="68" spans="1:131" s="249" customFormat="1" ht="26.25" customHeight="1" thickTop="1" x14ac:dyDescent="0.2">
      <c r="A68" s="260">
        <v>1</v>
      </c>
      <c r="B68" s="1079" t="s">
        <v>581</v>
      </c>
      <c r="C68" s="1080"/>
      <c r="D68" s="1080"/>
      <c r="E68" s="1080"/>
      <c r="F68" s="1080"/>
      <c r="G68" s="1080"/>
      <c r="H68" s="1080"/>
      <c r="I68" s="1080"/>
      <c r="J68" s="1080"/>
      <c r="K68" s="1080"/>
      <c r="L68" s="1080"/>
      <c r="M68" s="1080"/>
      <c r="N68" s="1080"/>
      <c r="O68" s="1080"/>
      <c r="P68" s="1081"/>
      <c r="Q68" s="1082">
        <v>2033</v>
      </c>
      <c r="R68" s="1076"/>
      <c r="S68" s="1076"/>
      <c r="T68" s="1076"/>
      <c r="U68" s="1076"/>
      <c r="V68" s="1076">
        <v>1899</v>
      </c>
      <c r="W68" s="1076"/>
      <c r="X68" s="1076"/>
      <c r="Y68" s="1076"/>
      <c r="Z68" s="1076"/>
      <c r="AA68" s="1076">
        <v>135</v>
      </c>
      <c r="AB68" s="1076"/>
      <c r="AC68" s="1076"/>
      <c r="AD68" s="1076"/>
      <c r="AE68" s="1076"/>
      <c r="AF68" s="1076">
        <v>135</v>
      </c>
      <c r="AG68" s="1076"/>
      <c r="AH68" s="1076"/>
      <c r="AI68" s="1076"/>
      <c r="AJ68" s="1076"/>
      <c r="AK68" s="1076">
        <v>14</v>
      </c>
      <c r="AL68" s="1076"/>
      <c r="AM68" s="1076"/>
      <c r="AN68" s="1076"/>
      <c r="AO68" s="1076"/>
      <c r="AP68" s="1076" t="s">
        <v>578</v>
      </c>
      <c r="AQ68" s="1076"/>
      <c r="AR68" s="1076"/>
      <c r="AS68" s="1076"/>
      <c r="AT68" s="1076"/>
      <c r="AU68" s="1076" t="s">
        <v>578</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8"/>
    </row>
    <row r="69" spans="1:131" s="249" customFormat="1" ht="26.25" customHeight="1" x14ac:dyDescent="0.2">
      <c r="A69" s="262">
        <v>2</v>
      </c>
      <c r="B69" s="1068" t="s">
        <v>582</v>
      </c>
      <c r="C69" s="1069"/>
      <c r="D69" s="1069"/>
      <c r="E69" s="1069"/>
      <c r="F69" s="1069"/>
      <c r="G69" s="1069"/>
      <c r="H69" s="1069"/>
      <c r="I69" s="1069"/>
      <c r="J69" s="1069"/>
      <c r="K69" s="1069"/>
      <c r="L69" s="1069"/>
      <c r="M69" s="1069"/>
      <c r="N69" s="1069"/>
      <c r="O69" s="1069"/>
      <c r="P69" s="1070"/>
      <c r="Q69" s="1071">
        <v>45</v>
      </c>
      <c r="R69" s="1065"/>
      <c r="S69" s="1065"/>
      <c r="T69" s="1065"/>
      <c r="U69" s="1065"/>
      <c r="V69" s="1065">
        <v>42</v>
      </c>
      <c r="W69" s="1065"/>
      <c r="X69" s="1065"/>
      <c r="Y69" s="1065"/>
      <c r="Z69" s="1065"/>
      <c r="AA69" s="1065">
        <v>3</v>
      </c>
      <c r="AB69" s="1065"/>
      <c r="AC69" s="1065"/>
      <c r="AD69" s="1065"/>
      <c r="AE69" s="1065"/>
      <c r="AF69" s="1065">
        <v>3</v>
      </c>
      <c r="AG69" s="1065"/>
      <c r="AH69" s="1065"/>
      <c r="AI69" s="1065"/>
      <c r="AJ69" s="1065"/>
      <c r="AK69" s="1065">
        <v>30</v>
      </c>
      <c r="AL69" s="1065"/>
      <c r="AM69" s="1065"/>
      <c r="AN69" s="1065"/>
      <c r="AO69" s="1065"/>
      <c r="AP69" s="1065" t="s">
        <v>578</v>
      </c>
      <c r="AQ69" s="1065"/>
      <c r="AR69" s="1065"/>
      <c r="AS69" s="1065"/>
      <c r="AT69" s="1065"/>
      <c r="AU69" s="1065" t="s">
        <v>578</v>
      </c>
      <c r="AV69" s="1065"/>
      <c r="AW69" s="1065"/>
      <c r="AX69" s="1065"/>
      <c r="AY69" s="1065"/>
      <c r="AZ69" s="1066"/>
      <c r="BA69" s="1066"/>
      <c r="BB69" s="1066"/>
      <c r="BC69" s="1066"/>
      <c r="BD69" s="1067"/>
      <c r="BE69" s="266"/>
      <c r="BF69" s="266"/>
      <c r="BG69" s="266"/>
      <c r="BH69" s="266"/>
      <c r="BI69" s="266"/>
      <c r="BJ69" s="266"/>
      <c r="BK69" s="266"/>
      <c r="BL69" s="266"/>
      <c r="BM69" s="266"/>
      <c r="BN69" s="266"/>
      <c r="BO69" s="266"/>
      <c r="BP69" s="266"/>
      <c r="BQ69" s="263">
        <v>63</v>
      </c>
      <c r="BR69" s="268"/>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8"/>
    </row>
    <row r="70" spans="1:131" s="249" customFormat="1" ht="26.25" customHeight="1" x14ac:dyDescent="0.2">
      <c r="A70" s="262">
        <v>3</v>
      </c>
      <c r="B70" s="1068" t="s">
        <v>583</v>
      </c>
      <c r="C70" s="1069"/>
      <c r="D70" s="1069"/>
      <c r="E70" s="1069"/>
      <c r="F70" s="1069"/>
      <c r="G70" s="1069"/>
      <c r="H70" s="1069"/>
      <c r="I70" s="1069"/>
      <c r="J70" s="1069"/>
      <c r="K70" s="1069"/>
      <c r="L70" s="1069"/>
      <c r="M70" s="1069"/>
      <c r="N70" s="1069"/>
      <c r="O70" s="1069"/>
      <c r="P70" s="1070"/>
      <c r="Q70" s="1071">
        <v>23</v>
      </c>
      <c r="R70" s="1065"/>
      <c r="S70" s="1065"/>
      <c r="T70" s="1065"/>
      <c r="U70" s="1065"/>
      <c r="V70" s="1065">
        <v>19</v>
      </c>
      <c r="W70" s="1065"/>
      <c r="X70" s="1065"/>
      <c r="Y70" s="1065"/>
      <c r="Z70" s="1065"/>
      <c r="AA70" s="1065">
        <v>4</v>
      </c>
      <c r="AB70" s="1065"/>
      <c r="AC70" s="1065"/>
      <c r="AD70" s="1065"/>
      <c r="AE70" s="1065"/>
      <c r="AF70" s="1065">
        <v>4</v>
      </c>
      <c r="AG70" s="1065"/>
      <c r="AH70" s="1065"/>
      <c r="AI70" s="1065"/>
      <c r="AJ70" s="1065"/>
      <c r="AK70" s="1065" t="s">
        <v>578</v>
      </c>
      <c r="AL70" s="1065"/>
      <c r="AM70" s="1065"/>
      <c r="AN70" s="1065"/>
      <c r="AO70" s="1065"/>
      <c r="AP70" s="1065" t="s">
        <v>578</v>
      </c>
      <c r="AQ70" s="1065"/>
      <c r="AR70" s="1065"/>
      <c r="AS70" s="1065"/>
      <c r="AT70" s="1065"/>
      <c r="AU70" s="1065" t="s">
        <v>578</v>
      </c>
      <c r="AV70" s="1065"/>
      <c r="AW70" s="1065"/>
      <c r="AX70" s="1065"/>
      <c r="AY70" s="1065"/>
      <c r="AZ70" s="1066"/>
      <c r="BA70" s="1066"/>
      <c r="BB70" s="1066"/>
      <c r="BC70" s="1066"/>
      <c r="BD70" s="1067"/>
      <c r="BE70" s="266"/>
      <c r="BF70" s="266"/>
      <c r="BG70" s="266"/>
      <c r="BH70" s="266"/>
      <c r="BI70" s="266"/>
      <c r="BJ70" s="266"/>
      <c r="BK70" s="266"/>
      <c r="BL70" s="266"/>
      <c r="BM70" s="266"/>
      <c r="BN70" s="266"/>
      <c r="BO70" s="266"/>
      <c r="BP70" s="266"/>
      <c r="BQ70" s="263">
        <v>64</v>
      </c>
      <c r="BR70" s="268"/>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8"/>
    </row>
    <row r="71" spans="1:131" s="249" customFormat="1" ht="26.25" customHeight="1" x14ac:dyDescent="0.2">
      <c r="A71" s="262">
        <v>4</v>
      </c>
      <c r="B71" s="1068" t="s">
        <v>584</v>
      </c>
      <c r="C71" s="1069"/>
      <c r="D71" s="1069"/>
      <c r="E71" s="1069"/>
      <c r="F71" s="1069"/>
      <c r="G71" s="1069"/>
      <c r="H71" s="1069"/>
      <c r="I71" s="1069"/>
      <c r="J71" s="1069"/>
      <c r="K71" s="1069"/>
      <c r="L71" s="1069"/>
      <c r="M71" s="1069"/>
      <c r="N71" s="1069"/>
      <c r="O71" s="1069"/>
      <c r="P71" s="1070"/>
      <c r="Q71" s="1071">
        <v>209</v>
      </c>
      <c r="R71" s="1065"/>
      <c r="S71" s="1065"/>
      <c r="T71" s="1065"/>
      <c r="U71" s="1065"/>
      <c r="V71" s="1065">
        <v>203</v>
      </c>
      <c r="W71" s="1065"/>
      <c r="X71" s="1065"/>
      <c r="Y71" s="1065"/>
      <c r="Z71" s="1065"/>
      <c r="AA71" s="1065">
        <v>5</v>
      </c>
      <c r="AB71" s="1065"/>
      <c r="AC71" s="1065"/>
      <c r="AD71" s="1065"/>
      <c r="AE71" s="1065"/>
      <c r="AF71" s="1065">
        <v>5</v>
      </c>
      <c r="AG71" s="1065"/>
      <c r="AH71" s="1065"/>
      <c r="AI71" s="1065"/>
      <c r="AJ71" s="1065"/>
      <c r="AK71" s="1065">
        <v>5</v>
      </c>
      <c r="AL71" s="1065"/>
      <c r="AM71" s="1065"/>
      <c r="AN71" s="1065"/>
      <c r="AO71" s="1065"/>
      <c r="AP71" s="1065" t="s">
        <v>578</v>
      </c>
      <c r="AQ71" s="1065"/>
      <c r="AR71" s="1065"/>
      <c r="AS71" s="1065"/>
      <c r="AT71" s="1065"/>
      <c r="AU71" s="1065" t="s">
        <v>578</v>
      </c>
      <c r="AV71" s="1065"/>
      <c r="AW71" s="1065"/>
      <c r="AX71" s="1065"/>
      <c r="AY71" s="1065"/>
      <c r="AZ71" s="1066"/>
      <c r="BA71" s="1066"/>
      <c r="BB71" s="1066"/>
      <c r="BC71" s="1066"/>
      <c r="BD71" s="1067"/>
      <c r="BE71" s="266"/>
      <c r="BF71" s="266"/>
      <c r="BG71" s="266"/>
      <c r="BH71" s="266"/>
      <c r="BI71" s="266"/>
      <c r="BJ71" s="266"/>
      <c r="BK71" s="266"/>
      <c r="BL71" s="266"/>
      <c r="BM71" s="266"/>
      <c r="BN71" s="266"/>
      <c r="BO71" s="266"/>
      <c r="BP71" s="266"/>
      <c r="BQ71" s="263">
        <v>65</v>
      </c>
      <c r="BR71" s="268"/>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8"/>
    </row>
    <row r="72" spans="1:131" s="249" customFormat="1" ht="26.25" customHeight="1" x14ac:dyDescent="0.2">
      <c r="A72" s="262">
        <v>5</v>
      </c>
      <c r="B72" s="1068" t="s">
        <v>585</v>
      </c>
      <c r="C72" s="1069"/>
      <c r="D72" s="1069"/>
      <c r="E72" s="1069"/>
      <c r="F72" s="1069"/>
      <c r="G72" s="1069"/>
      <c r="H72" s="1069"/>
      <c r="I72" s="1069"/>
      <c r="J72" s="1069"/>
      <c r="K72" s="1069"/>
      <c r="L72" s="1069"/>
      <c r="M72" s="1069"/>
      <c r="N72" s="1069"/>
      <c r="O72" s="1069"/>
      <c r="P72" s="1070"/>
      <c r="Q72" s="1071">
        <v>158638</v>
      </c>
      <c r="R72" s="1065"/>
      <c r="S72" s="1065"/>
      <c r="T72" s="1065"/>
      <c r="U72" s="1065"/>
      <c r="V72" s="1065">
        <v>150394</v>
      </c>
      <c r="W72" s="1065"/>
      <c r="X72" s="1065"/>
      <c r="Y72" s="1065"/>
      <c r="Z72" s="1065"/>
      <c r="AA72" s="1065">
        <v>8244</v>
      </c>
      <c r="AB72" s="1065"/>
      <c r="AC72" s="1065"/>
      <c r="AD72" s="1065"/>
      <c r="AE72" s="1065"/>
      <c r="AF72" s="1065">
        <v>8244</v>
      </c>
      <c r="AG72" s="1065"/>
      <c r="AH72" s="1065"/>
      <c r="AI72" s="1065"/>
      <c r="AJ72" s="1065"/>
      <c r="AK72" s="1065" t="s">
        <v>578</v>
      </c>
      <c r="AL72" s="1065"/>
      <c r="AM72" s="1065"/>
      <c r="AN72" s="1065"/>
      <c r="AO72" s="1065"/>
      <c r="AP72" s="1065" t="s">
        <v>578</v>
      </c>
      <c r="AQ72" s="1065"/>
      <c r="AR72" s="1065"/>
      <c r="AS72" s="1065"/>
      <c r="AT72" s="1065"/>
      <c r="AU72" s="1065" t="s">
        <v>578</v>
      </c>
      <c r="AV72" s="1065"/>
      <c r="AW72" s="1065"/>
      <c r="AX72" s="1065"/>
      <c r="AY72" s="1065"/>
      <c r="AZ72" s="1066"/>
      <c r="BA72" s="1066"/>
      <c r="BB72" s="1066"/>
      <c r="BC72" s="1066"/>
      <c r="BD72" s="1067"/>
      <c r="BE72" s="266"/>
      <c r="BF72" s="266"/>
      <c r="BG72" s="266"/>
      <c r="BH72" s="266"/>
      <c r="BI72" s="266"/>
      <c r="BJ72" s="266"/>
      <c r="BK72" s="266"/>
      <c r="BL72" s="266"/>
      <c r="BM72" s="266"/>
      <c r="BN72" s="266"/>
      <c r="BO72" s="266"/>
      <c r="BP72" s="266"/>
      <c r="BQ72" s="263">
        <v>66</v>
      </c>
      <c r="BR72" s="268"/>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8"/>
    </row>
    <row r="73" spans="1:131" s="249" customFormat="1" ht="26.25" customHeight="1" x14ac:dyDescent="0.2">
      <c r="A73" s="262">
        <v>6</v>
      </c>
      <c r="B73" s="1068" t="s">
        <v>586</v>
      </c>
      <c r="C73" s="1069"/>
      <c r="D73" s="1069"/>
      <c r="E73" s="1069"/>
      <c r="F73" s="1069"/>
      <c r="G73" s="1069"/>
      <c r="H73" s="1069"/>
      <c r="I73" s="1069"/>
      <c r="J73" s="1069"/>
      <c r="K73" s="1069"/>
      <c r="L73" s="1069"/>
      <c r="M73" s="1069"/>
      <c r="N73" s="1069"/>
      <c r="O73" s="1069"/>
      <c r="P73" s="1070"/>
      <c r="Q73" s="1071">
        <v>1033</v>
      </c>
      <c r="R73" s="1065"/>
      <c r="S73" s="1065"/>
      <c r="T73" s="1065"/>
      <c r="U73" s="1065"/>
      <c r="V73" s="1065">
        <v>1016</v>
      </c>
      <c r="W73" s="1065"/>
      <c r="X73" s="1065"/>
      <c r="Y73" s="1065"/>
      <c r="Z73" s="1065"/>
      <c r="AA73" s="1065">
        <v>17</v>
      </c>
      <c r="AB73" s="1065"/>
      <c r="AC73" s="1065"/>
      <c r="AD73" s="1065"/>
      <c r="AE73" s="1065"/>
      <c r="AF73" s="1065">
        <v>17</v>
      </c>
      <c r="AG73" s="1065"/>
      <c r="AH73" s="1065"/>
      <c r="AI73" s="1065"/>
      <c r="AJ73" s="1065"/>
      <c r="AK73" s="1065" t="s">
        <v>578</v>
      </c>
      <c r="AL73" s="1065"/>
      <c r="AM73" s="1065"/>
      <c r="AN73" s="1065"/>
      <c r="AO73" s="1065"/>
      <c r="AP73" s="1065">
        <v>1002</v>
      </c>
      <c r="AQ73" s="1065"/>
      <c r="AR73" s="1065"/>
      <c r="AS73" s="1065"/>
      <c r="AT73" s="1065"/>
      <c r="AU73" s="1065">
        <v>267</v>
      </c>
      <c r="AV73" s="1065"/>
      <c r="AW73" s="1065"/>
      <c r="AX73" s="1065"/>
      <c r="AY73" s="1065"/>
      <c r="AZ73" s="1066"/>
      <c r="BA73" s="1066"/>
      <c r="BB73" s="1066"/>
      <c r="BC73" s="1066"/>
      <c r="BD73" s="1067"/>
      <c r="BE73" s="266"/>
      <c r="BF73" s="266"/>
      <c r="BG73" s="266"/>
      <c r="BH73" s="266"/>
      <c r="BI73" s="266"/>
      <c r="BJ73" s="266"/>
      <c r="BK73" s="266"/>
      <c r="BL73" s="266"/>
      <c r="BM73" s="266"/>
      <c r="BN73" s="266"/>
      <c r="BO73" s="266"/>
      <c r="BP73" s="266"/>
      <c r="BQ73" s="263">
        <v>67</v>
      </c>
      <c r="BR73" s="268"/>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8"/>
    </row>
    <row r="74" spans="1:131" s="249" customFormat="1" ht="26.25" customHeight="1" x14ac:dyDescent="0.2">
      <c r="A74" s="262">
        <v>7</v>
      </c>
      <c r="B74" s="1068" t="s">
        <v>587</v>
      </c>
      <c r="C74" s="1069"/>
      <c r="D74" s="1069"/>
      <c r="E74" s="1069"/>
      <c r="F74" s="1069"/>
      <c r="G74" s="1069"/>
      <c r="H74" s="1069"/>
      <c r="I74" s="1069"/>
      <c r="J74" s="1069"/>
      <c r="K74" s="1069"/>
      <c r="L74" s="1069"/>
      <c r="M74" s="1069"/>
      <c r="N74" s="1069"/>
      <c r="O74" s="1069"/>
      <c r="P74" s="1070"/>
      <c r="Q74" s="1071">
        <v>1090</v>
      </c>
      <c r="R74" s="1065"/>
      <c r="S74" s="1065"/>
      <c r="T74" s="1065"/>
      <c r="U74" s="1065"/>
      <c r="V74" s="1065">
        <v>1024</v>
      </c>
      <c r="W74" s="1065"/>
      <c r="X74" s="1065"/>
      <c r="Y74" s="1065"/>
      <c r="Z74" s="1065"/>
      <c r="AA74" s="1065">
        <v>65</v>
      </c>
      <c r="AB74" s="1065"/>
      <c r="AC74" s="1065"/>
      <c r="AD74" s="1065"/>
      <c r="AE74" s="1065"/>
      <c r="AF74" s="1065">
        <v>65</v>
      </c>
      <c r="AG74" s="1065"/>
      <c r="AH74" s="1065"/>
      <c r="AI74" s="1065"/>
      <c r="AJ74" s="1065"/>
      <c r="AK74" s="1065">
        <v>1</v>
      </c>
      <c r="AL74" s="1065"/>
      <c r="AM74" s="1065"/>
      <c r="AN74" s="1065"/>
      <c r="AO74" s="1065"/>
      <c r="AP74" s="1065">
        <v>246</v>
      </c>
      <c r="AQ74" s="1065"/>
      <c r="AR74" s="1065"/>
      <c r="AS74" s="1065"/>
      <c r="AT74" s="1065"/>
      <c r="AU74" s="1065">
        <v>49</v>
      </c>
      <c r="AV74" s="1065"/>
      <c r="AW74" s="1065"/>
      <c r="AX74" s="1065"/>
      <c r="AY74" s="1065"/>
      <c r="AZ74" s="1066"/>
      <c r="BA74" s="1066"/>
      <c r="BB74" s="1066"/>
      <c r="BC74" s="1066"/>
      <c r="BD74" s="1067"/>
      <c r="BE74" s="266"/>
      <c r="BF74" s="266"/>
      <c r="BG74" s="266"/>
      <c r="BH74" s="266"/>
      <c r="BI74" s="266"/>
      <c r="BJ74" s="266"/>
      <c r="BK74" s="266"/>
      <c r="BL74" s="266"/>
      <c r="BM74" s="266"/>
      <c r="BN74" s="266"/>
      <c r="BO74" s="266"/>
      <c r="BP74" s="266"/>
      <c r="BQ74" s="263">
        <v>68</v>
      </c>
      <c r="BR74" s="268"/>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8"/>
    </row>
    <row r="75" spans="1:131" s="249" customFormat="1" ht="26.25" customHeight="1" x14ac:dyDescent="0.2">
      <c r="A75" s="262">
        <v>8</v>
      </c>
      <c r="B75" s="1068" t="s">
        <v>588</v>
      </c>
      <c r="C75" s="1069"/>
      <c r="D75" s="1069"/>
      <c r="E75" s="1069"/>
      <c r="F75" s="1069"/>
      <c r="G75" s="1069"/>
      <c r="H75" s="1069"/>
      <c r="I75" s="1069"/>
      <c r="J75" s="1069"/>
      <c r="K75" s="1069"/>
      <c r="L75" s="1069"/>
      <c r="M75" s="1069"/>
      <c r="N75" s="1069"/>
      <c r="O75" s="1069"/>
      <c r="P75" s="1070"/>
      <c r="Q75" s="1072">
        <v>123</v>
      </c>
      <c r="R75" s="1073"/>
      <c r="S75" s="1073"/>
      <c r="T75" s="1073"/>
      <c r="U75" s="1074"/>
      <c r="V75" s="1075">
        <v>109</v>
      </c>
      <c r="W75" s="1073"/>
      <c r="X75" s="1073"/>
      <c r="Y75" s="1073"/>
      <c r="Z75" s="1074"/>
      <c r="AA75" s="1075">
        <v>14</v>
      </c>
      <c r="AB75" s="1073"/>
      <c r="AC75" s="1073"/>
      <c r="AD75" s="1073"/>
      <c r="AE75" s="1074"/>
      <c r="AF75" s="1075">
        <v>14</v>
      </c>
      <c r="AG75" s="1073"/>
      <c r="AH75" s="1073"/>
      <c r="AI75" s="1073"/>
      <c r="AJ75" s="1074"/>
      <c r="AK75" s="1075" t="s">
        <v>578</v>
      </c>
      <c r="AL75" s="1073"/>
      <c r="AM75" s="1073"/>
      <c r="AN75" s="1073"/>
      <c r="AO75" s="1074"/>
      <c r="AP75" s="1075">
        <v>132</v>
      </c>
      <c r="AQ75" s="1073"/>
      <c r="AR75" s="1073"/>
      <c r="AS75" s="1073"/>
      <c r="AT75" s="1074"/>
      <c r="AU75" s="1075">
        <v>106</v>
      </c>
      <c r="AV75" s="1073"/>
      <c r="AW75" s="1073"/>
      <c r="AX75" s="1073"/>
      <c r="AY75" s="1074"/>
      <c r="AZ75" s="1066"/>
      <c r="BA75" s="1066"/>
      <c r="BB75" s="1066"/>
      <c r="BC75" s="1066"/>
      <c r="BD75" s="1067"/>
      <c r="BE75" s="266"/>
      <c r="BF75" s="266"/>
      <c r="BG75" s="266"/>
      <c r="BH75" s="266"/>
      <c r="BI75" s="266"/>
      <c r="BJ75" s="266"/>
      <c r="BK75" s="266"/>
      <c r="BL75" s="266"/>
      <c r="BM75" s="266"/>
      <c r="BN75" s="266"/>
      <c r="BO75" s="266"/>
      <c r="BP75" s="266"/>
      <c r="BQ75" s="263">
        <v>69</v>
      </c>
      <c r="BR75" s="268"/>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8"/>
    </row>
    <row r="76" spans="1:131" s="249" customFormat="1" ht="26.25" customHeight="1" x14ac:dyDescent="0.2">
      <c r="A76" s="262">
        <v>9</v>
      </c>
      <c r="B76" s="1068" t="s">
        <v>589</v>
      </c>
      <c r="C76" s="1069"/>
      <c r="D76" s="1069"/>
      <c r="E76" s="1069"/>
      <c r="F76" s="1069"/>
      <c r="G76" s="1069"/>
      <c r="H76" s="1069"/>
      <c r="I76" s="1069"/>
      <c r="J76" s="1069"/>
      <c r="K76" s="1069"/>
      <c r="L76" s="1069"/>
      <c r="M76" s="1069"/>
      <c r="N76" s="1069"/>
      <c r="O76" s="1069"/>
      <c r="P76" s="1070"/>
      <c r="Q76" s="1072">
        <v>282</v>
      </c>
      <c r="R76" s="1073"/>
      <c r="S76" s="1073"/>
      <c r="T76" s="1073"/>
      <c r="U76" s="1074"/>
      <c r="V76" s="1075">
        <v>258</v>
      </c>
      <c r="W76" s="1073"/>
      <c r="X76" s="1073"/>
      <c r="Y76" s="1073"/>
      <c r="Z76" s="1074"/>
      <c r="AA76" s="1075">
        <v>24</v>
      </c>
      <c r="AB76" s="1073"/>
      <c r="AC76" s="1073"/>
      <c r="AD76" s="1073"/>
      <c r="AE76" s="1074"/>
      <c r="AF76" s="1075">
        <v>24</v>
      </c>
      <c r="AG76" s="1073"/>
      <c r="AH76" s="1073"/>
      <c r="AI76" s="1073"/>
      <c r="AJ76" s="1074"/>
      <c r="AK76" s="1075">
        <v>3</v>
      </c>
      <c r="AL76" s="1073"/>
      <c r="AM76" s="1073"/>
      <c r="AN76" s="1073"/>
      <c r="AO76" s="1074"/>
      <c r="AP76" s="1075">
        <v>325</v>
      </c>
      <c r="AQ76" s="1073"/>
      <c r="AR76" s="1073"/>
      <c r="AS76" s="1073"/>
      <c r="AT76" s="1074"/>
      <c r="AU76" s="1075">
        <v>14</v>
      </c>
      <c r="AV76" s="1073"/>
      <c r="AW76" s="1073"/>
      <c r="AX76" s="1073"/>
      <c r="AY76" s="1074"/>
      <c r="AZ76" s="1066"/>
      <c r="BA76" s="1066"/>
      <c r="BB76" s="1066"/>
      <c r="BC76" s="1066"/>
      <c r="BD76" s="1067"/>
      <c r="BE76" s="266"/>
      <c r="BF76" s="266"/>
      <c r="BG76" s="266"/>
      <c r="BH76" s="266"/>
      <c r="BI76" s="266"/>
      <c r="BJ76" s="266"/>
      <c r="BK76" s="266"/>
      <c r="BL76" s="266"/>
      <c r="BM76" s="266"/>
      <c r="BN76" s="266"/>
      <c r="BO76" s="266"/>
      <c r="BP76" s="266"/>
      <c r="BQ76" s="263">
        <v>70</v>
      </c>
      <c r="BR76" s="268"/>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8"/>
    </row>
    <row r="77" spans="1:131" s="249" customFormat="1" ht="26.25" customHeight="1" x14ac:dyDescent="0.2">
      <c r="A77" s="262">
        <v>10</v>
      </c>
      <c r="B77" s="1068"/>
      <c r="C77" s="1069"/>
      <c r="D77" s="1069"/>
      <c r="E77" s="1069"/>
      <c r="F77" s="1069"/>
      <c r="G77" s="1069"/>
      <c r="H77" s="1069"/>
      <c r="I77" s="1069"/>
      <c r="J77" s="1069"/>
      <c r="K77" s="1069"/>
      <c r="L77" s="1069"/>
      <c r="M77" s="1069"/>
      <c r="N77" s="1069"/>
      <c r="O77" s="1069"/>
      <c r="P77" s="1070"/>
      <c r="Q77" s="1072"/>
      <c r="R77" s="1073"/>
      <c r="S77" s="1073"/>
      <c r="T77" s="1073"/>
      <c r="U77" s="1074"/>
      <c r="V77" s="1075"/>
      <c r="W77" s="1073"/>
      <c r="X77" s="1073"/>
      <c r="Y77" s="1073"/>
      <c r="Z77" s="1074"/>
      <c r="AA77" s="1075"/>
      <c r="AB77" s="1073"/>
      <c r="AC77" s="1073"/>
      <c r="AD77" s="1073"/>
      <c r="AE77" s="1074"/>
      <c r="AF77" s="1075"/>
      <c r="AG77" s="1073"/>
      <c r="AH77" s="1073"/>
      <c r="AI77" s="1073"/>
      <c r="AJ77" s="1074"/>
      <c r="AK77" s="1075"/>
      <c r="AL77" s="1073"/>
      <c r="AM77" s="1073"/>
      <c r="AN77" s="1073"/>
      <c r="AO77" s="1074"/>
      <c r="AP77" s="1075"/>
      <c r="AQ77" s="1073"/>
      <c r="AR77" s="1073"/>
      <c r="AS77" s="1073"/>
      <c r="AT77" s="1074"/>
      <c r="AU77" s="1075"/>
      <c r="AV77" s="1073"/>
      <c r="AW77" s="1073"/>
      <c r="AX77" s="1073"/>
      <c r="AY77" s="1074"/>
      <c r="AZ77" s="1066"/>
      <c r="BA77" s="1066"/>
      <c r="BB77" s="1066"/>
      <c r="BC77" s="1066"/>
      <c r="BD77" s="1067"/>
      <c r="BE77" s="266"/>
      <c r="BF77" s="266"/>
      <c r="BG77" s="266"/>
      <c r="BH77" s="266"/>
      <c r="BI77" s="266"/>
      <c r="BJ77" s="266"/>
      <c r="BK77" s="266"/>
      <c r="BL77" s="266"/>
      <c r="BM77" s="266"/>
      <c r="BN77" s="266"/>
      <c r="BO77" s="266"/>
      <c r="BP77" s="266"/>
      <c r="BQ77" s="263">
        <v>71</v>
      </c>
      <c r="BR77" s="268"/>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8"/>
    </row>
    <row r="78" spans="1:131" s="249" customFormat="1" ht="26.25" customHeight="1" x14ac:dyDescent="0.2">
      <c r="A78" s="262">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6"/>
      <c r="BF78" s="266"/>
      <c r="BG78" s="266"/>
      <c r="BH78" s="266"/>
      <c r="BI78" s="266"/>
      <c r="BJ78" s="269"/>
      <c r="BK78" s="269"/>
      <c r="BL78" s="269"/>
      <c r="BM78" s="269"/>
      <c r="BN78" s="269"/>
      <c r="BO78" s="266"/>
      <c r="BP78" s="266"/>
      <c r="BQ78" s="263">
        <v>72</v>
      </c>
      <c r="BR78" s="268"/>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8"/>
    </row>
    <row r="79" spans="1:131" s="249" customFormat="1" ht="26.25" customHeight="1" x14ac:dyDescent="0.2">
      <c r="A79" s="262">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6"/>
      <c r="BF79" s="266"/>
      <c r="BG79" s="266"/>
      <c r="BH79" s="266"/>
      <c r="BI79" s="266"/>
      <c r="BJ79" s="269"/>
      <c r="BK79" s="269"/>
      <c r="BL79" s="269"/>
      <c r="BM79" s="269"/>
      <c r="BN79" s="269"/>
      <c r="BO79" s="266"/>
      <c r="BP79" s="266"/>
      <c r="BQ79" s="263">
        <v>73</v>
      </c>
      <c r="BR79" s="268"/>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8"/>
    </row>
    <row r="80" spans="1:131" s="249" customFormat="1" ht="26.25" customHeight="1" x14ac:dyDescent="0.2">
      <c r="A80" s="262">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6"/>
      <c r="BF80" s="266"/>
      <c r="BG80" s="266"/>
      <c r="BH80" s="266"/>
      <c r="BI80" s="266"/>
      <c r="BJ80" s="266"/>
      <c r="BK80" s="266"/>
      <c r="BL80" s="266"/>
      <c r="BM80" s="266"/>
      <c r="BN80" s="266"/>
      <c r="BO80" s="266"/>
      <c r="BP80" s="266"/>
      <c r="BQ80" s="263">
        <v>74</v>
      </c>
      <c r="BR80" s="268"/>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8"/>
    </row>
    <row r="81" spans="1:131" s="249" customFormat="1" ht="26.25" customHeight="1" x14ac:dyDescent="0.2">
      <c r="A81" s="262">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6"/>
      <c r="BF81" s="266"/>
      <c r="BG81" s="266"/>
      <c r="BH81" s="266"/>
      <c r="BI81" s="266"/>
      <c r="BJ81" s="266"/>
      <c r="BK81" s="266"/>
      <c r="BL81" s="266"/>
      <c r="BM81" s="266"/>
      <c r="BN81" s="266"/>
      <c r="BO81" s="266"/>
      <c r="BP81" s="266"/>
      <c r="BQ81" s="263">
        <v>75</v>
      </c>
      <c r="BR81" s="268"/>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8"/>
    </row>
    <row r="82" spans="1:131" s="249" customFormat="1" ht="26.25" customHeight="1" x14ac:dyDescent="0.2">
      <c r="A82" s="262">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6"/>
      <c r="BF82" s="266"/>
      <c r="BG82" s="266"/>
      <c r="BH82" s="266"/>
      <c r="BI82" s="266"/>
      <c r="BJ82" s="266"/>
      <c r="BK82" s="266"/>
      <c r="BL82" s="266"/>
      <c r="BM82" s="266"/>
      <c r="BN82" s="266"/>
      <c r="BO82" s="266"/>
      <c r="BP82" s="266"/>
      <c r="BQ82" s="263">
        <v>76</v>
      </c>
      <c r="BR82" s="268"/>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8"/>
    </row>
    <row r="83" spans="1:131" s="249" customFormat="1" ht="26.25" customHeight="1" x14ac:dyDescent="0.2">
      <c r="A83" s="262">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6"/>
      <c r="BF83" s="266"/>
      <c r="BG83" s="266"/>
      <c r="BH83" s="266"/>
      <c r="BI83" s="266"/>
      <c r="BJ83" s="266"/>
      <c r="BK83" s="266"/>
      <c r="BL83" s="266"/>
      <c r="BM83" s="266"/>
      <c r="BN83" s="266"/>
      <c r="BO83" s="266"/>
      <c r="BP83" s="266"/>
      <c r="BQ83" s="263">
        <v>77</v>
      </c>
      <c r="BR83" s="268"/>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8"/>
    </row>
    <row r="84" spans="1:131" s="249" customFormat="1" ht="26.25" customHeight="1" x14ac:dyDescent="0.2">
      <c r="A84" s="262">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6"/>
      <c r="BF84" s="266"/>
      <c r="BG84" s="266"/>
      <c r="BH84" s="266"/>
      <c r="BI84" s="266"/>
      <c r="BJ84" s="266"/>
      <c r="BK84" s="266"/>
      <c r="BL84" s="266"/>
      <c r="BM84" s="266"/>
      <c r="BN84" s="266"/>
      <c r="BO84" s="266"/>
      <c r="BP84" s="266"/>
      <c r="BQ84" s="263">
        <v>78</v>
      </c>
      <c r="BR84" s="268"/>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8"/>
    </row>
    <row r="85" spans="1:131" s="249" customFormat="1" ht="26.25" customHeight="1" x14ac:dyDescent="0.2">
      <c r="A85" s="262">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6"/>
      <c r="BF85" s="266"/>
      <c r="BG85" s="266"/>
      <c r="BH85" s="266"/>
      <c r="BI85" s="266"/>
      <c r="BJ85" s="266"/>
      <c r="BK85" s="266"/>
      <c r="BL85" s="266"/>
      <c r="BM85" s="266"/>
      <c r="BN85" s="266"/>
      <c r="BO85" s="266"/>
      <c r="BP85" s="266"/>
      <c r="BQ85" s="263">
        <v>79</v>
      </c>
      <c r="BR85" s="268"/>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8"/>
    </row>
    <row r="86" spans="1:131" s="249" customFormat="1" ht="26.25" customHeight="1" x14ac:dyDescent="0.2">
      <c r="A86" s="262">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6"/>
      <c r="BF86" s="266"/>
      <c r="BG86" s="266"/>
      <c r="BH86" s="266"/>
      <c r="BI86" s="266"/>
      <c r="BJ86" s="266"/>
      <c r="BK86" s="266"/>
      <c r="BL86" s="266"/>
      <c r="BM86" s="266"/>
      <c r="BN86" s="266"/>
      <c r="BO86" s="266"/>
      <c r="BP86" s="266"/>
      <c r="BQ86" s="263">
        <v>80</v>
      </c>
      <c r="BR86" s="268"/>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8"/>
    </row>
    <row r="87" spans="1:131" s="249" customFormat="1" ht="26.25" customHeight="1" x14ac:dyDescent="0.2">
      <c r="A87" s="270">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6"/>
      <c r="BF87" s="266"/>
      <c r="BG87" s="266"/>
      <c r="BH87" s="266"/>
      <c r="BI87" s="266"/>
      <c r="BJ87" s="266"/>
      <c r="BK87" s="266"/>
      <c r="BL87" s="266"/>
      <c r="BM87" s="266"/>
      <c r="BN87" s="266"/>
      <c r="BO87" s="266"/>
      <c r="BP87" s="266"/>
      <c r="BQ87" s="263">
        <v>81</v>
      </c>
      <c r="BR87" s="268"/>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8"/>
    </row>
    <row r="88" spans="1:131" s="249" customFormat="1" ht="26.25" customHeight="1" thickBot="1" x14ac:dyDescent="0.25">
      <c r="A88" s="265" t="s">
        <v>389</v>
      </c>
      <c r="B88" s="1038" t="s">
        <v>421</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v>8511</v>
      </c>
      <c r="AG88" s="1053"/>
      <c r="AH88" s="1053"/>
      <c r="AI88" s="1053"/>
      <c r="AJ88" s="1053"/>
      <c r="AK88" s="1057"/>
      <c r="AL88" s="1057"/>
      <c r="AM88" s="1057"/>
      <c r="AN88" s="1057"/>
      <c r="AO88" s="1057"/>
      <c r="AP88" s="1053">
        <v>1705</v>
      </c>
      <c r="AQ88" s="1053"/>
      <c r="AR88" s="1053"/>
      <c r="AS88" s="1053"/>
      <c r="AT88" s="1053"/>
      <c r="AU88" s="1053">
        <v>436</v>
      </c>
      <c r="AV88" s="1053"/>
      <c r="AW88" s="1053"/>
      <c r="AX88" s="1053"/>
      <c r="AY88" s="1053"/>
      <c r="AZ88" s="1054"/>
      <c r="BA88" s="1054"/>
      <c r="BB88" s="1054"/>
      <c r="BC88" s="1054"/>
      <c r="BD88" s="1055"/>
      <c r="BE88" s="266"/>
      <c r="BF88" s="266"/>
      <c r="BG88" s="266"/>
      <c r="BH88" s="266"/>
      <c r="BI88" s="266"/>
      <c r="BJ88" s="266"/>
      <c r="BK88" s="266"/>
      <c r="BL88" s="266"/>
      <c r="BM88" s="266"/>
      <c r="BN88" s="266"/>
      <c r="BO88" s="266"/>
      <c r="BP88" s="266"/>
      <c r="BQ88" s="263">
        <v>82</v>
      </c>
      <c r="BR88" s="268"/>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8"/>
    </row>
    <row r="89" spans="1:131" s="249"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8"/>
    </row>
    <row r="90" spans="1:131" s="249"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8"/>
    </row>
    <row r="91" spans="1:131" s="249"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8"/>
    </row>
    <row r="92" spans="1:131" s="249"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8"/>
    </row>
    <row r="93" spans="1:131" s="249"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8"/>
    </row>
    <row r="94" spans="1:131" s="249"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8"/>
    </row>
    <row r="95" spans="1:131" s="249"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8"/>
    </row>
    <row r="96" spans="1:131" s="249"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8"/>
    </row>
    <row r="97" spans="1:131" s="249"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8"/>
    </row>
    <row r="98" spans="1:131" s="249"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8"/>
    </row>
    <row r="99" spans="1:131" s="249"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8"/>
    </row>
    <row r="100" spans="1:131" s="249"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8"/>
    </row>
    <row r="101" spans="1:131" s="249"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8"/>
    </row>
    <row r="102" spans="1:131" s="249"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8" t="s">
        <v>422</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c r="CS102" s="1045"/>
      <c r="CT102" s="1045"/>
      <c r="CU102" s="1045"/>
      <c r="CV102" s="1046"/>
      <c r="CW102" s="1044"/>
      <c r="CX102" s="1045"/>
      <c r="CY102" s="1045"/>
      <c r="CZ102" s="1045"/>
      <c r="DA102" s="1046"/>
      <c r="DB102" s="1044">
        <v>20</v>
      </c>
      <c r="DC102" s="1045"/>
      <c r="DD102" s="1045"/>
      <c r="DE102" s="1045"/>
      <c r="DF102" s="1046"/>
      <c r="DG102" s="1044"/>
      <c r="DH102" s="1045"/>
      <c r="DI102" s="1045"/>
      <c r="DJ102" s="1045"/>
      <c r="DK102" s="1046"/>
      <c r="DL102" s="1044"/>
      <c r="DM102" s="1045"/>
      <c r="DN102" s="1045"/>
      <c r="DO102" s="1045"/>
      <c r="DP102" s="1046"/>
      <c r="DQ102" s="1044">
        <v>18</v>
      </c>
      <c r="DR102" s="1045"/>
      <c r="DS102" s="1045"/>
      <c r="DT102" s="1045"/>
      <c r="DU102" s="1046"/>
      <c r="DV102" s="1027"/>
      <c r="DW102" s="1028"/>
      <c r="DX102" s="1028"/>
      <c r="DY102" s="1028"/>
      <c r="DZ102" s="1029"/>
      <c r="EA102" s="248"/>
    </row>
    <row r="103" spans="1:131" s="249"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0" t="s">
        <v>423</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8"/>
    </row>
    <row r="104" spans="1:131" s="249"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1" t="s">
        <v>424</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8"/>
    </row>
    <row r="105" spans="1:131" s="249"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8"/>
    </row>
    <row r="106" spans="1:131" s="249"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8"/>
    </row>
    <row r="107" spans="1:131" s="248" customFormat="1" ht="26.25" customHeight="1" thickBot="1" x14ac:dyDescent="0.25">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8" customFormat="1" ht="26.25" customHeight="1" x14ac:dyDescent="0.2">
      <c r="A108" s="1032" t="s">
        <v>427</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428</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8" customFormat="1" ht="26.25" customHeight="1" x14ac:dyDescent="0.2">
      <c r="A109" s="987" t="s">
        <v>429</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430</v>
      </c>
      <c r="AB109" s="988"/>
      <c r="AC109" s="988"/>
      <c r="AD109" s="988"/>
      <c r="AE109" s="989"/>
      <c r="AF109" s="990" t="s">
        <v>431</v>
      </c>
      <c r="AG109" s="988"/>
      <c r="AH109" s="988"/>
      <c r="AI109" s="988"/>
      <c r="AJ109" s="989"/>
      <c r="AK109" s="990" t="s">
        <v>305</v>
      </c>
      <c r="AL109" s="988"/>
      <c r="AM109" s="988"/>
      <c r="AN109" s="988"/>
      <c r="AO109" s="989"/>
      <c r="AP109" s="990" t="s">
        <v>432</v>
      </c>
      <c r="AQ109" s="988"/>
      <c r="AR109" s="988"/>
      <c r="AS109" s="988"/>
      <c r="AT109" s="1019"/>
      <c r="AU109" s="987" t="s">
        <v>429</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430</v>
      </c>
      <c r="BR109" s="988"/>
      <c r="BS109" s="988"/>
      <c r="BT109" s="988"/>
      <c r="BU109" s="989"/>
      <c r="BV109" s="990" t="s">
        <v>431</v>
      </c>
      <c r="BW109" s="988"/>
      <c r="BX109" s="988"/>
      <c r="BY109" s="988"/>
      <c r="BZ109" s="989"/>
      <c r="CA109" s="990" t="s">
        <v>305</v>
      </c>
      <c r="CB109" s="988"/>
      <c r="CC109" s="988"/>
      <c r="CD109" s="988"/>
      <c r="CE109" s="989"/>
      <c r="CF109" s="1026" t="s">
        <v>432</v>
      </c>
      <c r="CG109" s="1026"/>
      <c r="CH109" s="1026"/>
      <c r="CI109" s="1026"/>
      <c r="CJ109" s="1026"/>
      <c r="CK109" s="990" t="s">
        <v>433</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430</v>
      </c>
      <c r="DH109" s="988"/>
      <c r="DI109" s="988"/>
      <c r="DJ109" s="988"/>
      <c r="DK109" s="989"/>
      <c r="DL109" s="990" t="s">
        <v>431</v>
      </c>
      <c r="DM109" s="988"/>
      <c r="DN109" s="988"/>
      <c r="DO109" s="988"/>
      <c r="DP109" s="989"/>
      <c r="DQ109" s="990" t="s">
        <v>305</v>
      </c>
      <c r="DR109" s="988"/>
      <c r="DS109" s="988"/>
      <c r="DT109" s="988"/>
      <c r="DU109" s="989"/>
      <c r="DV109" s="990" t="s">
        <v>432</v>
      </c>
      <c r="DW109" s="988"/>
      <c r="DX109" s="988"/>
      <c r="DY109" s="988"/>
      <c r="DZ109" s="1019"/>
    </row>
    <row r="110" spans="1:131" s="248" customFormat="1" ht="26.25" customHeight="1" x14ac:dyDescent="0.2">
      <c r="A110" s="890" t="s">
        <v>434</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684068</v>
      </c>
      <c r="AB110" s="981"/>
      <c r="AC110" s="981"/>
      <c r="AD110" s="981"/>
      <c r="AE110" s="982"/>
      <c r="AF110" s="983">
        <v>701157</v>
      </c>
      <c r="AG110" s="981"/>
      <c r="AH110" s="981"/>
      <c r="AI110" s="981"/>
      <c r="AJ110" s="982"/>
      <c r="AK110" s="983">
        <v>688600</v>
      </c>
      <c r="AL110" s="981"/>
      <c r="AM110" s="981"/>
      <c r="AN110" s="981"/>
      <c r="AO110" s="982"/>
      <c r="AP110" s="984">
        <v>15.5</v>
      </c>
      <c r="AQ110" s="985"/>
      <c r="AR110" s="985"/>
      <c r="AS110" s="985"/>
      <c r="AT110" s="986"/>
      <c r="AU110" s="1020" t="s">
        <v>72</v>
      </c>
      <c r="AV110" s="1021"/>
      <c r="AW110" s="1021"/>
      <c r="AX110" s="1021"/>
      <c r="AY110" s="1021"/>
      <c r="AZ110" s="946" t="s">
        <v>435</v>
      </c>
      <c r="BA110" s="891"/>
      <c r="BB110" s="891"/>
      <c r="BC110" s="891"/>
      <c r="BD110" s="891"/>
      <c r="BE110" s="891"/>
      <c r="BF110" s="891"/>
      <c r="BG110" s="891"/>
      <c r="BH110" s="891"/>
      <c r="BI110" s="891"/>
      <c r="BJ110" s="891"/>
      <c r="BK110" s="891"/>
      <c r="BL110" s="891"/>
      <c r="BM110" s="891"/>
      <c r="BN110" s="891"/>
      <c r="BO110" s="891"/>
      <c r="BP110" s="892"/>
      <c r="BQ110" s="947">
        <v>7757921</v>
      </c>
      <c r="BR110" s="928"/>
      <c r="BS110" s="928"/>
      <c r="BT110" s="928"/>
      <c r="BU110" s="928"/>
      <c r="BV110" s="928">
        <v>7892004</v>
      </c>
      <c r="BW110" s="928"/>
      <c r="BX110" s="928"/>
      <c r="BY110" s="928"/>
      <c r="BZ110" s="928"/>
      <c r="CA110" s="928">
        <v>7954135</v>
      </c>
      <c r="CB110" s="928"/>
      <c r="CC110" s="928"/>
      <c r="CD110" s="928"/>
      <c r="CE110" s="928"/>
      <c r="CF110" s="952">
        <v>179.5</v>
      </c>
      <c r="CG110" s="953"/>
      <c r="CH110" s="953"/>
      <c r="CI110" s="953"/>
      <c r="CJ110" s="953"/>
      <c r="CK110" s="1016" t="s">
        <v>436</v>
      </c>
      <c r="CL110" s="902"/>
      <c r="CM110" s="977" t="s">
        <v>437</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438</v>
      </c>
      <c r="DH110" s="928"/>
      <c r="DI110" s="928"/>
      <c r="DJ110" s="928"/>
      <c r="DK110" s="928"/>
      <c r="DL110" s="928" t="s">
        <v>128</v>
      </c>
      <c r="DM110" s="928"/>
      <c r="DN110" s="928"/>
      <c r="DO110" s="928"/>
      <c r="DP110" s="928"/>
      <c r="DQ110" s="928" t="s">
        <v>391</v>
      </c>
      <c r="DR110" s="928"/>
      <c r="DS110" s="928"/>
      <c r="DT110" s="928"/>
      <c r="DU110" s="928"/>
      <c r="DV110" s="929" t="s">
        <v>439</v>
      </c>
      <c r="DW110" s="929"/>
      <c r="DX110" s="929"/>
      <c r="DY110" s="929"/>
      <c r="DZ110" s="930"/>
    </row>
    <row r="111" spans="1:131" s="248" customFormat="1" ht="26.25" customHeight="1" x14ac:dyDescent="0.2">
      <c r="A111" s="857" t="s">
        <v>440</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438</v>
      </c>
      <c r="AB111" s="1009"/>
      <c r="AC111" s="1009"/>
      <c r="AD111" s="1009"/>
      <c r="AE111" s="1010"/>
      <c r="AF111" s="1011" t="s">
        <v>438</v>
      </c>
      <c r="AG111" s="1009"/>
      <c r="AH111" s="1009"/>
      <c r="AI111" s="1009"/>
      <c r="AJ111" s="1010"/>
      <c r="AK111" s="1011" t="s">
        <v>438</v>
      </c>
      <c r="AL111" s="1009"/>
      <c r="AM111" s="1009"/>
      <c r="AN111" s="1009"/>
      <c r="AO111" s="1010"/>
      <c r="AP111" s="1012" t="s">
        <v>391</v>
      </c>
      <c r="AQ111" s="1013"/>
      <c r="AR111" s="1013"/>
      <c r="AS111" s="1013"/>
      <c r="AT111" s="1014"/>
      <c r="AU111" s="1022"/>
      <c r="AV111" s="1023"/>
      <c r="AW111" s="1023"/>
      <c r="AX111" s="1023"/>
      <c r="AY111" s="1023"/>
      <c r="AZ111" s="898" t="s">
        <v>441</v>
      </c>
      <c r="BA111" s="833"/>
      <c r="BB111" s="833"/>
      <c r="BC111" s="833"/>
      <c r="BD111" s="833"/>
      <c r="BE111" s="833"/>
      <c r="BF111" s="833"/>
      <c r="BG111" s="833"/>
      <c r="BH111" s="833"/>
      <c r="BI111" s="833"/>
      <c r="BJ111" s="833"/>
      <c r="BK111" s="833"/>
      <c r="BL111" s="833"/>
      <c r="BM111" s="833"/>
      <c r="BN111" s="833"/>
      <c r="BO111" s="833"/>
      <c r="BP111" s="834"/>
      <c r="BQ111" s="899">
        <v>6239</v>
      </c>
      <c r="BR111" s="900"/>
      <c r="BS111" s="900"/>
      <c r="BT111" s="900"/>
      <c r="BU111" s="900"/>
      <c r="BV111" s="900">
        <v>2215</v>
      </c>
      <c r="BW111" s="900"/>
      <c r="BX111" s="900"/>
      <c r="BY111" s="900"/>
      <c r="BZ111" s="900"/>
      <c r="CA111" s="900" t="s">
        <v>439</v>
      </c>
      <c r="CB111" s="900"/>
      <c r="CC111" s="900"/>
      <c r="CD111" s="900"/>
      <c r="CE111" s="900"/>
      <c r="CF111" s="961" t="s">
        <v>391</v>
      </c>
      <c r="CG111" s="962"/>
      <c r="CH111" s="962"/>
      <c r="CI111" s="962"/>
      <c r="CJ111" s="962"/>
      <c r="CK111" s="1017"/>
      <c r="CL111" s="904"/>
      <c r="CM111" s="907" t="s">
        <v>442</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391</v>
      </c>
      <c r="DH111" s="900"/>
      <c r="DI111" s="900"/>
      <c r="DJ111" s="900"/>
      <c r="DK111" s="900"/>
      <c r="DL111" s="900" t="s">
        <v>439</v>
      </c>
      <c r="DM111" s="900"/>
      <c r="DN111" s="900"/>
      <c r="DO111" s="900"/>
      <c r="DP111" s="900"/>
      <c r="DQ111" s="900" t="s">
        <v>439</v>
      </c>
      <c r="DR111" s="900"/>
      <c r="DS111" s="900"/>
      <c r="DT111" s="900"/>
      <c r="DU111" s="900"/>
      <c r="DV111" s="877" t="s">
        <v>391</v>
      </c>
      <c r="DW111" s="877"/>
      <c r="DX111" s="877"/>
      <c r="DY111" s="877"/>
      <c r="DZ111" s="878"/>
    </row>
    <row r="112" spans="1:131" s="248" customFormat="1" ht="26.25" customHeight="1" x14ac:dyDescent="0.2">
      <c r="A112" s="1002" t="s">
        <v>443</v>
      </c>
      <c r="B112" s="1003"/>
      <c r="C112" s="833" t="s">
        <v>444</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128</v>
      </c>
      <c r="AB112" s="863"/>
      <c r="AC112" s="863"/>
      <c r="AD112" s="863"/>
      <c r="AE112" s="864"/>
      <c r="AF112" s="865" t="s">
        <v>128</v>
      </c>
      <c r="AG112" s="863"/>
      <c r="AH112" s="863"/>
      <c r="AI112" s="863"/>
      <c r="AJ112" s="864"/>
      <c r="AK112" s="865" t="s">
        <v>438</v>
      </c>
      <c r="AL112" s="863"/>
      <c r="AM112" s="863"/>
      <c r="AN112" s="863"/>
      <c r="AO112" s="864"/>
      <c r="AP112" s="910" t="s">
        <v>128</v>
      </c>
      <c r="AQ112" s="911"/>
      <c r="AR112" s="911"/>
      <c r="AS112" s="911"/>
      <c r="AT112" s="912"/>
      <c r="AU112" s="1022"/>
      <c r="AV112" s="1023"/>
      <c r="AW112" s="1023"/>
      <c r="AX112" s="1023"/>
      <c r="AY112" s="1023"/>
      <c r="AZ112" s="898" t="s">
        <v>445</v>
      </c>
      <c r="BA112" s="833"/>
      <c r="BB112" s="833"/>
      <c r="BC112" s="833"/>
      <c r="BD112" s="833"/>
      <c r="BE112" s="833"/>
      <c r="BF112" s="833"/>
      <c r="BG112" s="833"/>
      <c r="BH112" s="833"/>
      <c r="BI112" s="833"/>
      <c r="BJ112" s="833"/>
      <c r="BK112" s="833"/>
      <c r="BL112" s="833"/>
      <c r="BM112" s="833"/>
      <c r="BN112" s="833"/>
      <c r="BO112" s="833"/>
      <c r="BP112" s="834"/>
      <c r="BQ112" s="899">
        <v>2750616</v>
      </c>
      <c r="BR112" s="900"/>
      <c r="BS112" s="900"/>
      <c r="BT112" s="900"/>
      <c r="BU112" s="900"/>
      <c r="BV112" s="900">
        <v>2227070</v>
      </c>
      <c r="BW112" s="900"/>
      <c r="BX112" s="900"/>
      <c r="BY112" s="900"/>
      <c r="BZ112" s="900"/>
      <c r="CA112" s="900">
        <v>1769877</v>
      </c>
      <c r="CB112" s="900"/>
      <c r="CC112" s="900"/>
      <c r="CD112" s="900"/>
      <c r="CE112" s="900"/>
      <c r="CF112" s="961">
        <v>39.9</v>
      </c>
      <c r="CG112" s="962"/>
      <c r="CH112" s="962"/>
      <c r="CI112" s="962"/>
      <c r="CJ112" s="962"/>
      <c r="CK112" s="1017"/>
      <c r="CL112" s="904"/>
      <c r="CM112" s="907" t="s">
        <v>446</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128</v>
      </c>
      <c r="DH112" s="900"/>
      <c r="DI112" s="900"/>
      <c r="DJ112" s="900"/>
      <c r="DK112" s="900"/>
      <c r="DL112" s="900" t="s">
        <v>128</v>
      </c>
      <c r="DM112" s="900"/>
      <c r="DN112" s="900"/>
      <c r="DO112" s="900"/>
      <c r="DP112" s="900"/>
      <c r="DQ112" s="900" t="s">
        <v>439</v>
      </c>
      <c r="DR112" s="900"/>
      <c r="DS112" s="900"/>
      <c r="DT112" s="900"/>
      <c r="DU112" s="900"/>
      <c r="DV112" s="877" t="s">
        <v>128</v>
      </c>
      <c r="DW112" s="877"/>
      <c r="DX112" s="877"/>
      <c r="DY112" s="877"/>
      <c r="DZ112" s="878"/>
    </row>
    <row r="113" spans="1:130" s="248" customFormat="1" ht="26.25" customHeight="1" x14ac:dyDescent="0.2">
      <c r="A113" s="1004"/>
      <c r="B113" s="1005"/>
      <c r="C113" s="833" t="s">
        <v>447</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207215</v>
      </c>
      <c r="AB113" s="1009"/>
      <c r="AC113" s="1009"/>
      <c r="AD113" s="1009"/>
      <c r="AE113" s="1010"/>
      <c r="AF113" s="1011">
        <v>407155</v>
      </c>
      <c r="AG113" s="1009"/>
      <c r="AH113" s="1009"/>
      <c r="AI113" s="1009"/>
      <c r="AJ113" s="1010"/>
      <c r="AK113" s="1011">
        <v>434190</v>
      </c>
      <c r="AL113" s="1009"/>
      <c r="AM113" s="1009"/>
      <c r="AN113" s="1009"/>
      <c r="AO113" s="1010"/>
      <c r="AP113" s="1012">
        <v>9.8000000000000007</v>
      </c>
      <c r="AQ113" s="1013"/>
      <c r="AR113" s="1013"/>
      <c r="AS113" s="1013"/>
      <c r="AT113" s="1014"/>
      <c r="AU113" s="1022"/>
      <c r="AV113" s="1023"/>
      <c r="AW113" s="1023"/>
      <c r="AX113" s="1023"/>
      <c r="AY113" s="1023"/>
      <c r="AZ113" s="898" t="s">
        <v>448</v>
      </c>
      <c r="BA113" s="833"/>
      <c r="BB113" s="833"/>
      <c r="BC113" s="833"/>
      <c r="BD113" s="833"/>
      <c r="BE113" s="833"/>
      <c r="BF113" s="833"/>
      <c r="BG113" s="833"/>
      <c r="BH113" s="833"/>
      <c r="BI113" s="833"/>
      <c r="BJ113" s="833"/>
      <c r="BK113" s="833"/>
      <c r="BL113" s="833"/>
      <c r="BM113" s="833"/>
      <c r="BN113" s="833"/>
      <c r="BO113" s="833"/>
      <c r="BP113" s="834"/>
      <c r="BQ113" s="899">
        <v>632117</v>
      </c>
      <c r="BR113" s="900"/>
      <c r="BS113" s="900"/>
      <c r="BT113" s="900"/>
      <c r="BU113" s="900"/>
      <c r="BV113" s="900">
        <v>503779</v>
      </c>
      <c r="BW113" s="900"/>
      <c r="BX113" s="900"/>
      <c r="BY113" s="900"/>
      <c r="BZ113" s="900"/>
      <c r="CA113" s="900">
        <v>435338</v>
      </c>
      <c r="CB113" s="900"/>
      <c r="CC113" s="900"/>
      <c r="CD113" s="900"/>
      <c r="CE113" s="900"/>
      <c r="CF113" s="961">
        <v>9.8000000000000007</v>
      </c>
      <c r="CG113" s="962"/>
      <c r="CH113" s="962"/>
      <c r="CI113" s="962"/>
      <c r="CJ113" s="962"/>
      <c r="CK113" s="1017"/>
      <c r="CL113" s="904"/>
      <c r="CM113" s="907" t="s">
        <v>449</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438</v>
      </c>
      <c r="DH113" s="863"/>
      <c r="DI113" s="863"/>
      <c r="DJ113" s="863"/>
      <c r="DK113" s="864"/>
      <c r="DL113" s="865" t="s">
        <v>128</v>
      </c>
      <c r="DM113" s="863"/>
      <c r="DN113" s="863"/>
      <c r="DO113" s="863"/>
      <c r="DP113" s="864"/>
      <c r="DQ113" s="865" t="s">
        <v>128</v>
      </c>
      <c r="DR113" s="863"/>
      <c r="DS113" s="863"/>
      <c r="DT113" s="863"/>
      <c r="DU113" s="864"/>
      <c r="DV113" s="910" t="s">
        <v>128</v>
      </c>
      <c r="DW113" s="911"/>
      <c r="DX113" s="911"/>
      <c r="DY113" s="911"/>
      <c r="DZ113" s="912"/>
    </row>
    <row r="114" spans="1:130" s="248" customFormat="1" ht="26.25" customHeight="1" x14ac:dyDescent="0.2">
      <c r="A114" s="1004"/>
      <c r="B114" s="1005"/>
      <c r="C114" s="833" t="s">
        <v>450</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v>180422</v>
      </c>
      <c r="AB114" s="863"/>
      <c r="AC114" s="863"/>
      <c r="AD114" s="863"/>
      <c r="AE114" s="864"/>
      <c r="AF114" s="865">
        <v>141713</v>
      </c>
      <c r="AG114" s="863"/>
      <c r="AH114" s="863"/>
      <c r="AI114" s="863"/>
      <c r="AJ114" s="864"/>
      <c r="AK114" s="865">
        <v>66612</v>
      </c>
      <c r="AL114" s="863"/>
      <c r="AM114" s="863"/>
      <c r="AN114" s="863"/>
      <c r="AO114" s="864"/>
      <c r="AP114" s="910">
        <v>1.5</v>
      </c>
      <c r="AQ114" s="911"/>
      <c r="AR114" s="911"/>
      <c r="AS114" s="911"/>
      <c r="AT114" s="912"/>
      <c r="AU114" s="1022"/>
      <c r="AV114" s="1023"/>
      <c r="AW114" s="1023"/>
      <c r="AX114" s="1023"/>
      <c r="AY114" s="1023"/>
      <c r="AZ114" s="898" t="s">
        <v>451</v>
      </c>
      <c r="BA114" s="833"/>
      <c r="BB114" s="833"/>
      <c r="BC114" s="833"/>
      <c r="BD114" s="833"/>
      <c r="BE114" s="833"/>
      <c r="BF114" s="833"/>
      <c r="BG114" s="833"/>
      <c r="BH114" s="833"/>
      <c r="BI114" s="833"/>
      <c r="BJ114" s="833"/>
      <c r="BK114" s="833"/>
      <c r="BL114" s="833"/>
      <c r="BM114" s="833"/>
      <c r="BN114" s="833"/>
      <c r="BO114" s="833"/>
      <c r="BP114" s="834"/>
      <c r="BQ114" s="899">
        <v>1243107</v>
      </c>
      <c r="BR114" s="900"/>
      <c r="BS114" s="900"/>
      <c r="BT114" s="900"/>
      <c r="BU114" s="900"/>
      <c r="BV114" s="900">
        <v>1243704</v>
      </c>
      <c r="BW114" s="900"/>
      <c r="BX114" s="900"/>
      <c r="BY114" s="900"/>
      <c r="BZ114" s="900"/>
      <c r="CA114" s="900">
        <v>1187568</v>
      </c>
      <c r="CB114" s="900"/>
      <c r="CC114" s="900"/>
      <c r="CD114" s="900"/>
      <c r="CE114" s="900"/>
      <c r="CF114" s="961">
        <v>26.8</v>
      </c>
      <c r="CG114" s="962"/>
      <c r="CH114" s="962"/>
      <c r="CI114" s="962"/>
      <c r="CJ114" s="962"/>
      <c r="CK114" s="1017"/>
      <c r="CL114" s="904"/>
      <c r="CM114" s="907" t="s">
        <v>452</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128</v>
      </c>
      <c r="DH114" s="863"/>
      <c r="DI114" s="863"/>
      <c r="DJ114" s="863"/>
      <c r="DK114" s="864"/>
      <c r="DL114" s="865" t="s">
        <v>128</v>
      </c>
      <c r="DM114" s="863"/>
      <c r="DN114" s="863"/>
      <c r="DO114" s="863"/>
      <c r="DP114" s="864"/>
      <c r="DQ114" s="865" t="s">
        <v>439</v>
      </c>
      <c r="DR114" s="863"/>
      <c r="DS114" s="863"/>
      <c r="DT114" s="863"/>
      <c r="DU114" s="864"/>
      <c r="DV114" s="910" t="s">
        <v>128</v>
      </c>
      <c r="DW114" s="911"/>
      <c r="DX114" s="911"/>
      <c r="DY114" s="911"/>
      <c r="DZ114" s="912"/>
    </row>
    <row r="115" spans="1:130" s="248" customFormat="1" ht="26.25" customHeight="1" x14ac:dyDescent="0.2">
      <c r="A115" s="1004"/>
      <c r="B115" s="1005"/>
      <c r="C115" s="833" t="s">
        <v>453</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v>4230</v>
      </c>
      <c r="AB115" s="1009"/>
      <c r="AC115" s="1009"/>
      <c r="AD115" s="1009"/>
      <c r="AE115" s="1010"/>
      <c r="AF115" s="1011">
        <v>4231</v>
      </c>
      <c r="AG115" s="1009"/>
      <c r="AH115" s="1009"/>
      <c r="AI115" s="1009"/>
      <c r="AJ115" s="1010"/>
      <c r="AK115" s="1011">
        <v>2281</v>
      </c>
      <c r="AL115" s="1009"/>
      <c r="AM115" s="1009"/>
      <c r="AN115" s="1009"/>
      <c r="AO115" s="1010"/>
      <c r="AP115" s="1012">
        <v>0.1</v>
      </c>
      <c r="AQ115" s="1013"/>
      <c r="AR115" s="1013"/>
      <c r="AS115" s="1013"/>
      <c r="AT115" s="1014"/>
      <c r="AU115" s="1022"/>
      <c r="AV115" s="1023"/>
      <c r="AW115" s="1023"/>
      <c r="AX115" s="1023"/>
      <c r="AY115" s="1023"/>
      <c r="AZ115" s="898" t="s">
        <v>454</v>
      </c>
      <c r="BA115" s="833"/>
      <c r="BB115" s="833"/>
      <c r="BC115" s="833"/>
      <c r="BD115" s="833"/>
      <c r="BE115" s="833"/>
      <c r="BF115" s="833"/>
      <c r="BG115" s="833"/>
      <c r="BH115" s="833"/>
      <c r="BI115" s="833"/>
      <c r="BJ115" s="833"/>
      <c r="BK115" s="833"/>
      <c r="BL115" s="833"/>
      <c r="BM115" s="833"/>
      <c r="BN115" s="833"/>
      <c r="BO115" s="833"/>
      <c r="BP115" s="834"/>
      <c r="BQ115" s="899">
        <v>13986</v>
      </c>
      <c r="BR115" s="900"/>
      <c r="BS115" s="900"/>
      <c r="BT115" s="900"/>
      <c r="BU115" s="900"/>
      <c r="BV115" s="900">
        <v>17982</v>
      </c>
      <c r="BW115" s="900"/>
      <c r="BX115" s="900"/>
      <c r="BY115" s="900"/>
      <c r="BZ115" s="900"/>
      <c r="CA115" s="900" t="s">
        <v>128</v>
      </c>
      <c r="CB115" s="900"/>
      <c r="CC115" s="900"/>
      <c r="CD115" s="900"/>
      <c r="CE115" s="900"/>
      <c r="CF115" s="961" t="s">
        <v>128</v>
      </c>
      <c r="CG115" s="962"/>
      <c r="CH115" s="962"/>
      <c r="CI115" s="962"/>
      <c r="CJ115" s="962"/>
      <c r="CK115" s="1017"/>
      <c r="CL115" s="904"/>
      <c r="CM115" s="898" t="s">
        <v>455</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128</v>
      </c>
      <c r="DH115" s="863"/>
      <c r="DI115" s="863"/>
      <c r="DJ115" s="863"/>
      <c r="DK115" s="864"/>
      <c r="DL115" s="865" t="s">
        <v>438</v>
      </c>
      <c r="DM115" s="863"/>
      <c r="DN115" s="863"/>
      <c r="DO115" s="863"/>
      <c r="DP115" s="864"/>
      <c r="DQ115" s="865" t="s">
        <v>128</v>
      </c>
      <c r="DR115" s="863"/>
      <c r="DS115" s="863"/>
      <c r="DT115" s="863"/>
      <c r="DU115" s="864"/>
      <c r="DV115" s="910" t="s">
        <v>128</v>
      </c>
      <c r="DW115" s="911"/>
      <c r="DX115" s="911"/>
      <c r="DY115" s="911"/>
      <c r="DZ115" s="912"/>
    </row>
    <row r="116" spans="1:130" s="248" customFormat="1" ht="26.25" customHeight="1" x14ac:dyDescent="0.2">
      <c r="A116" s="1006"/>
      <c r="B116" s="1007"/>
      <c r="C116" s="966" t="s">
        <v>456</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t="s">
        <v>128</v>
      </c>
      <c r="AB116" s="863"/>
      <c r="AC116" s="863"/>
      <c r="AD116" s="863"/>
      <c r="AE116" s="864"/>
      <c r="AF116" s="865" t="s">
        <v>438</v>
      </c>
      <c r="AG116" s="863"/>
      <c r="AH116" s="863"/>
      <c r="AI116" s="863"/>
      <c r="AJ116" s="864"/>
      <c r="AK116" s="865" t="s">
        <v>438</v>
      </c>
      <c r="AL116" s="863"/>
      <c r="AM116" s="863"/>
      <c r="AN116" s="863"/>
      <c r="AO116" s="864"/>
      <c r="AP116" s="910" t="s">
        <v>438</v>
      </c>
      <c r="AQ116" s="911"/>
      <c r="AR116" s="911"/>
      <c r="AS116" s="911"/>
      <c r="AT116" s="912"/>
      <c r="AU116" s="1022"/>
      <c r="AV116" s="1023"/>
      <c r="AW116" s="1023"/>
      <c r="AX116" s="1023"/>
      <c r="AY116" s="1023"/>
      <c r="AZ116" s="949" t="s">
        <v>457</v>
      </c>
      <c r="BA116" s="950"/>
      <c r="BB116" s="950"/>
      <c r="BC116" s="950"/>
      <c r="BD116" s="950"/>
      <c r="BE116" s="950"/>
      <c r="BF116" s="950"/>
      <c r="BG116" s="950"/>
      <c r="BH116" s="950"/>
      <c r="BI116" s="950"/>
      <c r="BJ116" s="950"/>
      <c r="BK116" s="950"/>
      <c r="BL116" s="950"/>
      <c r="BM116" s="950"/>
      <c r="BN116" s="950"/>
      <c r="BO116" s="950"/>
      <c r="BP116" s="951"/>
      <c r="BQ116" s="899" t="s">
        <v>128</v>
      </c>
      <c r="BR116" s="900"/>
      <c r="BS116" s="900"/>
      <c r="BT116" s="900"/>
      <c r="BU116" s="900"/>
      <c r="BV116" s="900" t="s">
        <v>128</v>
      </c>
      <c r="BW116" s="900"/>
      <c r="BX116" s="900"/>
      <c r="BY116" s="900"/>
      <c r="BZ116" s="900"/>
      <c r="CA116" s="900" t="s">
        <v>128</v>
      </c>
      <c r="CB116" s="900"/>
      <c r="CC116" s="900"/>
      <c r="CD116" s="900"/>
      <c r="CE116" s="900"/>
      <c r="CF116" s="961" t="s">
        <v>128</v>
      </c>
      <c r="CG116" s="962"/>
      <c r="CH116" s="962"/>
      <c r="CI116" s="962"/>
      <c r="CJ116" s="962"/>
      <c r="CK116" s="1017"/>
      <c r="CL116" s="904"/>
      <c r="CM116" s="907" t="s">
        <v>458</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t="s">
        <v>128</v>
      </c>
      <c r="DH116" s="863"/>
      <c r="DI116" s="863"/>
      <c r="DJ116" s="863"/>
      <c r="DK116" s="864"/>
      <c r="DL116" s="865" t="s">
        <v>128</v>
      </c>
      <c r="DM116" s="863"/>
      <c r="DN116" s="863"/>
      <c r="DO116" s="863"/>
      <c r="DP116" s="864"/>
      <c r="DQ116" s="865" t="s">
        <v>128</v>
      </c>
      <c r="DR116" s="863"/>
      <c r="DS116" s="863"/>
      <c r="DT116" s="863"/>
      <c r="DU116" s="864"/>
      <c r="DV116" s="910" t="s">
        <v>128</v>
      </c>
      <c r="DW116" s="911"/>
      <c r="DX116" s="911"/>
      <c r="DY116" s="911"/>
      <c r="DZ116" s="912"/>
    </row>
    <row r="117" spans="1:130" s="248" customFormat="1" ht="26.25" customHeight="1" x14ac:dyDescent="0.2">
      <c r="A117" s="987" t="s">
        <v>186</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459</v>
      </c>
      <c r="Z117" s="989"/>
      <c r="AA117" s="994">
        <v>1075935</v>
      </c>
      <c r="AB117" s="995"/>
      <c r="AC117" s="995"/>
      <c r="AD117" s="995"/>
      <c r="AE117" s="996"/>
      <c r="AF117" s="997">
        <v>1254256</v>
      </c>
      <c r="AG117" s="995"/>
      <c r="AH117" s="995"/>
      <c r="AI117" s="995"/>
      <c r="AJ117" s="996"/>
      <c r="AK117" s="997">
        <v>1191683</v>
      </c>
      <c r="AL117" s="995"/>
      <c r="AM117" s="995"/>
      <c r="AN117" s="995"/>
      <c r="AO117" s="996"/>
      <c r="AP117" s="998"/>
      <c r="AQ117" s="999"/>
      <c r="AR117" s="999"/>
      <c r="AS117" s="999"/>
      <c r="AT117" s="1000"/>
      <c r="AU117" s="1022"/>
      <c r="AV117" s="1023"/>
      <c r="AW117" s="1023"/>
      <c r="AX117" s="1023"/>
      <c r="AY117" s="1023"/>
      <c r="AZ117" s="949" t="s">
        <v>460</v>
      </c>
      <c r="BA117" s="950"/>
      <c r="BB117" s="950"/>
      <c r="BC117" s="950"/>
      <c r="BD117" s="950"/>
      <c r="BE117" s="950"/>
      <c r="BF117" s="950"/>
      <c r="BG117" s="950"/>
      <c r="BH117" s="950"/>
      <c r="BI117" s="950"/>
      <c r="BJ117" s="950"/>
      <c r="BK117" s="950"/>
      <c r="BL117" s="950"/>
      <c r="BM117" s="950"/>
      <c r="BN117" s="950"/>
      <c r="BO117" s="950"/>
      <c r="BP117" s="951"/>
      <c r="BQ117" s="899" t="s">
        <v>128</v>
      </c>
      <c r="BR117" s="900"/>
      <c r="BS117" s="900"/>
      <c r="BT117" s="900"/>
      <c r="BU117" s="900"/>
      <c r="BV117" s="900" t="s">
        <v>128</v>
      </c>
      <c r="BW117" s="900"/>
      <c r="BX117" s="900"/>
      <c r="BY117" s="900"/>
      <c r="BZ117" s="900"/>
      <c r="CA117" s="900" t="s">
        <v>128</v>
      </c>
      <c r="CB117" s="900"/>
      <c r="CC117" s="900"/>
      <c r="CD117" s="900"/>
      <c r="CE117" s="900"/>
      <c r="CF117" s="961" t="s">
        <v>391</v>
      </c>
      <c r="CG117" s="962"/>
      <c r="CH117" s="962"/>
      <c r="CI117" s="962"/>
      <c r="CJ117" s="962"/>
      <c r="CK117" s="1017"/>
      <c r="CL117" s="904"/>
      <c r="CM117" s="907" t="s">
        <v>461</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128</v>
      </c>
      <c r="DH117" s="863"/>
      <c r="DI117" s="863"/>
      <c r="DJ117" s="863"/>
      <c r="DK117" s="864"/>
      <c r="DL117" s="865" t="s">
        <v>128</v>
      </c>
      <c r="DM117" s="863"/>
      <c r="DN117" s="863"/>
      <c r="DO117" s="863"/>
      <c r="DP117" s="864"/>
      <c r="DQ117" s="865" t="s">
        <v>391</v>
      </c>
      <c r="DR117" s="863"/>
      <c r="DS117" s="863"/>
      <c r="DT117" s="863"/>
      <c r="DU117" s="864"/>
      <c r="DV117" s="910" t="s">
        <v>128</v>
      </c>
      <c r="DW117" s="911"/>
      <c r="DX117" s="911"/>
      <c r="DY117" s="911"/>
      <c r="DZ117" s="912"/>
    </row>
    <row r="118" spans="1:130" s="248" customFormat="1" ht="26.25" customHeight="1" x14ac:dyDescent="0.2">
      <c r="A118" s="987" t="s">
        <v>433</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430</v>
      </c>
      <c r="AB118" s="988"/>
      <c r="AC118" s="988"/>
      <c r="AD118" s="988"/>
      <c r="AE118" s="989"/>
      <c r="AF118" s="990" t="s">
        <v>431</v>
      </c>
      <c r="AG118" s="988"/>
      <c r="AH118" s="988"/>
      <c r="AI118" s="988"/>
      <c r="AJ118" s="989"/>
      <c r="AK118" s="990" t="s">
        <v>305</v>
      </c>
      <c r="AL118" s="988"/>
      <c r="AM118" s="988"/>
      <c r="AN118" s="988"/>
      <c r="AO118" s="989"/>
      <c r="AP118" s="991" t="s">
        <v>432</v>
      </c>
      <c r="AQ118" s="992"/>
      <c r="AR118" s="992"/>
      <c r="AS118" s="992"/>
      <c r="AT118" s="993"/>
      <c r="AU118" s="1022"/>
      <c r="AV118" s="1023"/>
      <c r="AW118" s="1023"/>
      <c r="AX118" s="1023"/>
      <c r="AY118" s="1023"/>
      <c r="AZ118" s="965" t="s">
        <v>462</v>
      </c>
      <c r="BA118" s="966"/>
      <c r="BB118" s="966"/>
      <c r="BC118" s="966"/>
      <c r="BD118" s="966"/>
      <c r="BE118" s="966"/>
      <c r="BF118" s="966"/>
      <c r="BG118" s="966"/>
      <c r="BH118" s="966"/>
      <c r="BI118" s="966"/>
      <c r="BJ118" s="966"/>
      <c r="BK118" s="966"/>
      <c r="BL118" s="966"/>
      <c r="BM118" s="966"/>
      <c r="BN118" s="966"/>
      <c r="BO118" s="966"/>
      <c r="BP118" s="967"/>
      <c r="BQ118" s="968" t="s">
        <v>391</v>
      </c>
      <c r="BR118" s="931"/>
      <c r="BS118" s="931"/>
      <c r="BT118" s="931"/>
      <c r="BU118" s="931"/>
      <c r="BV118" s="931" t="s">
        <v>128</v>
      </c>
      <c r="BW118" s="931"/>
      <c r="BX118" s="931"/>
      <c r="BY118" s="931"/>
      <c r="BZ118" s="931"/>
      <c r="CA118" s="931" t="s">
        <v>391</v>
      </c>
      <c r="CB118" s="931"/>
      <c r="CC118" s="931"/>
      <c r="CD118" s="931"/>
      <c r="CE118" s="931"/>
      <c r="CF118" s="961" t="s">
        <v>128</v>
      </c>
      <c r="CG118" s="962"/>
      <c r="CH118" s="962"/>
      <c r="CI118" s="962"/>
      <c r="CJ118" s="962"/>
      <c r="CK118" s="1017"/>
      <c r="CL118" s="904"/>
      <c r="CM118" s="907" t="s">
        <v>463</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128</v>
      </c>
      <c r="DH118" s="863"/>
      <c r="DI118" s="863"/>
      <c r="DJ118" s="863"/>
      <c r="DK118" s="864"/>
      <c r="DL118" s="865" t="s">
        <v>128</v>
      </c>
      <c r="DM118" s="863"/>
      <c r="DN118" s="863"/>
      <c r="DO118" s="863"/>
      <c r="DP118" s="864"/>
      <c r="DQ118" s="865" t="s">
        <v>128</v>
      </c>
      <c r="DR118" s="863"/>
      <c r="DS118" s="863"/>
      <c r="DT118" s="863"/>
      <c r="DU118" s="864"/>
      <c r="DV118" s="910" t="s">
        <v>128</v>
      </c>
      <c r="DW118" s="911"/>
      <c r="DX118" s="911"/>
      <c r="DY118" s="911"/>
      <c r="DZ118" s="912"/>
    </row>
    <row r="119" spans="1:130" s="248" customFormat="1" ht="26.25" customHeight="1" x14ac:dyDescent="0.2">
      <c r="A119" s="901" t="s">
        <v>436</v>
      </c>
      <c r="B119" s="902"/>
      <c r="C119" s="977" t="s">
        <v>437</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391</v>
      </c>
      <c r="AB119" s="981"/>
      <c r="AC119" s="981"/>
      <c r="AD119" s="981"/>
      <c r="AE119" s="982"/>
      <c r="AF119" s="983" t="s">
        <v>391</v>
      </c>
      <c r="AG119" s="981"/>
      <c r="AH119" s="981"/>
      <c r="AI119" s="981"/>
      <c r="AJ119" s="982"/>
      <c r="AK119" s="983" t="s">
        <v>128</v>
      </c>
      <c r="AL119" s="981"/>
      <c r="AM119" s="981"/>
      <c r="AN119" s="981"/>
      <c r="AO119" s="982"/>
      <c r="AP119" s="984" t="s">
        <v>128</v>
      </c>
      <c r="AQ119" s="985"/>
      <c r="AR119" s="985"/>
      <c r="AS119" s="985"/>
      <c r="AT119" s="986"/>
      <c r="AU119" s="1024"/>
      <c r="AV119" s="1025"/>
      <c r="AW119" s="1025"/>
      <c r="AX119" s="1025"/>
      <c r="AY119" s="1025"/>
      <c r="AZ119" s="278" t="s">
        <v>186</v>
      </c>
      <c r="BA119" s="278"/>
      <c r="BB119" s="278"/>
      <c r="BC119" s="278"/>
      <c r="BD119" s="278"/>
      <c r="BE119" s="278"/>
      <c r="BF119" s="278"/>
      <c r="BG119" s="278"/>
      <c r="BH119" s="278"/>
      <c r="BI119" s="278"/>
      <c r="BJ119" s="278"/>
      <c r="BK119" s="278"/>
      <c r="BL119" s="278"/>
      <c r="BM119" s="278"/>
      <c r="BN119" s="278"/>
      <c r="BO119" s="963" t="s">
        <v>464</v>
      </c>
      <c r="BP119" s="964"/>
      <c r="BQ119" s="968">
        <v>12403986</v>
      </c>
      <c r="BR119" s="931"/>
      <c r="BS119" s="931"/>
      <c r="BT119" s="931"/>
      <c r="BU119" s="931"/>
      <c r="BV119" s="931">
        <v>11886754</v>
      </c>
      <c r="BW119" s="931"/>
      <c r="BX119" s="931"/>
      <c r="BY119" s="931"/>
      <c r="BZ119" s="931"/>
      <c r="CA119" s="931">
        <v>11346918</v>
      </c>
      <c r="CB119" s="931"/>
      <c r="CC119" s="931"/>
      <c r="CD119" s="931"/>
      <c r="CE119" s="931"/>
      <c r="CF119" s="829"/>
      <c r="CG119" s="830"/>
      <c r="CH119" s="830"/>
      <c r="CI119" s="830"/>
      <c r="CJ119" s="920"/>
      <c r="CK119" s="1018"/>
      <c r="CL119" s="906"/>
      <c r="CM119" s="924" t="s">
        <v>465</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v>6239</v>
      </c>
      <c r="DH119" s="846"/>
      <c r="DI119" s="846"/>
      <c r="DJ119" s="846"/>
      <c r="DK119" s="847"/>
      <c r="DL119" s="848">
        <v>2215</v>
      </c>
      <c r="DM119" s="846"/>
      <c r="DN119" s="846"/>
      <c r="DO119" s="846"/>
      <c r="DP119" s="847"/>
      <c r="DQ119" s="848" t="s">
        <v>128</v>
      </c>
      <c r="DR119" s="846"/>
      <c r="DS119" s="846"/>
      <c r="DT119" s="846"/>
      <c r="DU119" s="847"/>
      <c r="DV119" s="934" t="s">
        <v>391</v>
      </c>
      <c r="DW119" s="935"/>
      <c r="DX119" s="935"/>
      <c r="DY119" s="935"/>
      <c r="DZ119" s="936"/>
    </row>
    <row r="120" spans="1:130" s="248" customFormat="1" ht="26.25" customHeight="1" x14ac:dyDescent="0.2">
      <c r="A120" s="903"/>
      <c r="B120" s="904"/>
      <c r="C120" s="907" t="s">
        <v>442</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128</v>
      </c>
      <c r="AB120" s="863"/>
      <c r="AC120" s="863"/>
      <c r="AD120" s="863"/>
      <c r="AE120" s="864"/>
      <c r="AF120" s="865" t="s">
        <v>128</v>
      </c>
      <c r="AG120" s="863"/>
      <c r="AH120" s="863"/>
      <c r="AI120" s="863"/>
      <c r="AJ120" s="864"/>
      <c r="AK120" s="865" t="s">
        <v>128</v>
      </c>
      <c r="AL120" s="863"/>
      <c r="AM120" s="863"/>
      <c r="AN120" s="863"/>
      <c r="AO120" s="864"/>
      <c r="AP120" s="910" t="s">
        <v>391</v>
      </c>
      <c r="AQ120" s="911"/>
      <c r="AR120" s="911"/>
      <c r="AS120" s="911"/>
      <c r="AT120" s="912"/>
      <c r="AU120" s="969" t="s">
        <v>466</v>
      </c>
      <c r="AV120" s="970"/>
      <c r="AW120" s="970"/>
      <c r="AX120" s="970"/>
      <c r="AY120" s="971"/>
      <c r="AZ120" s="946" t="s">
        <v>467</v>
      </c>
      <c r="BA120" s="891"/>
      <c r="BB120" s="891"/>
      <c r="BC120" s="891"/>
      <c r="BD120" s="891"/>
      <c r="BE120" s="891"/>
      <c r="BF120" s="891"/>
      <c r="BG120" s="891"/>
      <c r="BH120" s="891"/>
      <c r="BI120" s="891"/>
      <c r="BJ120" s="891"/>
      <c r="BK120" s="891"/>
      <c r="BL120" s="891"/>
      <c r="BM120" s="891"/>
      <c r="BN120" s="891"/>
      <c r="BO120" s="891"/>
      <c r="BP120" s="892"/>
      <c r="BQ120" s="947">
        <v>5210840</v>
      </c>
      <c r="BR120" s="928"/>
      <c r="BS120" s="928"/>
      <c r="BT120" s="928"/>
      <c r="BU120" s="928"/>
      <c r="BV120" s="928">
        <v>5176255</v>
      </c>
      <c r="BW120" s="928"/>
      <c r="BX120" s="928"/>
      <c r="BY120" s="928"/>
      <c r="BZ120" s="928"/>
      <c r="CA120" s="928">
        <v>4973082</v>
      </c>
      <c r="CB120" s="928"/>
      <c r="CC120" s="928"/>
      <c r="CD120" s="928"/>
      <c r="CE120" s="928"/>
      <c r="CF120" s="952">
        <v>112.2</v>
      </c>
      <c r="CG120" s="953"/>
      <c r="CH120" s="953"/>
      <c r="CI120" s="953"/>
      <c r="CJ120" s="953"/>
      <c r="CK120" s="954" t="s">
        <v>468</v>
      </c>
      <c r="CL120" s="938"/>
      <c r="CM120" s="938"/>
      <c r="CN120" s="938"/>
      <c r="CO120" s="939"/>
      <c r="CP120" s="958" t="s">
        <v>469</v>
      </c>
      <c r="CQ120" s="959"/>
      <c r="CR120" s="959"/>
      <c r="CS120" s="959"/>
      <c r="CT120" s="959"/>
      <c r="CU120" s="959"/>
      <c r="CV120" s="959"/>
      <c r="CW120" s="959"/>
      <c r="CX120" s="959"/>
      <c r="CY120" s="959"/>
      <c r="CZ120" s="959"/>
      <c r="DA120" s="959"/>
      <c r="DB120" s="959"/>
      <c r="DC120" s="959"/>
      <c r="DD120" s="959"/>
      <c r="DE120" s="959"/>
      <c r="DF120" s="960"/>
      <c r="DG120" s="947">
        <v>2003911</v>
      </c>
      <c r="DH120" s="928"/>
      <c r="DI120" s="928"/>
      <c r="DJ120" s="928"/>
      <c r="DK120" s="928"/>
      <c r="DL120" s="928">
        <v>1735593</v>
      </c>
      <c r="DM120" s="928"/>
      <c r="DN120" s="928"/>
      <c r="DO120" s="928"/>
      <c r="DP120" s="928"/>
      <c r="DQ120" s="928">
        <v>1534353</v>
      </c>
      <c r="DR120" s="928"/>
      <c r="DS120" s="928"/>
      <c r="DT120" s="928"/>
      <c r="DU120" s="928"/>
      <c r="DV120" s="929">
        <v>34.6</v>
      </c>
      <c r="DW120" s="929"/>
      <c r="DX120" s="929"/>
      <c r="DY120" s="929"/>
      <c r="DZ120" s="930"/>
    </row>
    <row r="121" spans="1:130" s="248" customFormat="1" ht="26.25" customHeight="1" x14ac:dyDescent="0.2">
      <c r="A121" s="903"/>
      <c r="B121" s="904"/>
      <c r="C121" s="949" t="s">
        <v>470</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t="s">
        <v>128</v>
      </c>
      <c r="AB121" s="863"/>
      <c r="AC121" s="863"/>
      <c r="AD121" s="863"/>
      <c r="AE121" s="864"/>
      <c r="AF121" s="865" t="s">
        <v>128</v>
      </c>
      <c r="AG121" s="863"/>
      <c r="AH121" s="863"/>
      <c r="AI121" s="863"/>
      <c r="AJ121" s="864"/>
      <c r="AK121" s="865" t="s">
        <v>128</v>
      </c>
      <c r="AL121" s="863"/>
      <c r="AM121" s="863"/>
      <c r="AN121" s="863"/>
      <c r="AO121" s="864"/>
      <c r="AP121" s="910" t="s">
        <v>391</v>
      </c>
      <c r="AQ121" s="911"/>
      <c r="AR121" s="911"/>
      <c r="AS121" s="911"/>
      <c r="AT121" s="912"/>
      <c r="AU121" s="972"/>
      <c r="AV121" s="973"/>
      <c r="AW121" s="973"/>
      <c r="AX121" s="973"/>
      <c r="AY121" s="974"/>
      <c r="AZ121" s="898" t="s">
        <v>471</v>
      </c>
      <c r="BA121" s="833"/>
      <c r="BB121" s="833"/>
      <c r="BC121" s="833"/>
      <c r="BD121" s="833"/>
      <c r="BE121" s="833"/>
      <c r="BF121" s="833"/>
      <c r="BG121" s="833"/>
      <c r="BH121" s="833"/>
      <c r="BI121" s="833"/>
      <c r="BJ121" s="833"/>
      <c r="BK121" s="833"/>
      <c r="BL121" s="833"/>
      <c r="BM121" s="833"/>
      <c r="BN121" s="833"/>
      <c r="BO121" s="833"/>
      <c r="BP121" s="834"/>
      <c r="BQ121" s="899">
        <v>756740</v>
      </c>
      <c r="BR121" s="900"/>
      <c r="BS121" s="900"/>
      <c r="BT121" s="900"/>
      <c r="BU121" s="900"/>
      <c r="BV121" s="900">
        <v>720851</v>
      </c>
      <c r="BW121" s="900"/>
      <c r="BX121" s="900"/>
      <c r="BY121" s="900"/>
      <c r="BZ121" s="900"/>
      <c r="CA121" s="900">
        <v>688868</v>
      </c>
      <c r="CB121" s="900"/>
      <c r="CC121" s="900"/>
      <c r="CD121" s="900"/>
      <c r="CE121" s="900"/>
      <c r="CF121" s="961">
        <v>15.5</v>
      </c>
      <c r="CG121" s="962"/>
      <c r="CH121" s="962"/>
      <c r="CI121" s="962"/>
      <c r="CJ121" s="962"/>
      <c r="CK121" s="955"/>
      <c r="CL121" s="941"/>
      <c r="CM121" s="941"/>
      <c r="CN121" s="941"/>
      <c r="CO121" s="942"/>
      <c r="CP121" s="921" t="s">
        <v>472</v>
      </c>
      <c r="CQ121" s="922"/>
      <c r="CR121" s="922"/>
      <c r="CS121" s="922"/>
      <c r="CT121" s="922"/>
      <c r="CU121" s="922"/>
      <c r="CV121" s="922"/>
      <c r="CW121" s="922"/>
      <c r="CX121" s="922"/>
      <c r="CY121" s="922"/>
      <c r="CZ121" s="922"/>
      <c r="DA121" s="922"/>
      <c r="DB121" s="922"/>
      <c r="DC121" s="922"/>
      <c r="DD121" s="922"/>
      <c r="DE121" s="922"/>
      <c r="DF121" s="923"/>
      <c r="DG121" s="899">
        <v>655000</v>
      </c>
      <c r="DH121" s="900"/>
      <c r="DI121" s="900"/>
      <c r="DJ121" s="900"/>
      <c r="DK121" s="900"/>
      <c r="DL121" s="900">
        <v>408000</v>
      </c>
      <c r="DM121" s="900"/>
      <c r="DN121" s="900"/>
      <c r="DO121" s="900"/>
      <c r="DP121" s="900"/>
      <c r="DQ121" s="900">
        <v>161000</v>
      </c>
      <c r="DR121" s="900"/>
      <c r="DS121" s="900"/>
      <c r="DT121" s="900"/>
      <c r="DU121" s="900"/>
      <c r="DV121" s="877">
        <v>3.6</v>
      </c>
      <c r="DW121" s="877"/>
      <c r="DX121" s="877"/>
      <c r="DY121" s="877"/>
      <c r="DZ121" s="878"/>
    </row>
    <row r="122" spans="1:130" s="248" customFormat="1" ht="26.25" customHeight="1" x14ac:dyDescent="0.2">
      <c r="A122" s="903"/>
      <c r="B122" s="904"/>
      <c r="C122" s="907" t="s">
        <v>452</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128</v>
      </c>
      <c r="AB122" s="863"/>
      <c r="AC122" s="863"/>
      <c r="AD122" s="863"/>
      <c r="AE122" s="864"/>
      <c r="AF122" s="865" t="s">
        <v>128</v>
      </c>
      <c r="AG122" s="863"/>
      <c r="AH122" s="863"/>
      <c r="AI122" s="863"/>
      <c r="AJ122" s="864"/>
      <c r="AK122" s="865" t="s">
        <v>391</v>
      </c>
      <c r="AL122" s="863"/>
      <c r="AM122" s="863"/>
      <c r="AN122" s="863"/>
      <c r="AO122" s="864"/>
      <c r="AP122" s="910" t="s">
        <v>128</v>
      </c>
      <c r="AQ122" s="911"/>
      <c r="AR122" s="911"/>
      <c r="AS122" s="911"/>
      <c r="AT122" s="912"/>
      <c r="AU122" s="972"/>
      <c r="AV122" s="973"/>
      <c r="AW122" s="973"/>
      <c r="AX122" s="973"/>
      <c r="AY122" s="974"/>
      <c r="AZ122" s="965" t="s">
        <v>473</v>
      </c>
      <c r="BA122" s="966"/>
      <c r="BB122" s="966"/>
      <c r="BC122" s="966"/>
      <c r="BD122" s="966"/>
      <c r="BE122" s="966"/>
      <c r="BF122" s="966"/>
      <c r="BG122" s="966"/>
      <c r="BH122" s="966"/>
      <c r="BI122" s="966"/>
      <c r="BJ122" s="966"/>
      <c r="BK122" s="966"/>
      <c r="BL122" s="966"/>
      <c r="BM122" s="966"/>
      <c r="BN122" s="966"/>
      <c r="BO122" s="966"/>
      <c r="BP122" s="967"/>
      <c r="BQ122" s="968">
        <v>5913596</v>
      </c>
      <c r="BR122" s="931"/>
      <c r="BS122" s="931"/>
      <c r="BT122" s="931"/>
      <c r="BU122" s="931"/>
      <c r="BV122" s="931">
        <v>5693016</v>
      </c>
      <c r="BW122" s="931"/>
      <c r="BX122" s="931"/>
      <c r="BY122" s="931"/>
      <c r="BZ122" s="931"/>
      <c r="CA122" s="931">
        <v>5634515</v>
      </c>
      <c r="CB122" s="931"/>
      <c r="CC122" s="931"/>
      <c r="CD122" s="931"/>
      <c r="CE122" s="931"/>
      <c r="CF122" s="932">
        <v>127.2</v>
      </c>
      <c r="CG122" s="933"/>
      <c r="CH122" s="933"/>
      <c r="CI122" s="933"/>
      <c r="CJ122" s="933"/>
      <c r="CK122" s="955"/>
      <c r="CL122" s="941"/>
      <c r="CM122" s="941"/>
      <c r="CN122" s="941"/>
      <c r="CO122" s="942"/>
      <c r="CP122" s="921" t="s">
        <v>406</v>
      </c>
      <c r="CQ122" s="922"/>
      <c r="CR122" s="922"/>
      <c r="CS122" s="922"/>
      <c r="CT122" s="922"/>
      <c r="CU122" s="922"/>
      <c r="CV122" s="922"/>
      <c r="CW122" s="922"/>
      <c r="CX122" s="922"/>
      <c r="CY122" s="922"/>
      <c r="CZ122" s="922"/>
      <c r="DA122" s="922"/>
      <c r="DB122" s="922"/>
      <c r="DC122" s="922"/>
      <c r="DD122" s="922"/>
      <c r="DE122" s="922"/>
      <c r="DF122" s="923"/>
      <c r="DG122" s="899">
        <v>91705</v>
      </c>
      <c r="DH122" s="900"/>
      <c r="DI122" s="900"/>
      <c r="DJ122" s="900"/>
      <c r="DK122" s="900"/>
      <c r="DL122" s="900">
        <v>83477</v>
      </c>
      <c r="DM122" s="900"/>
      <c r="DN122" s="900"/>
      <c r="DO122" s="900"/>
      <c r="DP122" s="900"/>
      <c r="DQ122" s="900">
        <v>74524</v>
      </c>
      <c r="DR122" s="900"/>
      <c r="DS122" s="900"/>
      <c r="DT122" s="900"/>
      <c r="DU122" s="900"/>
      <c r="DV122" s="877">
        <v>1.7</v>
      </c>
      <c r="DW122" s="877"/>
      <c r="DX122" s="877"/>
      <c r="DY122" s="877"/>
      <c r="DZ122" s="878"/>
    </row>
    <row r="123" spans="1:130" s="248" customFormat="1" ht="26.25" customHeight="1" x14ac:dyDescent="0.2">
      <c r="A123" s="903"/>
      <c r="B123" s="904"/>
      <c r="C123" s="907" t="s">
        <v>458</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t="s">
        <v>128</v>
      </c>
      <c r="AB123" s="863"/>
      <c r="AC123" s="863"/>
      <c r="AD123" s="863"/>
      <c r="AE123" s="864"/>
      <c r="AF123" s="865" t="s">
        <v>391</v>
      </c>
      <c r="AG123" s="863"/>
      <c r="AH123" s="863"/>
      <c r="AI123" s="863"/>
      <c r="AJ123" s="864"/>
      <c r="AK123" s="865" t="s">
        <v>128</v>
      </c>
      <c r="AL123" s="863"/>
      <c r="AM123" s="863"/>
      <c r="AN123" s="863"/>
      <c r="AO123" s="864"/>
      <c r="AP123" s="910" t="s">
        <v>391</v>
      </c>
      <c r="AQ123" s="911"/>
      <c r="AR123" s="911"/>
      <c r="AS123" s="911"/>
      <c r="AT123" s="912"/>
      <c r="AU123" s="975"/>
      <c r="AV123" s="976"/>
      <c r="AW123" s="976"/>
      <c r="AX123" s="976"/>
      <c r="AY123" s="976"/>
      <c r="AZ123" s="278" t="s">
        <v>186</v>
      </c>
      <c r="BA123" s="278"/>
      <c r="BB123" s="278"/>
      <c r="BC123" s="278"/>
      <c r="BD123" s="278"/>
      <c r="BE123" s="278"/>
      <c r="BF123" s="278"/>
      <c r="BG123" s="278"/>
      <c r="BH123" s="278"/>
      <c r="BI123" s="278"/>
      <c r="BJ123" s="278"/>
      <c r="BK123" s="278"/>
      <c r="BL123" s="278"/>
      <c r="BM123" s="278"/>
      <c r="BN123" s="278"/>
      <c r="BO123" s="963" t="s">
        <v>474</v>
      </c>
      <c r="BP123" s="964"/>
      <c r="BQ123" s="918">
        <v>11881176</v>
      </c>
      <c r="BR123" s="919"/>
      <c r="BS123" s="919"/>
      <c r="BT123" s="919"/>
      <c r="BU123" s="919"/>
      <c r="BV123" s="919">
        <v>11590122</v>
      </c>
      <c r="BW123" s="919"/>
      <c r="BX123" s="919"/>
      <c r="BY123" s="919"/>
      <c r="BZ123" s="919"/>
      <c r="CA123" s="919">
        <v>11296465</v>
      </c>
      <c r="CB123" s="919"/>
      <c r="CC123" s="919"/>
      <c r="CD123" s="919"/>
      <c r="CE123" s="919"/>
      <c r="CF123" s="829"/>
      <c r="CG123" s="830"/>
      <c r="CH123" s="830"/>
      <c r="CI123" s="830"/>
      <c r="CJ123" s="920"/>
      <c r="CK123" s="955"/>
      <c r="CL123" s="941"/>
      <c r="CM123" s="941"/>
      <c r="CN123" s="941"/>
      <c r="CO123" s="942"/>
      <c r="CP123" s="921" t="s">
        <v>475</v>
      </c>
      <c r="CQ123" s="922"/>
      <c r="CR123" s="922"/>
      <c r="CS123" s="922"/>
      <c r="CT123" s="922"/>
      <c r="CU123" s="922"/>
      <c r="CV123" s="922"/>
      <c r="CW123" s="922"/>
      <c r="CX123" s="922"/>
      <c r="CY123" s="922"/>
      <c r="CZ123" s="922"/>
      <c r="DA123" s="922"/>
      <c r="DB123" s="922"/>
      <c r="DC123" s="922"/>
      <c r="DD123" s="922"/>
      <c r="DE123" s="922"/>
      <c r="DF123" s="923"/>
      <c r="DG123" s="862" t="s">
        <v>391</v>
      </c>
      <c r="DH123" s="863"/>
      <c r="DI123" s="863"/>
      <c r="DJ123" s="863"/>
      <c r="DK123" s="864"/>
      <c r="DL123" s="865" t="s">
        <v>391</v>
      </c>
      <c r="DM123" s="863"/>
      <c r="DN123" s="863"/>
      <c r="DO123" s="863"/>
      <c r="DP123" s="864"/>
      <c r="DQ123" s="865" t="s">
        <v>391</v>
      </c>
      <c r="DR123" s="863"/>
      <c r="DS123" s="863"/>
      <c r="DT123" s="863"/>
      <c r="DU123" s="864"/>
      <c r="DV123" s="910" t="s">
        <v>128</v>
      </c>
      <c r="DW123" s="911"/>
      <c r="DX123" s="911"/>
      <c r="DY123" s="911"/>
      <c r="DZ123" s="912"/>
    </row>
    <row r="124" spans="1:130" s="248" customFormat="1" ht="26.25" customHeight="1" thickBot="1" x14ac:dyDescent="0.25">
      <c r="A124" s="903"/>
      <c r="B124" s="904"/>
      <c r="C124" s="907" t="s">
        <v>461</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128</v>
      </c>
      <c r="AB124" s="863"/>
      <c r="AC124" s="863"/>
      <c r="AD124" s="863"/>
      <c r="AE124" s="864"/>
      <c r="AF124" s="865" t="s">
        <v>391</v>
      </c>
      <c r="AG124" s="863"/>
      <c r="AH124" s="863"/>
      <c r="AI124" s="863"/>
      <c r="AJ124" s="864"/>
      <c r="AK124" s="865" t="s">
        <v>128</v>
      </c>
      <c r="AL124" s="863"/>
      <c r="AM124" s="863"/>
      <c r="AN124" s="863"/>
      <c r="AO124" s="864"/>
      <c r="AP124" s="910" t="s">
        <v>128</v>
      </c>
      <c r="AQ124" s="911"/>
      <c r="AR124" s="911"/>
      <c r="AS124" s="911"/>
      <c r="AT124" s="912"/>
      <c r="AU124" s="913" t="s">
        <v>476</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12.2</v>
      </c>
      <c r="BR124" s="917"/>
      <c r="BS124" s="917"/>
      <c r="BT124" s="917"/>
      <c r="BU124" s="917"/>
      <c r="BV124" s="917">
        <v>6.9</v>
      </c>
      <c r="BW124" s="917"/>
      <c r="BX124" s="917"/>
      <c r="BY124" s="917"/>
      <c r="BZ124" s="917"/>
      <c r="CA124" s="917">
        <v>1.1000000000000001</v>
      </c>
      <c r="CB124" s="917"/>
      <c r="CC124" s="917"/>
      <c r="CD124" s="917"/>
      <c r="CE124" s="917"/>
      <c r="CF124" s="807"/>
      <c r="CG124" s="808"/>
      <c r="CH124" s="808"/>
      <c r="CI124" s="808"/>
      <c r="CJ124" s="948"/>
      <c r="CK124" s="956"/>
      <c r="CL124" s="956"/>
      <c r="CM124" s="956"/>
      <c r="CN124" s="956"/>
      <c r="CO124" s="957"/>
      <c r="CP124" s="921" t="s">
        <v>477</v>
      </c>
      <c r="CQ124" s="922"/>
      <c r="CR124" s="922"/>
      <c r="CS124" s="922"/>
      <c r="CT124" s="922"/>
      <c r="CU124" s="922"/>
      <c r="CV124" s="922"/>
      <c r="CW124" s="922"/>
      <c r="CX124" s="922"/>
      <c r="CY124" s="922"/>
      <c r="CZ124" s="922"/>
      <c r="DA124" s="922"/>
      <c r="DB124" s="922"/>
      <c r="DC124" s="922"/>
      <c r="DD124" s="922"/>
      <c r="DE124" s="922"/>
      <c r="DF124" s="923"/>
      <c r="DG124" s="845" t="s">
        <v>391</v>
      </c>
      <c r="DH124" s="846"/>
      <c r="DI124" s="846"/>
      <c r="DJ124" s="846"/>
      <c r="DK124" s="847"/>
      <c r="DL124" s="848" t="s">
        <v>391</v>
      </c>
      <c r="DM124" s="846"/>
      <c r="DN124" s="846"/>
      <c r="DO124" s="846"/>
      <c r="DP124" s="847"/>
      <c r="DQ124" s="848" t="s">
        <v>128</v>
      </c>
      <c r="DR124" s="846"/>
      <c r="DS124" s="846"/>
      <c r="DT124" s="846"/>
      <c r="DU124" s="847"/>
      <c r="DV124" s="934" t="s">
        <v>128</v>
      </c>
      <c r="DW124" s="935"/>
      <c r="DX124" s="935"/>
      <c r="DY124" s="935"/>
      <c r="DZ124" s="936"/>
    </row>
    <row r="125" spans="1:130" s="248" customFormat="1" ht="26.25" customHeight="1" x14ac:dyDescent="0.2">
      <c r="A125" s="903"/>
      <c r="B125" s="904"/>
      <c r="C125" s="907" t="s">
        <v>463</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128</v>
      </c>
      <c r="AB125" s="863"/>
      <c r="AC125" s="863"/>
      <c r="AD125" s="863"/>
      <c r="AE125" s="864"/>
      <c r="AF125" s="865" t="s">
        <v>128</v>
      </c>
      <c r="AG125" s="863"/>
      <c r="AH125" s="863"/>
      <c r="AI125" s="863"/>
      <c r="AJ125" s="864"/>
      <c r="AK125" s="865" t="s">
        <v>128</v>
      </c>
      <c r="AL125" s="863"/>
      <c r="AM125" s="863"/>
      <c r="AN125" s="863"/>
      <c r="AO125" s="864"/>
      <c r="AP125" s="910" t="s">
        <v>128</v>
      </c>
      <c r="AQ125" s="911"/>
      <c r="AR125" s="911"/>
      <c r="AS125" s="911"/>
      <c r="AT125" s="91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7" t="s">
        <v>478</v>
      </c>
      <c r="CL125" s="938"/>
      <c r="CM125" s="938"/>
      <c r="CN125" s="938"/>
      <c r="CO125" s="939"/>
      <c r="CP125" s="946" t="s">
        <v>479</v>
      </c>
      <c r="CQ125" s="891"/>
      <c r="CR125" s="891"/>
      <c r="CS125" s="891"/>
      <c r="CT125" s="891"/>
      <c r="CU125" s="891"/>
      <c r="CV125" s="891"/>
      <c r="CW125" s="891"/>
      <c r="CX125" s="891"/>
      <c r="CY125" s="891"/>
      <c r="CZ125" s="891"/>
      <c r="DA125" s="891"/>
      <c r="DB125" s="891"/>
      <c r="DC125" s="891"/>
      <c r="DD125" s="891"/>
      <c r="DE125" s="891"/>
      <c r="DF125" s="892"/>
      <c r="DG125" s="947" t="s">
        <v>128</v>
      </c>
      <c r="DH125" s="928"/>
      <c r="DI125" s="928"/>
      <c r="DJ125" s="928"/>
      <c r="DK125" s="928"/>
      <c r="DL125" s="928" t="s">
        <v>128</v>
      </c>
      <c r="DM125" s="928"/>
      <c r="DN125" s="928"/>
      <c r="DO125" s="928"/>
      <c r="DP125" s="928"/>
      <c r="DQ125" s="928" t="s">
        <v>128</v>
      </c>
      <c r="DR125" s="928"/>
      <c r="DS125" s="928"/>
      <c r="DT125" s="928"/>
      <c r="DU125" s="928"/>
      <c r="DV125" s="929" t="s">
        <v>391</v>
      </c>
      <c r="DW125" s="929"/>
      <c r="DX125" s="929"/>
      <c r="DY125" s="929"/>
      <c r="DZ125" s="930"/>
    </row>
    <row r="126" spans="1:130" s="248" customFormat="1" ht="26.25" customHeight="1" thickBot="1" x14ac:dyDescent="0.25">
      <c r="A126" s="903"/>
      <c r="B126" s="904"/>
      <c r="C126" s="907" t="s">
        <v>465</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v>4230</v>
      </c>
      <c r="AB126" s="863"/>
      <c r="AC126" s="863"/>
      <c r="AD126" s="863"/>
      <c r="AE126" s="864"/>
      <c r="AF126" s="865">
        <v>4231</v>
      </c>
      <c r="AG126" s="863"/>
      <c r="AH126" s="863"/>
      <c r="AI126" s="863"/>
      <c r="AJ126" s="864"/>
      <c r="AK126" s="865">
        <v>2281</v>
      </c>
      <c r="AL126" s="863"/>
      <c r="AM126" s="863"/>
      <c r="AN126" s="863"/>
      <c r="AO126" s="864"/>
      <c r="AP126" s="910">
        <v>0.1</v>
      </c>
      <c r="AQ126" s="911"/>
      <c r="AR126" s="911"/>
      <c r="AS126" s="911"/>
      <c r="AT126" s="91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0"/>
      <c r="CL126" s="941"/>
      <c r="CM126" s="941"/>
      <c r="CN126" s="941"/>
      <c r="CO126" s="942"/>
      <c r="CP126" s="898" t="s">
        <v>480</v>
      </c>
      <c r="CQ126" s="833"/>
      <c r="CR126" s="833"/>
      <c r="CS126" s="833"/>
      <c r="CT126" s="833"/>
      <c r="CU126" s="833"/>
      <c r="CV126" s="833"/>
      <c r="CW126" s="833"/>
      <c r="CX126" s="833"/>
      <c r="CY126" s="833"/>
      <c r="CZ126" s="833"/>
      <c r="DA126" s="833"/>
      <c r="DB126" s="833"/>
      <c r="DC126" s="833"/>
      <c r="DD126" s="833"/>
      <c r="DE126" s="833"/>
      <c r="DF126" s="834"/>
      <c r="DG126" s="899" t="s">
        <v>391</v>
      </c>
      <c r="DH126" s="900"/>
      <c r="DI126" s="900"/>
      <c r="DJ126" s="900"/>
      <c r="DK126" s="900"/>
      <c r="DL126" s="900" t="s">
        <v>128</v>
      </c>
      <c r="DM126" s="900"/>
      <c r="DN126" s="900"/>
      <c r="DO126" s="900"/>
      <c r="DP126" s="900"/>
      <c r="DQ126" s="900" t="s">
        <v>128</v>
      </c>
      <c r="DR126" s="900"/>
      <c r="DS126" s="900"/>
      <c r="DT126" s="900"/>
      <c r="DU126" s="900"/>
      <c r="DV126" s="877" t="s">
        <v>128</v>
      </c>
      <c r="DW126" s="877"/>
      <c r="DX126" s="877"/>
      <c r="DY126" s="877"/>
      <c r="DZ126" s="878"/>
    </row>
    <row r="127" spans="1:130" s="248" customFormat="1" ht="26.25" customHeight="1" x14ac:dyDescent="0.2">
      <c r="A127" s="905"/>
      <c r="B127" s="906"/>
      <c r="C127" s="924" t="s">
        <v>481</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t="s">
        <v>128</v>
      </c>
      <c r="AB127" s="863"/>
      <c r="AC127" s="863"/>
      <c r="AD127" s="863"/>
      <c r="AE127" s="864"/>
      <c r="AF127" s="865" t="s">
        <v>128</v>
      </c>
      <c r="AG127" s="863"/>
      <c r="AH127" s="863"/>
      <c r="AI127" s="863"/>
      <c r="AJ127" s="864"/>
      <c r="AK127" s="865" t="s">
        <v>128</v>
      </c>
      <c r="AL127" s="863"/>
      <c r="AM127" s="863"/>
      <c r="AN127" s="863"/>
      <c r="AO127" s="864"/>
      <c r="AP127" s="910" t="s">
        <v>391</v>
      </c>
      <c r="AQ127" s="911"/>
      <c r="AR127" s="911"/>
      <c r="AS127" s="911"/>
      <c r="AT127" s="912"/>
      <c r="AU127" s="283"/>
      <c r="AV127" s="283"/>
      <c r="AW127" s="283"/>
      <c r="AX127" s="927" t="s">
        <v>482</v>
      </c>
      <c r="AY127" s="895"/>
      <c r="AZ127" s="895"/>
      <c r="BA127" s="895"/>
      <c r="BB127" s="895"/>
      <c r="BC127" s="895"/>
      <c r="BD127" s="895"/>
      <c r="BE127" s="896"/>
      <c r="BF127" s="894" t="s">
        <v>483</v>
      </c>
      <c r="BG127" s="895"/>
      <c r="BH127" s="895"/>
      <c r="BI127" s="895"/>
      <c r="BJ127" s="895"/>
      <c r="BK127" s="895"/>
      <c r="BL127" s="896"/>
      <c r="BM127" s="894" t="s">
        <v>484</v>
      </c>
      <c r="BN127" s="895"/>
      <c r="BO127" s="895"/>
      <c r="BP127" s="895"/>
      <c r="BQ127" s="895"/>
      <c r="BR127" s="895"/>
      <c r="BS127" s="896"/>
      <c r="BT127" s="894" t="s">
        <v>485</v>
      </c>
      <c r="BU127" s="895"/>
      <c r="BV127" s="895"/>
      <c r="BW127" s="895"/>
      <c r="BX127" s="895"/>
      <c r="BY127" s="895"/>
      <c r="BZ127" s="897"/>
      <c r="CA127" s="283"/>
      <c r="CB127" s="283"/>
      <c r="CC127" s="283"/>
      <c r="CD127" s="284"/>
      <c r="CE127" s="284"/>
      <c r="CF127" s="284"/>
      <c r="CG127" s="281"/>
      <c r="CH127" s="281"/>
      <c r="CI127" s="281"/>
      <c r="CJ127" s="282"/>
      <c r="CK127" s="940"/>
      <c r="CL127" s="941"/>
      <c r="CM127" s="941"/>
      <c r="CN127" s="941"/>
      <c r="CO127" s="942"/>
      <c r="CP127" s="898" t="s">
        <v>486</v>
      </c>
      <c r="CQ127" s="833"/>
      <c r="CR127" s="833"/>
      <c r="CS127" s="833"/>
      <c r="CT127" s="833"/>
      <c r="CU127" s="833"/>
      <c r="CV127" s="833"/>
      <c r="CW127" s="833"/>
      <c r="CX127" s="833"/>
      <c r="CY127" s="833"/>
      <c r="CZ127" s="833"/>
      <c r="DA127" s="833"/>
      <c r="DB127" s="833"/>
      <c r="DC127" s="833"/>
      <c r="DD127" s="833"/>
      <c r="DE127" s="833"/>
      <c r="DF127" s="834"/>
      <c r="DG127" s="899" t="s">
        <v>128</v>
      </c>
      <c r="DH127" s="900"/>
      <c r="DI127" s="900"/>
      <c r="DJ127" s="900"/>
      <c r="DK127" s="900"/>
      <c r="DL127" s="900" t="s">
        <v>391</v>
      </c>
      <c r="DM127" s="900"/>
      <c r="DN127" s="900"/>
      <c r="DO127" s="900"/>
      <c r="DP127" s="900"/>
      <c r="DQ127" s="900" t="s">
        <v>128</v>
      </c>
      <c r="DR127" s="900"/>
      <c r="DS127" s="900"/>
      <c r="DT127" s="900"/>
      <c r="DU127" s="900"/>
      <c r="DV127" s="877" t="s">
        <v>128</v>
      </c>
      <c r="DW127" s="877"/>
      <c r="DX127" s="877"/>
      <c r="DY127" s="877"/>
      <c r="DZ127" s="878"/>
    </row>
    <row r="128" spans="1:130" s="248" customFormat="1" ht="26.25" customHeight="1" thickBot="1" x14ac:dyDescent="0.25">
      <c r="A128" s="879" t="s">
        <v>487</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488</v>
      </c>
      <c r="X128" s="881"/>
      <c r="Y128" s="881"/>
      <c r="Z128" s="882"/>
      <c r="AA128" s="883">
        <v>60438</v>
      </c>
      <c r="AB128" s="884"/>
      <c r="AC128" s="884"/>
      <c r="AD128" s="884"/>
      <c r="AE128" s="885"/>
      <c r="AF128" s="886">
        <v>60471</v>
      </c>
      <c r="AG128" s="884"/>
      <c r="AH128" s="884"/>
      <c r="AI128" s="884"/>
      <c r="AJ128" s="885"/>
      <c r="AK128" s="886">
        <v>61337</v>
      </c>
      <c r="AL128" s="884"/>
      <c r="AM128" s="884"/>
      <c r="AN128" s="884"/>
      <c r="AO128" s="885"/>
      <c r="AP128" s="887"/>
      <c r="AQ128" s="888"/>
      <c r="AR128" s="888"/>
      <c r="AS128" s="888"/>
      <c r="AT128" s="889"/>
      <c r="AU128" s="283"/>
      <c r="AV128" s="283"/>
      <c r="AW128" s="283"/>
      <c r="AX128" s="890" t="s">
        <v>489</v>
      </c>
      <c r="AY128" s="891"/>
      <c r="AZ128" s="891"/>
      <c r="BA128" s="891"/>
      <c r="BB128" s="891"/>
      <c r="BC128" s="891"/>
      <c r="BD128" s="891"/>
      <c r="BE128" s="892"/>
      <c r="BF128" s="869" t="s">
        <v>391</v>
      </c>
      <c r="BG128" s="870"/>
      <c r="BH128" s="870"/>
      <c r="BI128" s="870"/>
      <c r="BJ128" s="870"/>
      <c r="BK128" s="870"/>
      <c r="BL128" s="893"/>
      <c r="BM128" s="869">
        <v>15</v>
      </c>
      <c r="BN128" s="870"/>
      <c r="BO128" s="870"/>
      <c r="BP128" s="870"/>
      <c r="BQ128" s="870"/>
      <c r="BR128" s="870"/>
      <c r="BS128" s="893"/>
      <c r="BT128" s="869">
        <v>20</v>
      </c>
      <c r="BU128" s="870"/>
      <c r="BV128" s="870"/>
      <c r="BW128" s="870"/>
      <c r="BX128" s="870"/>
      <c r="BY128" s="870"/>
      <c r="BZ128" s="871"/>
      <c r="CA128" s="284"/>
      <c r="CB128" s="284"/>
      <c r="CC128" s="284"/>
      <c r="CD128" s="284"/>
      <c r="CE128" s="284"/>
      <c r="CF128" s="284"/>
      <c r="CG128" s="281"/>
      <c r="CH128" s="281"/>
      <c r="CI128" s="281"/>
      <c r="CJ128" s="282"/>
      <c r="CK128" s="943"/>
      <c r="CL128" s="944"/>
      <c r="CM128" s="944"/>
      <c r="CN128" s="944"/>
      <c r="CO128" s="945"/>
      <c r="CP128" s="872" t="s">
        <v>490</v>
      </c>
      <c r="CQ128" s="811"/>
      <c r="CR128" s="811"/>
      <c r="CS128" s="811"/>
      <c r="CT128" s="811"/>
      <c r="CU128" s="811"/>
      <c r="CV128" s="811"/>
      <c r="CW128" s="811"/>
      <c r="CX128" s="811"/>
      <c r="CY128" s="811"/>
      <c r="CZ128" s="811"/>
      <c r="DA128" s="811"/>
      <c r="DB128" s="811"/>
      <c r="DC128" s="811"/>
      <c r="DD128" s="811"/>
      <c r="DE128" s="811"/>
      <c r="DF128" s="812"/>
      <c r="DG128" s="873">
        <v>13986</v>
      </c>
      <c r="DH128" s="874"/>
      <c r="DI128" s="874"/>
      <c r="DJ128" s="874"/>
      <c r="DK128" s="874"/>
      <c r="DL128" s="874">
        <v>17982</v>
      </c>
      <c r="DM128" s="874"/>
      <c r="DN128" s="874"/>
      <c r="DO128" s="874"/>
      <c r="DP128" s="874"/>
      <c r="DQ128" s="874" t="s">
        <v>128</v>
      </c>
      <c r="DR128" s="874"/>
      <c r="DS128" s="874"/>
      <c r="DT128" s="874"/>
      <c r="DU128" s="874"/>
      <c r="DV128" s="875" t="s">
        <v>391</v>
      </c>
      <c r="DW128" s="875"/>
      <c r="DX128" s="875"/>
      <c r="DY128" s="875"/>
      <c r="DZ128" s="876"/>
    </row>
    <row r="129" spans="1:131" s="248" customFormat="1" ht="26.25" customHeight="1" x14ac:dyDescent="0.2">
      <c r="A129" s="857" t="s">
        <v>106</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491</v>
      </c>
      <c r="X129" s="860"/>
      <c r="Y129" s="860"/>
      <c r="Z129" s="861"/>
      <c r="AA129" s="862">
        <v>4829786</v>
      </c>
      <c r="AB129" s="863"/>
      <c r="AC129" s="863"/>
      <c r="AD129" s="863"/>
      <c r="AE129" s="864"/>
      <c r="AF129" s="865">
        <v>4791774</v>
      </c>
      <c r="AG129" s="863"/>
      <c r="AH129" s="863"/>
      <c r="AI129" s="863"/>
      <c r="AJ129" s="864"/>
      <c r="AK129" s="865">
        <v>4928369</v>
      </c>
      <c r="AL129" s="863"/>
      <c r="AM129" s="863"/>
      <c r="AN129" s="863"/>
      <c r="AO129" s="864"/>
      <c r="AP129" s="866"/>
      <c r="AQ129" s="867"/>
      <c r="AR129" s="867"/>
      <c r="AS129" s="867"/>
      <c r="AT129" s="868"/>
      <c r="AU129" s="285"/>
      <c r="AV129" s="285"/>
      <c r="AW129" s="285"/>
      <c r="AX129" s="832" t="s">
        <v>492</v>
      </c>
      <c r="AY129" s="833"/>
      <c r="AZ129" s="833"/>
      <c r="BA129" s="833"/>
      <c r="BB129" s="833"/>
      <c r="BC129" s="833"/>
      <c r="BD129" s="833"/>
      <c r="BE129" s="834"/>
      <c r="BF129" s="852" t="s">
        <v>128</v>
      </c>
      <c r="BG129" s="853"/>
      <c r="BH129" s="853"/>
      <c r="BI129" s="853"/>
      <c r="BJ129" s="853"/>
      <c r="BK129" s="853"/>
      <c r="BL129" s="854"/>
      <c r="BM129" s="852">
        <v>20</v>
      </c>
      <c r="BN129" s="853"/>
      <c r="BO129" s="853"/>
      <c r="BP129" s="853"/>
      <c r="BQ129" s="853"/>
      <c r="BR129" s="853"/>
      <c r="BS129" s="854"/>
      <c r="BT129" s="852">
        <v>30</v>
      </c>
      <c r="BU129" s="855"/>
      <c r="BV129" s="855"/>
      <c r="BW129" s="855"/>
      <c r="BX129" s="855"/>
      <c r="BY129" s="855"/>
      <c r="BZ129" s="85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5"/>
      <c r="DQ129" s="255"/>
      <c r="DR129" s="255"/>
      <c r="DS129" s="255"/>
      <c r="DT129" s="255"/>
      <c r="DU129" s="255"/>
      <c r="DV129" s="255"/>
      <c r="DW129" s="255"/>
      <c r="DX129" s="255"/>
      <c r="DY129" s="255"/>
      <c r="DZ129" s="259"/>
    </row>
    <row r="130" spans="1:131" s="248" customFormat="1" ht="26.25" customHeight="1" x14ac:dyDescent="0.2">
      <c r="A130" s="857" t="s">
        <v>493</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494</v>
      </c>
      <c r="X130" s="860"/>
      <c r="Y130" s="860"/>
      <c r="Z130" s="861"/>
      <c r="AA130" s="862">
        <v>562025</v>
      </c>
      <c r="AB130" s="863"/>
      <c r="AC130" s="863"/>
      <c r="AD130" s="863"/>
      <c r="AE130" s="864"/>
      <c r="AF130" s="865">
        <v>530404</v>
      </c>
      <c r="AG130" s="863"/>
      <c r="AH130" s="863"/>
      <c r="AI130" s="863"/>
      <c r="AJ130" s="864"/>
      <c r="AK130" s="865">
        <v>497054</v>
      </c>
      <c r="AL130" s="863"/>
      <c r="AM130" s="863"/>
      <c r="AN130" s="863"/>
      <c r="AO130" s="864"/>
      <c r="AP130" s="866"/>
      <c r="AQ130" s="867"/>
      <c r="AR130" s="867"/>
      <c r="AS130" s="867"/>
      <c r="AT130" s="868"/>
      <c r="AU130" s="285"/>
      <c r="AV130" s="285"/>
      <c r="AW130" s="285"/>
      <c r="AX130" s="832" t="s">
        <v>495</v>
      </c>
      <c r="AY130" s="833"/>
      <c r="AZ130" s="833"/>
      <c r="BA130" s="833"/>
      <c r="BB130" s="833"/>
      <c r="BC130" s="833"/>
      <c r="BD130" s="833"/>
      <c r="BE130" s="834"/>
      <c r="BF130" s="835">
        <v>13.4</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5"/>
      <c r="DQ130" s="255"/>
      <c r="DR130" s="255"/>
      <c r="DS130" s="255"/>
      <c r="DT130" s="255"/>
      <c r="DU130" s="255"/>
      <c r="DV130" s="255"/>
      <c r="DW130" s="255"/>
      <c r="DX130" s="255"/>
      <c r="DY130" s="255"/>
      <c r="DZ130" s="259"/>
    </row>
    <row r="131" spans="1:131" s="248" customFormat="1" ht="26.25" customHeight="1" thickBot="1" x14ac:dyDescent="0.25">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496</v>
      </c>
      <c r="X131" s="843"/>
      <c r="Y131" s="843"/>
      <c r="Z131" s="844"/>
      <c r="AA131" s="845">
        <v>4267761</v>
      </c>
      <c r="AB131" s="846"/>
      <c r="AC131" s="846"/>
      <c r="AD131" s="846"/>
      <c r="AE131" s="847"/>
      <c r="AF131" s="848">
        <v>4261370</v>
      </c>
      <c r="AG131" s="846"/>
      <c r="AH131" s="846"/>
      <c r="AI131" s="846"/>
      <c r="AJ131" s="847"/>
      <c r="AK131" s="848">
        <v>4431315</v>
      </c>
      <c r="AL131" s="846"/>
      <c r="AM131" s="846"/>
      <c r="AN131" s="846"/>
      <c r="AO131" s="847"/>
      <c r="AP131" s="849"/>
      <c r="AQ131" s="850"/>
      <c r="AR131" s="850"/>
      <c r="AS131" s="850"/>
      <c r="AT131" s="851"/>
      <c r="AU131" s="285"/>
      <c r="AV131" s="285"/>
      <c r="AW131" s="285"/>
      <c r="AX131" s="810" t="s">
        <v>497</v>
      </c>
      <c r="AY131" s="811"/>
      <c r="AZ131" s="811"/>
      <c r="BA131" s="811"/>
      <c r="BB131" s="811"/>
      <c r="BC131" s="811"/>
      <c r="BD131" s="811"/>
      <c r="BE131" s="812"/>
      <c r="BF131" s="813">
        <v>1.1000000000000001</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5"/>
      <c r="DQ131" s="255"/>
      <c r="DR131" s="255"/>
      <c r="DS131" s="255"/>
      <c r="DT131" s="255"/>
      <c r="DU131" s="255"/>
      <c r="DV131" s="255"/>
      <c r="DW131" s="255"/>
      <c r="DX131" s="255"/>
      <c r="DY131" s="255"/>
      <c r="DZ131" s="259"/>
    </row>
    <row r="132" spans="1:131" s="248" customFormat="1" ht="26.25" customHeight="1" x14ac:dyDescent="0.2">
      <c r="A132" s="819" t="s">
        <v>498</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499</v>
      </c>
      <c r="W132" s="823"/>
      <c r="X132" s="823"/>
      <c r="Y132" s="823"/>
      <c r="Z132" s="824"/>
      <c r="AA132" s="825">
        <v>10.62552472</v>
      </c>
      <c r="AB132" s="826"/>
      <c r="AC132" s="826"/>
      <c r="AD132" s="826"/>
      <c r="AE132" s="827"/>
      <c r="AF132" s="828">
        <v>15.56731755</v>
      </c>
      <c r="AG132" s="826"/>
      <c r="AH132" s="826"/>
      <c r="AI132" s="826"/>
      <c r="AJ132" s="827"/>
      <c r="AK132" s="828">
        <v>14.291288249999999</v>
      </c>
      <c r="AL132" s="826"/>
      <c r="AM132" s="826"/>
      <c r="AN132" s="826"/>
      <c r="AO132" s="827"/>
      <c r="AP132" s="829"/>
      <c r="AQ132" s="830"/>
      <c r="AR132" s="830"/>
      <c r="AS132" s="830"/>
      <c r="AT132" s="831"/>
      <c r="AU132" s="287"/>
      <c r="AV132" s="288"/>
      <c r="AW132" s="288"/>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9"/>
      <c r="DQ132" s="259"/>
      <c r="DR132" s="259"/>
      <c r="DS132" s="259"/>
      <c r="DT132" s="259"/>
      <c r="DU132" s="259"/>
      <c r="DV132" s="259"/>
      <c r="DW132" s="259"/>
      <c r="DX132" s="259"/>
      <c r="DY132" s="259"/>
      <c r="DZ132" s="259"/>
    </row>
    <row r="133" spans="1:131" s="248" customFormat="1" ht="26.25" customHeight="1" thickBot="1" x14ac:dyDescent="0.25">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500</v>
      </c>
      <c r="W133" s="802"/>
      <c r="X133" s="802"/>
      <c r="Y133" s="802"/>
      <c r="Z133" s="803"/>
      <c r="AA133" s="804">
        <v>10.199999999999999</v>
      </c>
      <c r="AB133" s="805"/>
      <c r="AC133" s="805"/>
      <c r="AD133" s="805"/>
      <c r="AE133" s="806"/>
      <c r="AF133" s="804">
        <v>12</v>
      </c>
      <c r="AG133" s="805"/>
      <c r="AH133" s="805"/>
      <c r="AI133" s="805"/>
      <c r="AJ133" s="806"/>
      <c r="AK133" s="804">
        <v>13.4</v>
      </c>
      <c r="AL133" s="805"/>
      <c r="AM133" s="805"/>
      <c r="AN133" s="805"/>
      <c r="AO133" s="806"/>
      <c r="AP133" s="807"/>
      <c r="AQ133" s="808"/>
      <c r="AR133" s="808"/>
      <c r="AS133" s="808"/>
      <c r="AT133" s="80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9"/>
      <c r="DQ133" s="259"/>
      <c r="DR133" s="259"/>
      <c r="DS133" s="259"/>
      <c r="DT133" s="259"/>
      <c r="DU133" s="259"/>
      <c r="DV133" s="259"/>
      <c r="DW133" s="259"/>
      <c r="DX133" s="259"/>
      <c r="DY133" s="259"/>
      <c r="DZ133" s="259"/>
    </row>
    <row r="134" spans="1:131" s="249"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9"/>
      <c r="DQ134" s="259"/>
      <c r="DR134" s="259"/>
      <c r="DS134" s="259"/>
      <c r="DT134" s="259"/>
      <c r="DU134" s="259"/>
      <c r="DV134" s="259"/>
      <c r="DW134" s="259"/>
      <c r="DX134" s="259"/>
      <c r="DY134" s="259"/>
      <c r="DZ134" s="259"/>
      <c r="EA134" s="248"/>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RvShj1lw36fVjkGBvZnXWi/0TGpyS2LOvDSABH5h8vQr1yfYxXdIqs7iFhRlznvFwvyUKfM+6hpU/2yef5EASw==" saltValue="diF5w5A3JoZLlXAfWunp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501</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RSHVez/PLkCZ5fcMC+JZtvf73avY4z2ZtTgAmzsqeIpUhz2K0M8fefTqoMhn4hCSS8YOKDE9ohdn9spaiDKxWg==" saltValue="gxTlCAxd/LkJ5tvX6QIm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Xagn5gNw5Oura20YUNcOzulg2EaDL07j8WGt7yAELjNHC+E+cfPxY87srXWXpdlpwP4xkGJ1yR6mBwk3QE8PA==" saltValue="VMjiG4lfKTXVykr4SVNg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ht="13.5" customHeight="1"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32" t="s">
        <v>504</v>
      </c>
      <c r="AP7" s="304"/>
      <c r="AQ7" s="305" t="s">
        <v>505</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33"/>
      <c r="AP8" s="310" t="s">
        <v>506</v>
      </c>
      <c r="AQ8" s="311" t="s">
        <v>507</v>
      </c>
      <c r="AR8" s="312" t="s">
        <v>508</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3" t="s">
        <v>509</v>
      </c>
      <c r="AL9" s="1224"/>
      <c r="AM9" s="1224"/>
      <c r="AN9" s="1225"/>
      <c r="AO9" s="313">
        <v>1468422</v>
      </c>
      <c r="AP9" s="313">
        <v>72907</v>
      </c>
      <c r="AQ9" s="314">
        <v>90403</v>
      </c>
      <c r="AR9" s="315">
        <v>-19.399999999999999</v>
      </c>
    </row>
    <row r="10" spans="1:46" ht="13.5" customHeight="1"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3" t="s">
        <v>510</v>
      </c>
      <c r="AL10" s="1224"/>
      <c r="AM10" s="1224"/>
      <c r="AN10" s="1225"/>
      <c r="AO10" s="316">
        <v>214102</v>
      </c>
      <c r="AP10" s="316">
        <v>10630</v>
      </c>
      <c r="AQ10" s="317">
        <v>12167</v>
      </c>
      <c r="AR10" s="318">
        <v>-12.6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3" t="s">
        <v>511</v>
      </c>
      <c r="AL11" s="1224"/>
      <c r="AM11" s="1224"/>
      <c r="AN11" s="1225"/>
      <c r="AO11" s="316" t="s">
        <v>512</v>
      </c>
      <c r="AP11" s="316" t="s">
        <v>512</v>
      </c>
      <c r="AQ11" s="317">
        <v>380</v>
      </c>
      <c r="AR11" s="318" t="s">
        <v>512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3" t="s">
        <v>513</v>
      </c>
      <c r="AL12" s="1224"/>
      <c r="AM12" s="1224"/>
      <c r="AN12" s="1225"/>
      <c r="AO12" s="316" t="s">
        <v>512</v>
      </c>
      <c r="AP12" s="316" t="s">
        <v>512</v>
      </c>
      <c r="AQ12" s="317">
        <v>15</v>
      </c>
      <c r="AR12" s="318" t="s">
        <v>512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3" t="s">
        <v>514</v>
      </c>
      <c r="AL13" s="1224"/>
      <c r="AM13" s="1224"/>
      <c r="AN13" s="1225"/>
      <c r="AO13" s="316">
        <v>80931</v>
      </c>
      <c r="AP13" s="316">
        <v>4018</v>
      </c>
      <c r="AQ13" s="317">
        <v>3760</v>
      </c>
      <c r="AR13" s="318">
        <v>6.9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3" t="s">
        <v>515</v>
      </c>
      <c r="AL14" s="1224"/>
      <c r="AM14" s="1224"/>
      <c r="AN14" s="1225"/>
      <c r="AO14" s="316">
        <v>27400</v>
      </c>
      <c r="AP14" s="316">
        <v>1360</v>
      </c>
      <c r="AQ14" s="317">
        <v>1994</v>
      </c>
      <c r="AR14" s="318">
        <v>-31.8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6" t="s">
        <v>516</v>
      </c>
      <c r="AL15" s="1227"/>
      <c r="AM15" s="1227"/>
      <c r="AN15" s="1228"/>
      <c r="AO15" s="316">
        <v>-105601</v>
      </c>
      <c r="AP15" s="316">
        <v>-5243</v>
      </c>
      <c r="AQ15" s="317">
        <v>-7282</v>
      </c>
      <c r="AR15" s="318">
        <v>-28</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6" t="s">
        <v>186</v>
      </c>
      <c r="AL16" s="1227"/>
      <c r="AM16" s="1227"/>
      <c r="AN16" s="1228"/>
      <c r="AO16" s="316">
        <v>1685254</v>
      </c>
      <c r="AP16" s="316">
        <v>83673</v>
      </c>
      <c r="AQ16" s="317">
        <v>101438</v>
      </c>
      <c r="AR16" s="318">
        <v>-17.5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518</v>
      </c>
      <c r="AP20" s="325" t="s">
        <v>519</v>
      </c>
      <c r="AQ20" s="326" t="s">
        <v>520</v>
      </c>
      <c r="AR20" s="327"/>
    </row>
    <row r="21" spans="1:46" s="333" customFormat="1" ht="13.2" x14ac:dyDescent="0.2">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521</v>
      </c>
      <c r="AL21" s="1230"/>
      <c r="AM21" s="1230"/>
      <c r="AN21" s="1231"/>
      <c r="AO21" s="329">
        <v>7.4</v>
      </c>
      <c r="AP21" s="330">
        <v>9.1999999999999993</v>
      </c>
      <c r="AQ21" s="331">
        <v>-1.8</v>
      </c>
      <c r="AR21" s="299"/>
      <c r="AS21" s="332"/>
      <c r="AT21" s="328"/>
    </row>
    <row r="22" spans="1:46" s="333" customFormat="1" ht="13.2" x14ac:dyDescent="0.2">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522</v>
      </c>
      <c r="AL22" s="1230"/>
      <c r="AM22" s="1230"/>
      <c r="AN22" s="1231"/>
      <c r="AO22" s="334">
        <v>96</v>
      </c>
      <c r="AP22" s="335">
        <v>97</v>
      </c>
      <c r="AQ22" s="336">
        <v>-1</v>
      </c>
      <c r="AR22" s="320"/>
      <c r="AS22" s="332"/>
      <c r="AT22" s="328"/>
    </row>
    <row r="23" spans="1:46" s="333" customFormat="1" ht="13.2" x14ac:dyDescent="0.2">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ht="13.2" x14ac:dyDescent="0.2">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ht="13.2" x14ac:dyDescent="0.2">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ht="13.2" x14ac:dyDescent="0.2">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ht="13.2" x14ac:dyDescent="0.2">
      <c r="A27" s="341"/>
      <c r="AO27" s="294"/>
      <c r="AP27" s="294"/>
      <c r="AQ27" s="294"/>
      <c r="AR27" s="294"/>
      <c r="AS27" s="294"/>
      <c r="AT27" s="294"/>
    </row>
    <row r="28" spans="1:46" ht="16.2" x14ac:dyDescent="0.2">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3"/>
    </row>
    <row r="30" spans="1:46" ht="13.5" customHeight="1"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32" t="s">
        <v>504</v>
      </c>
      <c r="AP30" s="304"/>
      <c r="AQ30" s="305" t="s">
        <v>505</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33"/>
      <c r="AP31" s="310" t="s">
        <v>506</v>
      </c>
      <c r="AQ31" s="311" t="s">
        <v>507</v>
      </c>
      <c r="AR31" s="312" t="s">
        <v>508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2" t="s">
        <v>526</v>
      </c>
      <c r="AL32" s="1213"/>
      <c r="AM32" s="1213"/>
      <c r="AN32" s="1214"/>
      <c r="AO32" s="344">
        <v>688600</v>
      </c>
      <c r="AP32" s="344">
        <v>34189</v>
      </c>
      <c r="AQ32" s="345">
        <v>48014</v>
      </c>
      <c r="AR32" s="346">
        <v>-28.8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2" t="s">
        <v>527</v>
      </c>
      <c r="AL33" s="1213"/>
      <c r="AM33" s="1213"/>
      <c r="AN33" s="1214"/>
      <c r="AO33" s="344" t="s">
        <v>512</v>
      </c>
      <c r="AP33" s="344" t="s">
        <v>512</v>
      </c>
      <c r="AQ33" s="345" t="s">
        <v>512</v>
      </c>
      <c r="AR33" s="346" t="s">
        <v>512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2" t="s">
        <v>528</v>
      </c>
      <c r="AL34" s="1213"/>
      <c r="AM34" s="1213"/>
      <c r="AN34" s="1214"/>
      <c r="AO34" s="344" t="s">
        <v>512</v>
      </c>
      <c r="AP34" s="344" t="s">
        <v>512</v>
      </c>
      <c r="AQ34" s="345" t="s">
        <v>512</v>
      </c>
      <c r="AR34" s="346" t="s">
        <v>512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2" t="s">
        <v>529</v>
      </c>
      <c r="AL35" s="1213"/>
      <c r="AM35" s="1213"/>
      <c r="AN35" s="1214"/>
      <c r="AO35" s="344">
        <v>434190</v>
      </c>
      <c r="AP35" s="344">
        <v>21558</v>
      </c>
      <c r="AQ35" s="345">
        <v>14725</v>
      </c>
      <c r="AR35" s="346">
        <v>46.4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2" t="s">
        <v>530</v>
      </c>
      <c r="AL36" s="1213"/>
      <c r="AM36" s="1213"/>
      <c r="AN36" s="1214"/>
      <c r="AO36" s="344">
        <v>66612</v>
      </c>
      <c r="AP36" s="344">
        <v>3307</v>
      </c>
      <c r="AQ36" s="345">
        <v>3255</v>
      </c>
      <c r="AR36" s="346">
        <v>1.6</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2" t="s">
        <v>531</v>
      </c>
      <c r="AL37" s="1213"/>
      <c r="AM37" s="1213"/>
      <c r="AN37" s="1214"/>
      <c r="AO37" s="344">
        <v>2281</v>
      </c>
      <c r="AP37" s="344">
        <v>113</v>
      </c>
      <c r="AQ37" s="345">
        <v>482</v>
      </c>
      <c r="AR37" s="346">
        <v>-76.599999999999994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09" t="s">
        <v>532</v>
      </c>
      <c r="AL38" s="1210"/>
      <c r="AM38" s="1210"/>
      <c r="AN38" s="1211"/>
      <c r="AO38" s="347" t="s">
        <v>512</v>
      </c>
      <c r="AP38" s="347" t="s">
        <v>512</v>
      </c>
      <c r="AQ38" s="348">
        <v>3</v>
      </c>
      <c r="AR38" s="336" t="s">
        <v>512</v>
      </c>
      <c r="AS38" s="343"/>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09" t="s">
        <v>533</v>
      </c>
      <c r="AL39" s="1210"/>
      <c r="AM39" s="1210"/>
      <c r="AN39" s="1211"/>
      <c r="AO39" s="344">
        <v>-61337</v>
      </c>
      <c r="AP39" s="344">
        <v>-3045</v>
      </c>
      <c r="AQ39" s="345">
        <v>-3561</v>
      </c>
      <c r="AR39" s="346">
        <v>-14.5</v>
      </c>
      <c r="AS39" s="343"/>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2" t="s">
        <v>534</v>
      </c>
      <c r="AL40" s="1213"/>
      <c r="AM40" s="1213"/>
      <c r="AN40" s="1214"/>
      <c r="AO40" s="344">
        <v>-497054</v>
      </c>
      <c r="AP40" s="344">
        <v>-24679</v>
      </c>
      <c r="AQ40" s="345">
        <v>-44235</v>
      </c>
      <c r="AR40" s="346">
        <v>-44.2</v>
      </c>
      <c r="AS40" s="343"/>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15" t="s">
        <v>297</v>
      </c>
      <c r="AL41" s="1216"/>
      <c r="AM41" s="1216"/>
      <c r="AN41" s="1217"/>
      <c r="AO41" s="344">
        <v>633292</v>
      </c>
      <c r="AP41" s="344">
        <v>31443</v>
      </c>
      <c r="AQ41" s="345">
        <v>18685</v>
      </c>
      <c r="AR41" s="346">
        <v>68.3</v>
      </c>
      <c r="AS41" s="343"/>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535</v>
      </c>
      <c r="AL42" s="294"/>
      <c r="AM42" s="294"/>
      <c r="AN42" s="294"/>
      <c r="AO42" s="294"/>
      <c r="AP42" s="294"/>
      <c r="AQ42" s="320"/>
      <c r="AR42" s="320"/>
      <c r="AS42" s="343"/>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ht="13.2" x14ac:dyDescent="0.2">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2">
      <c r="A47" s="353"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537</v>
      </c>
      <c r="AL48" s="354"/>
      <c r="AM48" s="354"/>
      <c r="AN48" s="354"/>
      <c r="AO48" s="354"/>
      <c r="AP48" s="354"/>
      <c r="AQ48" s="355"/>
      <c r="AR48" s="354"/>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18" t="s">
        <v>504</v>
      </c>
      <c r="AN49" s="1220" t="s">
        <v>538</v>
      </c>
      <c r="AO49" s="1221"/>
      <c r="AP49" s="1221"/>
      <c r="AQ49" s="1221"/>
      <c r="AR49" s="1222"/>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19"/>
      <c r="AN50" s="360" t="s">
        <v>539</v>
      </c>
      <c r="AO50" s="361" t="s">
        <v>540</v>
      </c>
      <c r="AP50" s="362" t="s">
        <v>541</v>
      </c>
      <c r="AQ50" s="363" t="s">
        <v>542</v>
      </c>
      <c r="AR50" s="364" t="s">
        <v>543</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544</v>
      </c>
      <c r="AL51" s="357"/>
      <c r="AM51" s="365">
        <v>821216</v>
      </c>
      <c r="AN51" s="366">
        <v>39257</v>
      </c>
      <c r="AO51" s="367">
        <v>-27.1</v>
      </c>
      <c r="AP51" s="368">
        <v>47738</v>
      </c>
      <c r="AQ51" s="369">
        <v>-4.4000000000000004</v>
      </c>
      <c r="AR51" s="370">
        <v>-22.7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545</v>
      </c>
      <c r="AM52" s="373">
        <v>470914</v>
      </c>
      <c r="AN52" s="374">
        <v>22511</v>
      </c>
      <c r="AO52" s="375">
        <v>-21.6</v>
      </c>
      <c r="AP52" s="376">
        <v>24937</v>
      </c>
      <c r="AQ52" s="377">
        <v>-5.5</v>
      </c>
      <c r="AR52" s="378">
        <v>-16.100000000000001</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546</v>
      </c>
      <c r="AL53" s="357"/>
      <c r="AM53" s="365">
        <v>1015049</v>
      </c>
      <c r="AN53" s="366">
        <v>49088</v>
      </c>
      <c r="AO53" s="367">
        <v>25</v>
      </c>
      <c r="AP53" s="368">
        <v>52191</v>
      </c>
      <c r="AQ53" s="369">
        <v>9.3000000000000007</v>
      </c>
      <c r="AR53" s="370">
        <v>15.7</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545</v>
      </c>
      <c r="AM54" s="373">
        <v>612839</v>
      </c>
      <c r="AN54" s="374">
        <v>29637</v>
      </c>
      <c r="AO54" s="375">
        <v>31.7</v>
      </c>
      <c r="AP54" s="376">
        <v>24843</v>
      </c>
      <c r="AQ54" s="377">
        <v>-0.4</v>
      </c>
      <c r="AR54" s="378">
        <v>32.1</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547</v>
      </c>
      <c r="AL55" s="357"/>
      <c r="AM55" s="365">
        <v>1766843</v>
      </c>
      <c r="AN55" s="366">
        <v>86407</v>
      </c>
      <c r="AO55" s="367">
        <v>76</v>
      </c>
      <c r="AP55" s="368">
        <v>47387</v>
      </c>
      <c r="AQ55" s="369">
        <v>-9.1999999999999993</v>
      </c>
      <c r="AR55" s="370">
        <v>85.2</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545</v>
      </c>
      <c r="AM56" s="373">
        <v>782569</v>
      </c>
      <c r="AN56" s="374">
        <v>38271</v>
      </c>
      <c r="AO56" s="375">
        <v>29.1</v>
      </c>
      <c r="AP56" s="376">
        <v>24928</v>
      </c>
      <c r="AQ56" s="377">
        <v>0.3</v>
      </c>
      <c r="AR56" s="378">
        <v>28.8</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548</v>
      </c>
      <c r="AL57" s="357"/>
      <c r="AM57" s="365">
        <v>1255871</v>
      </c>
      <c r="AN57" s="366">
        <v>61917</v>
      </c>
      <c r="AO57" s="367">
        <v>-28.3</v>
      </c>
      <c r="AP57" s="368">
        <v>51264</v>
      </c>
      <c r="AQ57" s="369">
        <v>8.1999999999999993</v>
      </c>
      <c r="AR57" s="370">
        <v>-36.5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545</v>
      </c>
      <c r="AM58" s="373">
        <v>700617</v>
      </c>
      <c r="AN58" s="374">
        <v>34542</v>
      </c>
      <c r="AO58" s="375">
        <v>-9.6999999999999993</v>
      </c>
      <c r="AP58" s="376">
        <v>26040</v>
      </c>
      <c r="AQ58" s="377">
        <v>4.5</v>
      </c>
      <c r="AR58" s="378">
        <v>-14.2</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549</v>
      </c>
      <c r="AL59" s="357"/>
      <c r="AM59" s="365">
        <v>1057112</v>
      </c>
      <c r="AN59" s="366">
        <v>52486</v>
      </c>
      <c r="AO59" s="367">
        <v>-15.2</v>
      </c>
      <c r="AP59" s="368">
        <v>96248</v>
      </c>
      <c r="AQ59" s="369">
        <v>87.7</v>
      </c>
      <c r="AR59" s="370">
        <v>-102.9</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545</v>
      </c>
      <c r="AM60" s="373">
        <v>350610</v>
      </c>
      <c r="AN60" s="374">
        <v>17408</v>
      </c>
      <c r="AO60" s="375">
        <v>-49.6</v>
      </c>
      <c r="AP60" s="376">
        <v>55768</v>
      </c>
      <c r="AQ60" s="377">
        <v>114.2</v>
      </c>
      <c r="AR60" s="378">
        <v>-163.80000000000001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550</v>
      </c>
      <c r="AL61" s="379"/>
      <c r="AM61" s="380">
        <v>1183218</v>
      </c>
      <c r="AN61" s="381">
        <v>57831</v>
      </c>
      <c r="AO61" s="382">
        <v>6.1</v>
      </c>
      <c r="AP61" s="383">
        <v>58966</v>
      </c>
      <c r="AQ61" s="384">
        <v>18.3</v>
      </c>
      <c r="AR61" s="370">
        <v>-12.2</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545</v>
      </c>
      <c r="AM62" s="373">
        <v>583510</v>
      </c>
      <c r="AN62" s="374">
        <v>28474</v>
      </c>
      <c r="AO62" s="375">
        <v>-4</v>
      </c>
      <c r="AP62" s="376">
        <v>31303</v>
      </c>
      <c r="AQ62" s="377">
        <v>22.6</v>
      </c>
      <c r="AR62" s="378">
        <v>-26.6</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sheetData>
  <sheetProtection algorithmName="SHA-512" hashValue="hL5z3PyPZmmUFHPBThonK9omRZdKYdGKJrk5uZPHQz0jnVhesonE3ec/FD9yQ1yXohO05AHvvwW3al691VL4hw==" saltValue="9xo3D2vWIf1ZjaUwagqr5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552</v>
      </c>
    </row>
    <row r="121" spans="125:125" ht="13.5" hidden="1" customHeight="1" x14ac:dyDescent="0.2">
      <c r="DU121" s="291"/>
    </row>
  </sheetData>
  <sheetProtection algorithmName="SHA-512" hashValue="5o8iLvx1X7i3RYegxhra2xbypQOuYfCn5vP5SssjBlHYce5pe1Y3u/NgW4uq1zr8kNXugA4I46topbbx95NZrQ==" saltValue="sU2WtEZcy7BU8WRPf6mV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553</v>
      </c>
    </row>
  </sheetData>
  <sheetProtection algorithmName="SHA-512" hashValue="3kGQtmkOxcqFS+3VVyQt/czdIIeyvLAy/Aa2qSHjO0rTQLjsspnKGSdhNJaBRWufwO5lgigWYnky9FEZF6vNyQ==" saltValue="mosGwRCWipNUMKFA7PyW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34" t="s">
        <v>3</v>
      </c>
      <c r="D47" s="1234"/>
      <c r="E47" s="1235"/>
      <c r="F47" s="11">
        <v>32.76</v>
      </c>
      <c r="G47" s="12">
        <v>21.36</v>
      </c>
      <c r="H47" s="12">
        <v>42.98</v>
      </c>
      <c r="I47" s="12">
        <v>32.39</v>
      </c>
      <c r="J47" s="13">
        <v>26.35</v>
      </c>
    </row>
    <row r="48" spans="2:10" ht="57.75" customHeight="1" x14ac:dyDescent="0.2">
      <c r="B48" s="14"/>
      <c r="C48" s="1236" t="s">
        <v>4</v>
      </c>
      <c r="D48" s="1236"/>
      <c r="E48" s="1237"/>
      <c r="F48" s="15">
        <v>6.57</v>
      </c>
      <c r="G48" s="16">
        <v>10.54</v>
      </c>
      <c r="H48" s="16">
        <v>7.73</v>
      </c>
      <c r="I48" s="16">
        <v>8.3000000000000007</v>
      </c>
      <c r="J48" s="17">
        <v>5.23</v>
      </c>
    </row>
    <row r="49" spans="2:10" ht="57.75" customHeight="1" thickBot="1" x14ac:dyDescent="0.25">
      <c r="B49" s="18"/>
      <c r="C49" s="1238" t="s">
        <v>5</v>
      </c>
      <c r="D49" s="1238"/>
      <c r="E49" s="1239"/>
      <c r="F49" s="19">
        <v>3.15</v>
      </c>
      <c r="G49" s="20" t="s">
        <v>559</v>
      </c>
      <c r="H49" s="20">
        <v>18.899999999999999</v>
      </c>
      <c r="I49" s="20" t="s">
        <v>560</v>
      </c>
      <c r="J49" s="21" t="s">
        <v>561</v>
      </c>
    </row>
    <row r="50" spans="2:10" ht="13.5" customHeight="1" x14ac:dyDescent="0.2"/>
  </sheetData>
  <sheetProtection algorithmName="SHA-512" hashValue="h7RixM9XZ9stIGw7CfPlJyA8aicF9zREb8JJAWC4S7Qneiqr7qVbD7AArhdkT/BeIyMlhPht6hjQDIkIX9ihtA==" saltValue="h+kTyGgFsHS71QRzTpi8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2022-03-11T06:23:13Z</cp:lastPrinted>
  <dcterms:created xsi:type="dcterms:W3CDTF">2022-02-02T07:32:24Z</dcterms:created>
  <dcterms:modified xsi:type="dcterms:W3CDTF">2022-09-30T00:32:13Z</dcterms:modified>
  <cp:category/>
</cp:coreProperties>
</file>