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79qw9KMpZs0n+hEKvYEvcnjQO4Psa/zmT/fZ2wlHGg+mLfO2bJ4FaesYo1Np/w1vm1tnE94634v2ncjff67UA==" workbookSaltValue="Ek5JyhG64Wugfwvy8+UFnw==" workbookSpinCount="100000"/>
  <bookViews>
    <workbookView xWindow="-120" yWindow="-120" windowWidth="29040" windowHeight="1584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<sst xmlns="http://schemas.openxmlformats.org/spreadsheetml/2006/main" xmlns:r="http://schemas.openxmlformats.org/officeDocument/2006/relationships" count="112" uniqueCount="112">
  <si>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</si>
  <si>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</si>
  <si>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</si>
  <si>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</si>
  <si>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</si>
  <si>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</si>
  <si>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</si>
  <si>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</si>
  <si>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</si>
  <si>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</si>
  <si>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</si>
  <si>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</si>
  <si>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</si>
  <si>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</si>
  <si>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</si>
  <si>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</si>
  <si>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</si>
  <si>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</si>
  <si>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</si>
  <si>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</si>
  <si>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</si>
  <si>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</si>
  <si>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</si>
  <si>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</si>
  <si>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</si>
  <si>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</si>
  <si>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</si>
  <si>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</si>
  <si>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</si>
  <si>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</si>
  <si>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</si>
  <si>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　これまで経常収支は安定し健全な経営を維持してきましたが、給水人口の減少を大きな要因として給水収益は減少傾向にある一方で、施設の更新需要が年々増大しており更新を進めている結果、資金の減少が続いています。また、</t>
    </r>
    <r>
      <rPr>
        <sz val="11"/>
        <color auto="1"/>
        <rFont val="ＭＳ ゴシック"/>
      </rPr>
      <t xml:space="preserve">老朽管路や浄水場等の施設の更新や耐震化については、事業経営における喫緊の課題となっており施設の統廃合やダウンサイジング等についても十分に検討し、速やかに取り組む必要があります。
　そこで、令和4年度に水道料金改定を実施し財源確保に努めるとともに、経営戦略については料金改定後の収支見通しを反映させた進捗管理や計画実績などの見直しを行いました。
　引き続き健全な経営を維持できるよう、経営戦略や水道ビジョンを基に計画的な企業債の発行と給水収益の確保に努めながら、施設の更新・耐震化に取り組みます。
</t>
    </r>
    <rPh sb="104" eb="106">
      <t>ロウキュウ</t>
    </rPh>
    <rPh sb="106" eb="108">
      <t>カンロ</t>
    </rPh>
    <rPh sb="109" eb="112">
      <t>ジョウスイジョウ</t>
    </rPh>
    <rPh sb="112" eb="113">
      <t>トウ</t>
    </rPh>
    <rPh sb="114" eb="116">
      <t>シセツ</t>
    </rPh>
    <rPh sb="148" eb="150">
      <t>シセツ</t>
    </rPh>
    <rPh sb="151" eb="154">
      <t>トウハイゴウ</t>
    </rPh>
    <rPh sb="163" eb="164">
      <t>トウ</t>
    </rPh>
    <rPh sb="198" eb="200">
      <t>レイワ</t>
    </rPh>
    <rPh sb="201" eb="203">
      <t>ネンド</t>
    </rPh>
    <rPh sb="211" eb="213">
      <t>ジッシ</t>
    </rPh>
    <rPh sb="214" eb="216">
      <t>ザイゲン</t>
    </rPh>
    <rPh sb="216" eb="218">
      <t>カクホ</t>
    </rPh>
    <rPh sb="219" eb="220">
      <t>ツト</t>
    </rPh>
    <rPh sb="236" eb="238">
      <t>リョウキン</t>
    </rPh>
    <rPh sb="238" eb="241">
      <t>カイテイゴ</t>
    </rPh>
    <rPh sb="265" eb="267">
      <t>ミナオ</t>
    </rPh>
    <rPh sb="269" eb="270">
      <t>オコナ</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</si>
  <si>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</si>
  <si>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</si>
  <si>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</si>
  <si>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</si>
  <si>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</si>
  <si>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</si>
  <si>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</si>
  <si>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</si>
  <si>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</si>
  <si>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</si>
  <si>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</si>
  <si>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</si>
  <si>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</si>
  <si>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</si>
  <si>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</si>
  <si>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</si>
  <si>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</si>
  <si>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</si>
  <si>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</si>
  <si>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</si>
  <si>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</si>
  <si>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</si>
  <si>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</si>
  <si>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</si>
  <si>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</si>
  <si>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</si>
  <si>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</si>
  <si>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</si>
  <si>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</si>
  <si>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</si>
  <si>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</si>
  <si>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</si>
  <si>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</si>
  <si>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</si>
  <si>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</si>
  <si>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</si>
  <si>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</si>
  <si>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</si>
  <si>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</si>
  <si>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</si>
  <si>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</si>
  <si>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</si>
  <si>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r>
      <t>「有形固定資産減価償却率」は、57.84％で年々数値が上昇しており全国及び類似団体の平均値を上回っています。これは施設の老朽化が進んでいることを示しています。
　「管路経年化率」は、32.93％と全国平均、類似団体平均と比較して非常に高く、耐用年数を超過した老朽管を多く保有していることを示しています。
　このことを踏まえ、現在、老朽管路の更新を重点的に実施しており、その結果として「管路更新率」は1.39％と類似団体平均を大きく上回る更新率を維持しています。</t>
    </r>
    <r>
      <rPr>
        <sz val="11"/>
        <color auto="1"/>
        <rFont val="ＭＳ ゴシック"/>
      </rPr>
      <t xml:space="preserve">
　しかしながら、今後実施予定である基幹管路や重要給水施設管路の更新事業には多額の経費を要するため、その財源確保が大きな課題となっています。</t>
    </r>
    <rPh sb="241" eb="243">
      <t>ジッシ</t>
    </rPh>
    <rPh sb="243" eb="245">
      <t>ヨテイ</t>
    </rPh>
    <rPh sb="253" eb="255">
      <t>ジュウヨウ</t>
    </rPh>
    <rPh sb="255" eb="257">
      <t>キュウスイ</t>
    </rPh>
    <rPh sb="257" eb="259">
      <t>シセツ</t>
    </rPh>
    <rPh sb="259" eb="261">
      <t>カンロ</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</si>
  <si>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</si>
  <si>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</si>
  <si>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</si>
  <si>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</si>
  <si>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</si>
  <si>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</si>
  <si>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</si>
  <si>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</si>
  <si>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</si>
  <si>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</si>
  <si>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</si>
  <si>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</si>
  <si>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</si>
  <si>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</si>
  <si>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</si>
  <si>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</si>
  <si>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</si>
  <si>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</si>
  <si>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</si>
  <si>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</si>
  <si>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</si>
  <si>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日向市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</si>
  <si>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</si>
  <si>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</si>
  <si>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</si>
  <si>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</si>
  <si>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</si>
  <si>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</si>
  <si>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</si>
  <si>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</si>
  <si>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</si>
  <si>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</si>
  <si>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</si>
  <si>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</si>
  <si>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</si>
  <si>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</si>
  <si>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color rgb="FFFF0000"/>
        <rFont val="ＭＳ ゴシック"/>
      </rPr>
      <t>「経常収支比率」は、次年度への繰越工事が多く、減価償却費や固定資産除却費等の経常費用が減少したため、例年に比べて大幅に上昇しました。「流動比率」も企業債の償還が進んだことや未払金の減少によって大幅に上昇し、類似団体平均値を上回りました。共に100％以上であり、累積欠損金もなく経営は安定しています。
　</t>
    </r>
    <r>
      <rPr>
        <sz val="11"/>
        <color auto="1"/>
        <rFont val="ＭＳ ゴシック"/>
      </rPr>
      <t>令</t>
    </r>
    <r>
      <rPr>
        <sz val="11"/>
        <color auto="1"/>
        <rFont val="ＭＳ ゴシック"/>
      </rPr>
      <t>和４年度は、コロナ禍や世界情勢の緊迫などの影響による物価高騰が続くなかで、一般家庭や事業所の負担軽減を図るため、水道料金の基本料金免除事業を実施しました。本事業により給水収益が大きく減少したことから、「料金回収率」が100％を下回りました。</t>
    </r>
    <r>
      <rPr>
        <sz val="11"/>
        <color theme="1"/>
        <rFont val="ＭＳ ゴシック"/>
      </rPr>
      <t xml:space="preserve">
　「企業債残高対給水収益比率」については、</t>
    </r>
    <r>
      <rPr>
        <sz val="11"/>
        <color auto="1"/>
        <rFont val="ＭＳ ゴシック"/>
      </rPr>
      <t>過去の事業拡張期や浄水場大規模改良期の規模が大きい企業債の償還は進んでいますが、前述の基本料金免除事業を実施した影響により、68.08ポイント上昇し、全国平均、類似団体平均と比較して高い水準となりました。</t>
    </r>
    <r>
      <rPr>
        <sz val="11"/>
        <color theme="1"/>
        <rFont val="ＭＳ ゴシック"/>
      </rPr>
      <t xml:space="preserve">
　「施設利用率」は、給水人口に対して施設規模が大きいことの結果として低い数値で推移しており、全国、類似団体の平均と比較しても低くなっています。これは、</t>
    </r>
    <r>
      <rPr>
        <sz val="11"/>
        <color auto="1"/>
        <rFont val="ＭＳ ゴシック"/>
      </rPr>
      <t>給水人口の減少が続いていることによる影響が表れています。
　「有収率」は、漏水の発生が多い路線の管路を優先的に更新するよう取り組んでおり、管路経年化率が上昇する中にあっても昨年度と同水準を維持しています。</t>
    </r>
    <rPh sb="344" eb="346">
      <t>ジギョウ</t>
    </rPh>
    <rPh sb="366" eb="368">
      <t>ジョウショウ</t>
    </rPh>
    <rPh sb="370" eb="374">
      <t>ゼンコ</t>
    </rPh>
    <rPh sb="375" eb="377">
      <t>ルイジ</t>
    </rPh>
    <rPh sb="377" eb="379">
      <t>ダンタイ</t>
    </rPh>
    <rPh sb="379" eb="381">
      <t>ヘイキン</t>
    </rPh>
    <rPh sb="382" eb="384">
      <t>ヒカク</t>
    </rPh>
    <rPh sb="386" eb="387">
      <t>タカ</t>
    </rPh>
    <rPh sb="388" eb="390">
      <t>スイジュン</t>
    </rPh>
    <rPh sb="473" eb="475">
      <t>キュウスイ</t>
    </rPh>
    <rPh sb="542" eb="544">
      <t>カンロ</t>
    </rPh>
    <rPh sb="544" eb="547">
      <t>ケイネンカ</t>
    </rPh>
    <rPh sb="547" eb="548">
      <t>リツ</t>
    </rPh>
    <rPh sb="549" eb="551">
      <t>ジョウショウ</t>
    </rPh>
    <rPh sb="553" eb="554">
      <t>ナカ</t>
    </rPh>
    <rPh sb="559" eb="562">
      <t>サクネンド</t>
    </rPh>
    <rPh sb="563" eb="566">
      <t>ドウスイジュン</t>
    </rPh>
    <rPh sb="567" eb="569">
      <t>イジ</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</si>
</sst>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1.52</c:v>
                </c:pt>
                <c:pt idx="1">
                  <c:v>1.1100000000000001</c:v>
                </c:pt>
                <c:pt idx="2">
                  <c:v>1.1499999999999999</c:v>
                </c:pt>
                <c:pt idx="3">
                  <c:v>1.1200000000000001</c:v>
                </c:pt>
                <c:pt idx="4">
                  <c:v>1.39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0.63</c:v>
                </c:pt>
                <c:pt idx="2">
                  <c:v>0.6</c:v>
                </c:pt>
                <c:pt idx="3">
                  <c:v>0.56000000000000005</c:v>
                </c:pt>
                <c:pt idx="4">
                  <c:v>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52.55</c:v>
                </c:pt>
                <c:pt idx="1">
                  <c:v>51.66</c:v>
                </c:pt>
                <c:pt idx="2">
                  <c:v>51.84</c:v>
                </c:pt>
                <c:pt idx="3">
                  <c:v>51.17</c:v>
                </c:pt>
                <c:pt idx="4">
                  <c:v>50.23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59.51</c:v>
                </c:pt>
                <c:pt idx="2">
                  <c:v>59.91</c:v>
                </c:pt>
                <c:pt idx="3">
                  <c:v>59.4</c:v>
                </c:pt>
                <c:pt idx="4">
                  <c:v>59.24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87.46</c:v>
                </c:pt>
                <c:pt idx="1">
                  <c:v>87.84</c:v>
                </c:pt>
                <c:pt idx="2">
                  <c:v>87.88</c:v>
                </c:pt>
                <c:pt idx="3">
                  <c:v>87.84</c:v>
                </c:pt>
                <c:pt idx="4">
                  <c:v>87.84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87.08</c:v>
                </c:pt>
                <c:pt idx="2">
                  <c:v>87.26</c:v>
                </c:pt>
                <c:pt idx="3">
                  <c:v>87.57</c:v>
                </c:pt>
                <c:pt idx="4">
                  <c:v>87.26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107.34</c:v>
                </c:pt>
                <c:pt idx="1">
                  <c:v>112.18</c:v>
                </c:pt>
                <c:pt idx="2">
                  <c:v>115.59</c:v>
                </c:pt>
                <c:pt idx="3">
                  <c:v>111.51</c:v>
                </c:pt>
                <c:pt idx="4">
                  <c:v>118.53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111.17</c:v>
                </c:pt>
                <c:pt idx="2">
                  <c:v>110.91</c:v>
                </c:pt>
                <c:pt idx="3">
                  <c:v>111.49</c:v>
                </c:pt>
                <c:pt idx="4">
                  <c:v>109.09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54.8</c:v>
                </c:pt>
                <c:pt idx="1">
                  <c:v>55.58</c:v>
                </c:pt>
                <c:pt idx="2">
                  <c:v>56.72</c:v>
                </c:pt>
                <c:pt idx="3">
                  <c:v>57.05</c:v>
                </c:pt>
                <c:pt idx="4">
                  <c:v>57.84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48.55</c:v>
                </c:pt>
                <c:pt idx="2">
                  <c:v>49.2</c:v>
                </c:pt>
                <c:pt idx="3">
                  <c:v>50.01</c:v>
                </c:pt>
                <c:pt idx="4">
                  <c:v>50.99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25.59</c:v>
                </c:pt>
                <c:pt idx="1">
                  <c:v>27.54</c:v>
                </c:pt>
                <c:pt idx="2">
                  <c:v>31.89</c:v>
                </c:pt>
                <c:pt idx="3">
                  <c:v>32.479999999999997</c:v>
                </c:pt>
                <c:pt idx="4">
                  <c:v>32.93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17.11</c:v>
                </c:pt>
                <c:pt idx="2">
                  <c:v>18.329999999999998</c:v>
                </c:pt>
                <c:pt idx="3">
                  <c:v>20.27</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0.78</c:v>
                </c:pt>
                <c:pt idx="2">
                  <c:v>0.92</c:v>
                </c:pt>
                <c:pt idx="3">
                  <c:v>0.87</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239.22</c:v>
                </c:pt>
                <c:pt idx="1">
                  <c:v>262</c:v>
                </c:pt>
                <c:pt idx="2">
                  <c:v>301.22000000000003</c:v>
                </c:pt>
                <c:pt idx="3">
                  <c:v>269.08</c:v>
                </c:pt>
                <c:pt idx="4">
                  <c:v>424.09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360.86</c:v>
                </c:pt>
                <c:pt idx="2">
                  <c:v>350.79</c:v>
                </c:pt>
                <c:pt idx="3">
                  <c:v>354.57</c:v>
                </c:pt>
                <c:pt idx="4">
                  <c:v>357.74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327.38</c:v>
                </c:pt>
                <c:pt idx="1">
                  <c:v>314.94</c:v>
                </c:pt>
                <c:pt idx="2">
                  <c:v>302.12</c:v>
                </c:pt>
                <c:pt idx="3">
                  <c:v>298.77999999999997</c:v>
                </c:pt>
                <c:pt idx="4">
                  <c:v>366.86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309.27999999999997</c:v>
                </c:pt>
                <c:pt idx="2">
                  <c:v>322.92</c:v>
                </c:pt>
                <c:pt idx="3">
                  <c:v>303.45999999999998</c:v>
                </c:pt>
                <c:pt idx="4">
                  <c:v>307.27999999999997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98.68</c:v>
                </c:pt>
                <c:pt idx="1">
                  <c:v>102.34</c:v>
                </c:pt>
                <c:pt idx="2">
                  <c:v>106.35</c:v>
                </c:pt>
                <c:pt idx="3">
                  <c:v>102.56</c:v>
                </c:pt>
                <c:pt idx="4">
                  <c:v>89.7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103.32</c:v>
                </c:pt>
                <c:pt idx="2">
                  <c:v>100.85</c:v>
                </c:pt>
                <c:pt idx="3">
                  <c:v>103.79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141.66999999999999</c:v>
                </c:pt>
                <c:pt idx="1">
                  <c:v>136.75</c:v>
                </c:pt>
                <c:pt idx="2">
                  <c:v>130.52000000000001</c:v>
                </c:pt>
                <c:pt idx="3">
                  <c:v>136.01</c:v>
                </c:pt>
                <c:pt idx="4">
                  <c:v>129.49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168.56</c:v>
                </c:pt>
                <c:pt idx="2">
                  <c:v>167.1</c:v>
                </c:pt>
                <c:pt idx="3">
                  <c:v>167.86</c:v>
                </c:pt>
                <c:pt idx="4">
                  <c:v>173.68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I1" workbookViewId="0">
      <selection activeCell="BK15" sqref="BK1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日向市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59390</v>
      </c>
      <c r="AM8" s="29"/>
      <c r="AN8" s="29"/>
      <c r="AO8" s="29"/>
      <c r="AP8" s="29"/>
      <c r="AQ8" s="29"/>
      <c r="AR8" s="29"/>
      <c r="AS8" s="29"/>
      <c r="AT8" s="7">
        <f>データ!$S$6</f>
        <v>336.89</v>
      </c>
      <c r="AU8" s="15"/>
      <c r="AV8" s="15"/>
      <c r="AW8" s="15"/>
      <c r="AX8" s="15"/>
      <c r="AY8" s="15"/>
      <c r="AZ8" s="15"/>
      <c r="BA8" s="15"/>
      <c r="BB8" s="27">
        <f>データ!$T$6</f>
        <v>176.29</v>
      </c>
      <c r="BC8" s="27"/>
      <c r="BD8" s="27"/>
      <c r="BE8" s="27"/>
      <c r="BF8" s="27"/>
      <c r="BG8" s="27"/>
      <c r="BH8" s="27"/>
      <c r="BI8" s="27"/>
      <c r="BJ8" s="3"/>
      <c r="BK8" s="3"/>
      <c r="BL8" s="36" t="s">
        <v>4</v>
      </c>
      <c r="BM8" s="47"/>
      <c r="BN8" s="55" t="s">
        <v>20</v>
      </c>
      <c r="BO8" s="55"/>
      <c r="BP8" s="55"/>
      <c r="BQ8" s="55"/>
      <c r="BR8" s="55"/>
      <c r="BS8" s="55"/>
      <c r="BT8" s="55"/>
      <c r="BU8" s="55"/>
      <c r="BV8" s="55"/>
      <c r="BW8" s="55"/>
      <c r="BX8" s="55"/>
      <c r="BY8" s="59"/>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32</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67.64</v>
      </c>
      <c r="J10" s="15"/>
      <c r="K10" s="15"/>
      <c r="L10" s="15"/>
      <c r="M10" s="15"/>
      <c r="N10" s="15"/>
      <c r="O10" s="24"/>
      <c r="P10" s="27">
        <f>データ!$P$6</f>
        <v>93.09</v>
      </c>
      <c r="Q10" s="27"/>
      <c r="R10" s="27"/>
      <c r="S10" s="27"/>
      <c r="T10" s="27"/>
      <c r="U10" s="27"/>
      <c r="V10" s="27"/>
      <c r="W10" s="29">
        <f>データ!$Q$6</f>
        <v>2750</v>
      </c>
      <c r="X10" s="29"/>
      <c r="Y10" s="29"/>
      <c r="Z10" s="29"/>
      <c r="AA10" s="29"/>
      <c r="AB10" s="29"/>
      <c r="AC10" s="29"/>
      <c r="AD10" s="2"/>
      <c r="AE10" s="2"/>
      <c r="AF10" s="2"/>
      <c r="AG10" s="2"/>
      <c r="AH10" s="2"/>
      <c r="AI10" s="2"/>
      <c r="AJ10" s="2"/>
      <c r="AK10" s="2"/>
      <c r="AL10" s="29">
        <f>データ!$U$6</f>
        <v>54952</v>
      </c>
      <c r="AM10" s="29"/>
      <c r="AN10" s="29"/>
      <c r="AO10" s="29"/>
      <c r="AP10" s="29"/>
      <c r="AQ10" s="29"/>
      <c r="AR10" s="29"/>
      <c r="AS10" s="29"/>
      <c r="AT10" s="7">
        <f>データ!$V$6</f>
        <v>51.71</v>
      </c>
      <c r="AU10" s="15"/>
      <c r="AV10" s="15"/>
      <c r="AW10" s="15"/>
      <c r="AX10" s="15"/>
      <c r="AY10" s="15"/>
      <c r="AZ10" s="15"/>
      <c r="BA10" s="15"/>
      <c r="BB10" s="27">
        <f>データ!$W$6</f>
        <v>1062.7</v>
      </c>
      <c r="BC10" s="27"/>
      <c r="BD10" s="27"/>
      <c r="BE10" s="27"/>
      <c r="BF10" s="27"/>
      <c r="BG10" s="27"/>
      <c r="BH10" s="27"/>
      <c r="BI10" s="27"/>
      <c r="BJ10" s="2"/>
      <c r="BK10" s="2"/>
      <c r="BL10" s="38" t="s">
        <v>36</v>
      </c>
      <c r="BM10" s="49"/>
      <c r="BN10" s="57" t="s">
        <v>16</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74</v>
      </c>
      <c r="BM47" s="52"/>
      <c r="BN47" s="52"/>
      <c r="BO47" s="52"/>
      <c r="BP47" s="52"/>
      <c r="BQ47" s="52"/>
      <c r="BR47" s="52"/>
      <c r="BS47" s="52"/>
      <c r="BT47" s="52"/>
      <c r="BU47" s="52"/>
      <c r="BV47" s="52"/>
      <c r="BW47" s="52"/>
      <c r="BX47" s="52"/>
      <c r="BY47" s="52"/>
      <c r="BZ47" s="64"/>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4"/>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4"/>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4"/>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4"/>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4"/>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4"/>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4"/>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4"/>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4"/>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4"/>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4"/>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4"/>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4"/>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4"/>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4"/>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31</v>
      </c>
      <c r="BM66" s="54"/>
      <c r="BN66" s="54"/>
      <c r="BO66" s="54"/>
      <c r="BP66" s="54"/>
      <c r="BQ66" s="54"/>
      <c r="BR66" s="54"/>
      <c r="BS66" s="54"/>
      <c r="BT66" s="54"/>
      <c r="BU66" s="54"/>
      <c r="BV66" s="54"/>
      <c r="BW66" s="54"/>
      <c r="BX66" s="54"/>
      <c r="BY66" s="54"/>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4"/>
      <c r="BN67" s="54"/>
      <c r="BO67" s="54"/>
      <c r="BP67" s="54"/>
      <c r="BQ67" s="54"/>
      <c r="BR67" s="54"/>
      <c r="BS67" s="54"/>
      <c r="BT67" s="54"/>
      <c r="BU67" s="54"/>
      <c r="BV67" s="54"/>
      <c r="BW67" s="54"/>
      <c r="BX67" s="54"/>
      <c r="BY67" s="54"/>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4"/>
      <c r="BN68" s="54"/>
      <c r="BO68" s="54"/>
      <c r="BP68" s="54"/>
      <c r="BQ68" s="54"/>
      <c r="BR68" s="54"/>
      <c r="BS68" s="54"/>
      <c r="BT68" s="54"/>
      <c r="BU68" s="54"/>
      <c r="BV68" s="54"/>
      <c r="BW68" s="54"/>
      <c r="BX68" s="54"/>
      <c r="BY68" s="54"/>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4"/>
      <c r="BN69" s="54"/>
      <c r="BO69" s="54"/>
      <c r="BP69" s="54"/>
      <c r="BQ69" s="54"/>
      <c r="BR69" s="54"/>
      <c r="BS69" s="54"/>
      <c r="BT69" s="54"/>
      <c r="BU69" s="54"/>
      <c r="BV69" s="54"/>
      <c r="BW69" s="54"/>
      <c r="BX69" s="54"/>
      <c r="BY69" s="54"/>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4"/>
      <c r="BN70" s="54"/>
      <c r="BO70" s="54"/>
      <c r="BP70" s="54"/>
      <c r="BQ70" s="54"/>
      <c r="BR70" s="54"/>
      <c r="BS70" s="54"/>
      <c r="BT70" s="54"/>
      <c r="BU70" s="54"/>
      <c r="BV70" s="54"/>
      <c r="BW70" s="54"/>
      <c r="BX70" s="54"/>
      <c r="BY70" s="54"/>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4"/>
      <c r="BN71" s="54"/>
      <c r="BO71" s="54"/>
      <c r="BP71" s="54"/>
      <c r="BQ71" s="54"/>
      <c r="BR71" s="54"/>
      <c r="BS71" s="54"/>
      <c r="BT71" s="54"/>
      <c r="BU71" s="54"/>
      <c r="BV71" s="54"/>
      <c r="BW71" s="54"/>
      <c r="BX71" s="54"/>
      <c r="BY71" s="54"/>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4"/>
      <c r="BN72" s="54"/>
      <c r="BO72" s="54"/>
      <c r="BP72" s="54"/>
      <c r="BQ72" s="54"/>
      <c r="BR72" s="54"/>
      <c r="BS72" s="54"/>
      <c r="BT72" s="54"/>
      <c r="BU72" s="54"/>
      <c r="BV72" s="54"/>
      <c r="BW72" s="54"/>
      <c r="BX72" s="54"/>
      <c r="BY72" s="54"/>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4"/>
      <c r="BN73" s="54"/>
      <c r="BO73" s="54"/>
      <c r="BP73" s="54"/>
      <c r="BQ73" s="54"/>
      <c r="BR73" s="54"/>
      <c r="BS73" s="54"/>
      <c r="BT73" s="54"/>
      <c r="BU73" s="54"/>
      <c r="BV73" s="54"/>
      <c r="BW73" s="54"/>
      <c r="BX73" s="54"/>
      <c r="BY73" s="54"/>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4"/>
      <c r="BN74" s="54"/>
      <c r="BO74" s="54"/>
      <c r="BP74" s="54"/>
      <c r="BQ74" s="54"/>
      <c r="BR74" s="54"/>
      <c r="BS74" s="54"/>
      <c r="BT74" s="54"/>
      <c r="BU74" s="54"/>
      <c r="BV74" s="54"/>
      <c r="BW74" s="54"/>
      <c r="BX74" s="54"/>
      <c r="BY74" s="54"/>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4"/>
      <c r="BN75" s="54"/>
      <c r="BO75" s="54"/>
      <c r="BP75" s="54"/>
      <c r="BQ75" s="54"/>
      <c r="BR75" s="54"/>
      <c r="BS75" s="54"/>
      <c r="BT75" s="54"/>
      <c r="BU75" s="54"/>
      <c r="BV75" s="54"/>
      <c r="BW75" s="54"/>
      <c r="BX75" s="54"/>
      <c r="BY75" s="54"/>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4"/>
      <c r="BN76" s="54"/>
      <c r="BO76" s="54"/>
      <c r="BP76" s="54"/>
      <c r="BQ76" s="54"/>
      <c r="BR76" s="54"/>
      <c r="BS76" s="54"/>
      <c r="BT76" s="54"/>
      <c r="BU76" s="54"/>
      <c r="BV76" s="54"/>
      <c r="BW76" s="54"/>
      <c r="BX76" s="54"/>
      <c r="BY76" s="54"/>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4"/>
      <c r="BN77" s="54"/>
      <c r="BO77" s="54"/>
      <c r="BP77" s="54"/>
      <c r="BQ77" s="54"/>
      <c r="BR77" s="54"/>
      <c r="BS77" s="54"/>
      <c r="BT77" s="54"/>
      <c r="BU77" s="54"/>
      <c r="BV77" s="54"/>
      <c r="BW77" s="54"/>
      <c r="BX77" s="54"/>
      <c r="BY77" s="54"/>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4"/>
      <c r="BN78" s="54"/>
      <c r="BO78" s="54"/>
      <c r="BP78" s="54"/>
      <c r="BQ78" s="54"/>
      <c r="BR78" s="54"/>
      <c r="BS78" s="54"/>
      <c r="BT78" s="54"/>
      <c r="BU78" s="54"/>
      <c r="BV78" s="54"/>
      <c r="BW78" s="54"/>
      <c r="BX78" s="54"/>
      <c r="BY78" s="54"/>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4"/>
      <c r="BN79" s="54"/>
      <c r="BO79" s="54"/>
      <c r="BP79" s="54"/>
      <c r="BQ79" s="54"/>
      <c r="BR79" s="54"/>
      <c r="BS79" s="54"/>
      <c r="BT79" s="54"/>
      <c r="BU79" s="54"/>
      <c r="BV79" s="54"/>
      <c r="BW79" s="54"/>
      <c r="BX79" s="54"/>
      <c r="BY79" s="54"/>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4"/>
      <c r="BN80" s="54"/>
      <c r="BO80" s="54"/>
      <c r="BP80" s="54"/>
      <c r="BQ80" s="54"/>
      <c r="BR80" s="54"/>
      <c r="BS80" s="54"/>
      <c r="BT80" s="54"/>
      <c r="BU80" s="54"/>
      <c r="BV80" s="54"/>
      <c r="BW80" s="54"/>
      <c r="BX80" s="54"/>
      <c r="BY80" s="54"/>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4"/>
      <c r="BN81" s="54"/>
      <c r="BO81" s="54"/>
      <c r="BP81" s="54"/>
      <c r="BQ81" s="54"/>
      <c r="BR81" s="54"/>
      <c r="BS81" s="54"/>
      <c r="BT81" s="54"/>
      <c r="BU81" s="54"/>
      <c r="BV81" s="54"/>
      <c r="BW81" s="54"/>
      <c r="BX81" s="54"/>
      <c r="BY81" s="54"/>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6"/>
    </row>
    <row r="83" spans="1:78">
      <c r="C83" s="21"/>
    </row>
    <row r="84" spans="1:78" hidden="1">
      <c r="B84" s="12" t="s">
        <v>43</v>
      </c>
      <c r="C84" s="12"/>
      <c r="D84" s="12"/>
      <c r="E84" s="12" t="s">
        <v>45</v>
      </c>
      <c r="F84" s="12" t="s">
        <v>47</v>
      </c>
      <c r="G84" s="12" t="s">
        <v>48</v>
      </c>
      <c r="H84" s="12" t="s">
        <v>41</v>
      </c>
      <c r="I84" s="12" t="s">
        <v>0</v>
      </c>
      <c r="J84" s="12" t="s">
        <v>28</v>
      </c>
      <c r="K84" s="12" t="s">
        <v>49</v>
      </c>
      <c r="L84" s="12" t="s">
        <v>51</v>
      </c>
      <c r="M84" s="12" t="s">
        <v>33</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BoMuCKI/z7AKeo7Oj39WvnkEssJUqTtdvGmf2DD7lbxMtDJqNI/g8SR+7dccPh0G3/e8Qs/+hLTMWq4qDzQCQ==" saltValue="ru0oMtSXEkbFYKCGTWm/i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19</v>
      </c>
      <c r="B3" s="70" t="s">
        <v>50</v>
      </c>
      <c r="C3" s="70" t="s">
        <v>58</v>
      </c>
      <c r="D3" s="70" t="s">
        <v>60</v>
      </c>
      <c r="E3" s="70" t="s">
        <v>9</v>
      </c>
      <c r="F3" s="70" t="s">
        <v>8</v>
      </c>
      <c r="G3" s="70" t="s">
        <v>24</v>
      </c>
      <c r="H3" s="78" t="s">
        <v>29</v>
      </c>
      <c r="I3" s="81"/>
      <c r="J3" s="81"/>
      <c r="K3" s="81"/>
      <c r="L3" s="81"/>
      <c r="M3" s="81"/>
      <c r="N3" s="81"/>
      <c r="O3" s="81"/>
      <c r="P3" s="81"/>
      <c r="Q3" s="81"/>
      <c r="R3" s="81"/>
      <c r="S3" s="81"/>
      <c r="T3" s="81"/>
      <c r="U3" s="81"/>
      <c r="V3" s="81"/>
      <c r="W3" s="85"/>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52</v>
      </c>
      <c r="Y4" s="88"/>
      <c r="Z4" s="88"/>
      <c r="AA4" s="88"/>
      <c r="AB4" s="88"/>
      <c r="AC4" s="88"/>
      <c r="AD4" s="88"/>
      <c r="AE4" s="88"/>
      <c r="AF4" s="88"/>
      <c r="AG4" s="88"/>
      <c r="AH4" s="88"/>
      <c r="AI4" s="88" t="s">
        <v>44</v>
      </c>
      <c r="AJ4" s="88"/>
      <c r="AK4" s="88"/>
      <c r="AL4" s="88"/>
      <c r="AM4" s="88"/>
      <c r="AN4" s="88"/>
      <c r="AO4" s="88"/>
      <c r="AP4" s="88"/>
      <c r="AQ4" s="88"/>
      <c r="AR4" s="88"/>
      <c r="AS4" s="88"/>
      <c r="AT4" s="88" t="s">
        <v>38</v>
      </c>
      <c r="AU4" s="88"/>
      <c r="AV4" s="88"/>
      <c r="AW4" s="88"/>
      <c r="AX4" s="88"/>
      <c r="AY4" s="88"/>
      <c r="AZ4" s="88"/>
      <c r="BA4" s="88"/>
      <c r="BB4" s="88"/>
      <c r="BC4" s="88"/>
      <c r="BD4" s="88"/>
      <c r="BE4" s="88" t="s">
        <v>63</v>
      </c>
      <c r="BF4" s="88"/>
      <c r="BG4" s="88"/>
      <c r="BH4" s="88"/>
      <c r="BI4" s="88"/>
      <c r="BJ4" s="88"/>
      <c r="BK4" s="88"/>
      <c r="BL4" s="88"/>
      <c r="BM4" s="88"/>
      <c r="BN4" s="88"/>
      <c r="BO4" s="88"/>
      <c r="BP4" s="88" t="s">
        <v>35</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27</v>
      </c>
      <c r="B5" s="72"/>
      <c r="C5" s="72"/>
      <c r="D5" s="72"/>
      <c r="E5" s="72"/>
      <c r="F5" s="72"/>
      <c r="G5" s="72"/>
      <c r="H5" s="80" t="s">
        <v>57</v>
      </c>
      <c r="I5" s="80" t="s">
        <v>70</v>
      </c>
      <c r="J5" s="80" t="s">
        <v>71</v>
      </c>
      <c r="K5" s="80" t="s">
        <v>72</v>
      </c>
      <c r="L5" s="80" t="s">
        <v>73</v>
      </c>
      <c r="M5" s="80" t="s">
        <v>7</v>
      </c>
      <c r="N5" s="80" t="s">
        <v>75</v>
      </c>
      <c r="O5" s="80" t="s">
        <v>76</v>
      </c>
      <c r="P5" s="80" t="s">
        <v>77</v>
      </c>
      <c r="Q5" s="80" t="s">
        <v>78</v>
      </c>
      <c r="R5" s="80" t="s">
        <v>79</v>
      </c>
      <c r="S5" s="80" t="s">
        <v>80</v>
      </c>
      <c r="T5" s="80" t="s">
        <v>65</v>
      </c>
      <c r="U5" s="80" t="s">
        <v>81</v>
      </c>
      <c r="V5" s="80" t="s">
        <v>82</v>
      </c>
      <c r="W5" s="80" t="s">
        <v>83</v>
      </c>
      <c r="X5" s="80" t="s">
        <v>84</v>
      </c>
      <c r="Y5" s="80" t="s">
        <v>85</v>
      </c>
      <c r="Z5" s="80" t="s">
        <v>86</v>
      </c>
      <c r="AA5" s="80" t="s">
        <v>87</v>
      </c>
      <c r="AB5" s="80" t="s">
        <v>88</v>
      </c>
      <c r="AC5" s="80" t="s">
        <v>90</v>
      </c>
      <c r="AD5" s="80" t="s">
        <v>91</v>
      </c>
      <c r="AE5" s="80" t="s">
        <v>92</v>
      </c>
      <c r="AF5" s="80" t="s">
        <v>93</v>
      </c>
      <c r="AG5" s="80" t="s">
        <v>94</v>
      </c>
      <c r="AH5" s="80" t="s">
        <v>43</v>
      </c>
      <c r="AI5" s="80" t="s">
        <v>84</v>
      </c>
      <c r="AJ5" s="80" t="s">
        <v>85</v>
      </c>
      <c r="AK5" s="80" t="s">
        <v>86</v>
      </c>
      <c r="AL5" s="80" t="s">
        <v>87</v>
      </c>
      <c r="AM5" s="80" t="s">
        <v>88</v>
      </c>
      <c r="AN5" s="80" t="s">
        <v>90</v>
      </c>
      <c r="AO5" s="80" t="s">
        <v>91</v>
      </c>
      <c r="AP5" s="80" t="s">
        <v>92</v>
      </c>
      <c r="AQ5" s="80" t="s">
        <v>93</v>
      </c>
      <c r="AR5" s="80" t="s">
        <v>94</v>
      </c>
      <c r="AS5" s="80" t="s">
        <v>89</v>
      </c>
      <c r="AT5" s="80" t="s">
        <v>84</v>
      </c>
      <c r="AU5" s="80" t="s">
        <v>85</v>
      </c>
      <c r="AV5" s="80" t="s">
        <v>86</v>
      </c>
      <c r="AW5" s="80" t="s">
        <v>87</v>
      </c>
      <c r="AX5" s="80" t="s">
        <v>88</v>
      </c>
      <c r="AY5" s="80" t="s">
        <v>90</v>
      </c>
      <c r="AZ5" s="80" t="s">
        <v>91</v>
      </c>
      <c r="BA5" s="80" t="s">
        <v>92</v>
      </c>
      <c r="BB5" s="80" t="s">
        <v>93</v>
      </c>
      <c r="BC5" s="80" t="s">
        <v>94</v>
      </c>
      <c r="BD5" s="80" t="s">
        <v>89</v>
      </c>
      <c r="BE5" s="80" t="s">
        <v>84</v>
      </c>
      <c r="BF5" s="80" t="s">
        <v>85</v>
      </c>
      <c r="BG5" s="80" t="s">
        <v>86</v>
      </c>
      <c r="BH5" s="80" t="s">
        <v>87</v>
      </c>
      <c r="BI5" s="80" t="s">
        <v>88</v>
      </c>
      <c r="BJ5" s="80" t="s">
        <v>90</v>
      </c>
      <c r="BK5" s="80" t="s">
        <v>91</v>
      </c>
      <c r="BL5" s="80" t="s">
        <v>92</v>
      </c>
      <c r="BM5" s="80" t="s">
        <v>93</v>
      </c>
      <c r="BN5" s="80" t="s">
        <v>94</v>
      </c>
      <c r="BO5" s="80" t="s">
        <v>89</v>
      </c>
      <c r="BP5" s="80" t="s">
        <v>84</v>
      </c>
      <c r="BQ5" s="80" t="s">
        <v>85</v>
      </c>
      <c r="BR5" s="80" t="s">
        <v>86</v>
      </c>
      <c r="BS5" s="80" t="s">
        <v>87</v>
      </c>
      <c r="BT5" s="80" t="s">
        <v>88</v>
      </c>
      <c r="BU5" s="80" t="s">
        <v>90</v>
      </c>
      <c r="BV5" s="80" t="s">
        <v>91</v>
      </c>
      <c r="BW5" s="80" t="s">
        <v>92</v>
      </c>
      <c r="BX5" s="80" t="s">
        <v>93</v>
      </c>
      <c r="BY5" s="80" t="s">
        <v>94</v>
      </c>
      <c r="BZ5" s="80" t="s">
        <v>89</v>
      </c>
      <c r="CA5" s="80" t="s">
        <v>84</v>
      </c>
      <c r="CB5" s="80" t="s">
        <v>85</v>
      </c>
      <c r="CC5" s="80" t="s">
        <v>86</v>
      </c>
      <c r="CD5" s="80" t="s">
        <v>87</v>
      </c>
      <c r="CE5" s="80" t="s">
        <v>88</v>
      </c>
      <c r="CF5" s="80" t="s">
        <v>90</v>
      </c>
      <c r="CG5" s="80" t="s">
        <v>91</v>
      </c>
      <c r="CH5" s="80" t="s">
        <v>92</v>
      </c>
      <c r="CI5" s="80" t="s">
        <v>93</v>
      </c>
      <c r="CJ5" s="80" t="s">
        <v>94</v>
      </c>
      <c r="CK5" s="80" t="s">
        <v>89</v>
      </c>
      <c r="CL5" s="80" t="s">
        <v>84</v>
      </c>
      <c r="CM5" s="80" t="s">
        <v>85</v>
      </c>
      <c r="CN5" s="80" t="s">
        <v>86</v>
      </c>
      <c r="CO5" s="80" t="s">
        <v>87</v>
      </c>
      <c r="CP5" s="80" t="s">
        <v>88</v>
      </c>
      <c r="CQ5" s="80" t="s">
        <v>90</v>
      </c>
      <c r="CR5" s="80" t="s">
        <v>91</v>
      </c>
      <c r="CS5" s="80" t="s">
        <v>92</v>
      </c>
      <c r="CT5" s="80" t="s">
        <v>93</v>
      </c>
      <c r="CU5" s="80" t="s">
        <v>94</v>
      </c>
      <c r="CV5" s="80" t="s">
        <v>89</v>
      </c>
      <c r="CW5" s="80" t="s">
        <v>84</v>
      </c>
      <c r="CX5" s="80" t="s">
        <v>85</v>
      </c>
      <c r="CY5" s="80" t="s">
        <v>86</v>
      </c>
      <c r="CZ5" s="80" t="s">
        <v>87</v>
      </c>
      <c r="DA5" s="80" t="s">
        <v>88</v>
      </c>
      <c r="DB5" s="80" t="s">
        <v>90</v>
      </c>
      <c r="DC5" s="80" t="s">
        <v>91</v>
      </c>
      <c r="DD5" s="80" t="s">
        <v>92</v>
      </c>
      <c r="DE5" s="80" t="s">
        <v>93</v>
      </c>
      <c r="DF5" s="80" t="s">
        <v>94</v>
      </c>
      <c r="DG5" s="80" t="s">
        <v>89</v>
      </c>
      <c r="DH5" s="80" t="s">
        <v>84</v>
      </c>
      <c r="DI5" s="80" t="s">
        <v>85</v>
      </c>
      <c r="DJ5" s="80" t="s">
        <v>86</v>
      </c>
      <c r="DK5" s="80" t="s">
        <v>87</v>
      </c>
      <c r="DL5" s="80" t="s">
        <v>88</v>
      </c>
      <c r="DM5" s="80" t="s">
        <v>90</v>
      </c>
      <c r="DN5" s="80" t="s">
        <v>91</v>
      </c>
      <c r="DO5" s="80" t="s">
        <v>92</v>
      </c>
      <c r="DP5" s="80" t="s">
        <v>93</v>
      </c>
      <c r="DQ5" s="80" t="s">
        <v>94</v>
      </c>
      <c r="DR5" s="80" t="s">
        <v>89</v>
      </c>
      <c r="DS5" s="80" t="s">
        <v>84</v>
      </c>
      <c r="DT5" s="80" t="s">
        <v>85</v>
      </c>
      <c r="DU5" s="80" t="s">
        <v>86</v>
      </c>
      <c r="DV5" s="80" t="s">
        <v>87</v>
      </c>
      <c r="DW5" s="80" t="s">
        <v>88</v>
      </c>
      <c r="DX5" s="80" t="s">
        <v>90</v>
      </c>
      <c r="DY5" s="80" t="s">
        <v>91</v>
      </c>
      <c r="DZ5" s="80" t="s">
        <v>92</v>
      </c>
      <c r="EA5" s="80" t="s">
        <v>93</v>
      </c>
      <c r="EB5" s="80" t="s">
        <v>94</v>
      </c>
      <c r="EC5" s="80" t="s">
        <v>89</v>
      </c>
      <c r="ED5" s="80" t="s">
        <v>84</v>
      </c>
      <c r="EE5" s="80" t="s">
        <v>85</v>
      </c>
      <c r="EF5" s="80" t="s">
        <v>86</v>
      </c>
      <c r="EG5" s="80" t="s">
        <v>87</v>
      </c>
      <c r="EH5" s="80" t="s">
        <v>88</v>
      </c>
      <c r="EI5" s="80" t="s">
        <v>90</v>
      </c>
      <c r="EJ5" s="80" t="s">
        <v>91</v>
      </c>
      <c r="EK5" s="80" t="s">
        <v>92</v>
      </c>
      <c r="EL5" s="80" t="s">
        <v>93</v>
      </c>
      <c r="EM5" s="80" t="s">
        <v>94</v>
      </c>
      <c r="EN5" s="80" t="s">
        <v>89</v>
      </c>
    </row>
    <row r="6" spans="1:144" s="67" customFormat="1">
      <c r="A6" s="68" t="s">
        <v>95</v>
      </c>
      <c r="B6" s="73">
        <f t="shared" ref="B6:W6" si="1">B7</f>
        <v>2022</v>
      </c>
      <c r="C6" s="73">
        <f t="shared" si="1"/>
        <v>452068</v>
      </c>
      <c r="D6" s="73">
        <f t="shared" si="1"/>
        <v>46</v>
      </c>
      <c r="E6" s="73">
        <f t="shared" si="1"/>
        <v>1</v>
      </c>
      <c r="F6" s="73">
        <f t="shared" si="1"/>
        <v>0</v>
      </c>
      <c r="G6" s="73">
        <f t="shared" si="1"/>
        <v>1</v>
      </c>
      <c r="H6" s="73" t="str">
        <f t="shared" si="1"/>
        <v>宮崎県　日向市</v>
      </c>
      <c r="I6" s="73" t="str">
        <f t="shared" si="1"/>
        <v>法適用</v>
      </c>
      <c r="J6" s="73" t="str">
        <f t="shared" si="1"/>
        <v>水道事業</v>
      </c>
      <c r="K6" s="73" t="str">
        <f t="shared" si="1"/>
        <v>末端給水事業</v>
      </c>
      <c r="L6" s="73" t="str">
        <f t="shared" si="1"/>
        <v>A4</v>
      </c>
      <c r="M6" s="73" t="str">
        <f t="shared" si="1"/>
        <v>非設置</v>
      </c>
      <c r="N6" s="83" t="str">
        <f t="shared" si="1"/>
        <v>-</v>
      </c>
      <c r="O6" s="83">
        <f t="shared" si="1"/>
        <v>67.64</v>
      </c>
      <c r="P6" s="83">
        <f t="shared" si="1"/>
        <v>93.09</v>
      </c>
      <c r="Q6" s="83">
        <f t="shared" si="1"/>
        <v>2750</v>
      </c>
      <c r="R6" s="83">
        <f t="shared" si="1"/>
        <v>59390</v>
      </c>
      <c r="S6" s="83">
        <f t="shared" si="1"/>
        <v>336.89</v>
      </c>
      <c r="T6" s="83">
        <f t="shared" si="1"/>
        <v>176.29</v>
      </c>
      <c r="U6" s="83">
        <f t="shared" si="1"/>
        <v>54952</v>
      </c>
      <c r="V6" s="83">
        <f t="shared" si="1"/>
        <v>51.71</v>
      </c>
      <c r="W6" s="83">
        <f t="shared" si="1"/>
        <v>1062.7</v>
      </c>
      <c r="X6" s="89">
        <f t="shared" ref="X6:AG6" si="2">IF(X7="",NA(),X7)</f>
        <v>107.34</v>
      </c>
      <c r="Y6" s="89">
        <f t="shared" si="2"/>
        <v>112.18</v>
      </c>
      <c r="Z6" s="89">
        <f t="shared" si="2"/>
        <v>115.59</v>
      </c>
      <c r="AA6" s="89">
        <f t="shared" si="2"/>
        <v>111.51</v>
      </c>
      <c r="AB6" s="89">
        <f t="shared" si="2"/>
        <v>118.53</v>
      </c>
      <c r="AC6" s="89">
        <f t="shared" si="2"/>
        <v>111.44</v>
      </c>
      <c r="AD6" s="89">
        <f t="shared" si="2"/>
        <v>111.17</v>
      </c>
      <c r="AE6" s="89">
        <f t="shared" si="2"/>
        <v>110.91</v>
      </c>
      <c r="AF6" s="89">
        <f t="shared" si="2"/>
        <v>111.49</v>
      </c>
      <c r="AG6" s="89">
        <f t="shared" si="2"/>
        <v>109.09</v>
      </c>
      <c r="AH6" s="83" t="str">
        <f>IF(AH7="","",IF(AH7="-","【-】","【"&amp;SUBSTITUTE(TEXT(AH7,"#,##0.00"),"-","△")&amp;"】"))</f>
        <v>【108.70】</v>
      </c>
      <c r="AI6" s="83">
        <f t="shared" ref="AI6:AR6" si="3">IF(AI7="",NA(),AI7)</f>
        <v>0</v>
      </c>
      <c r="AJ6" s="83">
        <f t="shared" si="3"/>
        <v>0</v>
      </c>
      <c r="AK6" s="83">
        <f t="shared" si="3"/>
        <v>0</v>
      </c>
      <c r="AL6" s="83">
        <f t="shared" si="3"/>
        <v>0</v>
      </c>
      <c r="AM6" s="83">
        <f t="shared" si="3"/>
        <v>0</v>
      </c>
      <c r="AN6" s="89">
        <f t="shared" si="3"/>
        <v>1.03</v>
      </c>
      <c r="AO6" s="89">
        <f t="shared" si="3"/>
        <v>0.78</v>
      </c>
      <c r="AP6" s="89">
        <f t="shared" si="3"/>
        <v>0.92</v>
      </c>
      <c r="AQ6" s="89">
        <f t="shared" si="3"/>
        <v>0.87</v>
      </c>
      <c r="AR6" s="89">
        <f t="shared" si="3"/>
        <v>0.93</v>
      </c>
      <c r="AS6" s="83" t="str">
        <f>IF(AS7="","",IF(AS7="-","【-】","【"&amp;SUBSTITUTE(TEXT(AS7,"#,##0.00"),"-","△")&amp;"】"))</f>
        <v>【1.34】</v>
      </c>
      <c r="AT6" s="89">
        <f t="shared" ref="AT6:BC6" si="4">IF(AT7="",NA(),AT7)</f>
        <v>239.22</v>
      </c>
      <c r="AU6" s="89">
        <f t="shared" si="4"/>
        <v>262</v>
      </c>
      <c r="AV6" s="89">
        <f t="shared" si="4"/>
        <v>301.22000000000003</v>
      </c>
      <c r="AW6" s="89">
        <f t="shared" si="4"/>
        <v>269.08</v>
      </c>
      <c r="AX6" s="89">
        <f t="shared" si="4"/>
        <v>424.09</v>
      </c>
      <c r="AY6" s="89">
        <f t="shared" si="4"/>
        <v>349.83</v>
      </c>
      <c r="AZ6" s="89">
        <f t="shared" si="4"/>
        <v>360.86</v>
      </c>
      <c r="BA6" s="89">
        <f t="shared" si="4"/>
        <v>350.79</v>
      </c>
      <c r="BB6" s="89">
        <f t="shared" si="4"/>
        <v>354.57</v>
      </c>
      <c r="BC6" s="89">
        <f t="shared" si="4"/>
        <v>357.74</v>
      </c>
      <c r="BD6" s="83" t="str">
        <f>IF(BD7="","",IF(BD7="-","【-】","【"&amp;SUBSTITUTE(TEXT(BD7,"#,##0.00"),"-","△")&amp;"】"))</f>
        <v>【252.29】</v>
      </c>
      <c r="BE6" s="89">
        <f t="shared" ref="BE6:BN6" si="5">IF(BE7="",NA(),BE7)</f>
        <v>327.38</v>
      </c>
      <c r="BF6" s="89">
        <f t="shared" si="5"/>
        <v>314.94</v>
      </c>
      <c r="BG6" s="89">
        <f t="shared" si="5"/>
        <v>302.12</v>
      </c>
      <c r="BH6" s="89">
        <f t="shared" si="5"/>
        <v>298.77999999999997</v>
      </c>
      <c r="BI6" s="89">
        <f t="shared" si="5"/>
        <v>366.86</v>
      </c>
      <c r="BJ6" s="89">
        <f t="shared" si="5"/>
        <v>314.87</v>
      </c>
      <c r="BK6" s="89">
        <f t="shared" si="5"/>
        <v>309.27999999999997</v>
      </c>
      <c r="BL6" s="89">
        <f t="shared" si="5"/>
        <v>322.92</v>
      </c>
      <c r="BM6" s="89">
        <f t="shared" si="5"/>
        <v>303.45999999999998</v>
      </c>
      <c r="BN6" s="89">
        <f t="shared" si="5"/>
        <v>307.27999999999997</v>
      </c>
      <c r="BO6" s="83" t="str">
        <f>IF(BO7="","",IF(BO7="-","【-】","【"&amp;SUBSTITUTE(TEXT(BO7,"#,##0.00"),"-","△")&amp;"】"))</f>
        <v>【268.07】</v>
      </c>
      <c r="BP6" s="89">
        <f t="shared" ref="BP6:BY6" si="6">IF(BP7="",NA(),BP7)</f>
        <v>98.68</v>
      </c>
      <c r="BQ6" s="89">
        <f t="shared" si="6"/>
        <v>102.34</v>
      </c>
      <c r="BR6" s="89">
        <f t="shared" si="6"/>
        <v>106.35</v>
      </c>
      <c r="BS6" s="89">
        <f t="shared" si="6"/>
        <v>102.56</v>
      </c>
      <c r="BT6" s="89">
        <f t="shared" si="6"/>
        <v>89.7</v>
      </c>
      <c r="BU6" s="89">
        <f t="shared" si="6"/>
        <v>103.54</v>
      </c>
      <c r="BV6" s="89">
        <f t="shared" si="6"/>
        <v>103.32</v>
      </c>
      <c r="BW6" s="89">
        <f t="shared" si="6"/>
        <v>100.85</v>
      </c>
      <c r="BX6" s="89">
        <f t="shared" si="6"/>
        <v>103.79</v>
      </c>
      <c r="BY6" s="89">
        <f t="shared" si="6"/>
        <v>98.3</v>
      </c>
      <c r="BZ6" s="83" t="str">
        <f>IF(BZ7="","",IF(BZ7="-","【-】","【"&amp;SUBSTITUTE(TEXT(BZ7,"#,##0.00"),"-","△")&amp;"】"))</f>
        <v>【97.47】</v>
      </c>
      <c r="CA6" s="89">
        <f t="shared" ref="CA6:CJ6" si="7">IF(CA7="",NA(),CA7)</f>
        <v>141.66999999999999</v>
      </c>
      <c r="CB6" s="89">
        <f t="shared" si="7"/>
        <v>136.75</v>
      </c>
      <c r="CC6" s="89">
        <f t="shared" si="7"/>
        <v>130.52000000000001</v>
      </c>
      <c r="CD6" s="89">
        <f t="shared" si="7"/>
        <v>136.01</v>
      </c>
      <c r="CE6" s="89">
        <f t="shared" si="7"/>
        <v>129.49</v>
      </c>
      <c r="CF6" s="89">
        <f t="shared" si="7"/>
        <v>167.46</v>
      </c>
      <c r="CG6" s="89">
        <f t="shared" si="7"/>
        <v>168.56</v>
      </c>
      <c r="CH6" s="89">
        <f t="shared" si="7"/>
        <v>167.1</v>
      </c>
      <c r="CI6" s="89">
        <f t="shared" si="7"/>
        <v>167.86</v>
      </c>
      <c r="CJ6" s="89">
        <f t="shared" si="7"/>
        <v>173.68</v>
      </c>
      <c r="CK6" s="83" t="str">
        <f>IF(CK7="","",IF(CK7="-","【-】","【"&amp;SUBSTITUTE(TEXT(CK7,"#,##0.00"),"-","△")&amp;"】"))</f>
        <v>【174.75】</v>
      </c>
      <c r="CL6" s="89">
        <f t="shared" ref="CL6:CU6" si="8">IF(CL7="",NA(),CL7)</f>
        <v>52.55</v>
      </c>
      <c r="CM6" s="89">
        <f t="shared" si="8"/>
        <v>51.66</v>
      </c>
      <c r="CN6" s="89">
        <f t="shared" si="8"/>
        <v>51.84</v>
      </c>
      <c r="CO6" s="89">
        <f t="shared" si="8"/>
        <v>51.17</v>
      </c>
      <c r="CP6" s="89">
        <f t="shared" si="8"/>
        <v>50.23</v>
      </c>
      <c r="CQ6" s="89">
        <f t="shared" si="8"/>
        <v>59.46</v>
      </c>
      <c r="CR6" s="89">
        <f t="shared" si="8"/>
        <v>59.51</v>
      </c>
      <c r="CS6" s="89">
        <f t="shared" si="8"/>
        <v>59.91</v>
      </c>
      <c r="CT6" s="89">
        <f t="shared" si="8"/>
        <v>59.4</v>
      </c>
      <c r="CU6" s="89">
        <f t="shared" si="8"/>
        <v>59.24</v>
      </c>
      <c r="CV6" s="83" t="str">
        <f>IF(CV7="","",IF(CV7="-","【-】","【"&amp;SUBSTITUTE(TEXT(CV7,"#,##0.00"),"-","△")&amp;"】"))</f>
        <v>【59.97】</v>
      </c>
      <c r="CW6" s="89">
        <f t="shared" ref="CW6:DF6" si="9">IF(CW7="",NA(),CW7)</f>
        <v>87.46</v>
      </c>
      <c r="CX6" s="89">
        <f t="shared" si="9"/>
        <v>87.84</v>
      </c>
      <c r="CY6" s="89">
        <f t="shared" si="9"/>
        <v>87.88</v>
      </c>
      <c r="CZ6" s="89">
        <f t="shared" si="9"/>
        <v>87.84</v>
      </c>
      <c r="DA6" s="89">
        <f t="shared" si="9"/>
        <v>87.84</v>
      </c>
      <c r="DB6" s="89">
        <f t="shared" si="9"/>
        <v>87.41</v>
      </c>
      <c r="DC6" s="89">
        <f t="shared" si="9"/>
        <v>87.08</v>
      </c>
      <c r="DD6" s="89">
        <f t="shared" si="9"/>
        <v>87.26</v>
      </c>
      <c r="DE6" s="89">
        <f t="shared" si="9"/>
        <v>87.57</v>
      </c>
      <c r="DF6" s="89">
        <f t="shared" si="9"/>
        <v>87.26</v>
      </c>
      <c r="DG6" s="83" t="str">
        <f>IF(DG7="","",IF(DG7="-","【-】","【"&amp;SUBSTITUTE(TEXT(DG7,"#,##0.00"),"-","△")&amp;"】"))</f>
        <v>【89.76】</v>
      </c>
      <c r="DH6" s="89">
        <f t="shared" ref="DH6:DQ6" si="10">IF(DH7="",NA(),DH7)</f>
        <v>54.8</v>
      </c>
      <c r="DI6" s="89">
        <f t="shared" si="10"/>
        <v>55.58</v>
      </c>
      <c r="DJ6" s="89">
        <f t="shared" si="10"/>
        <v>56.72</v>
      </c>
      <c r="DK6" s="89">
        <f t="shared" si="10"/>
        <v>57.05</v>
      </c>
      <c r="DL6" s="89">
        <f t="shared" si="10"/>
        <v>57.84</v>
      </c>
      <c r="DM6" s="89">
        <f t="shared" si="10"/>
        <v>47.62</v>
      </c>
      <c r="DN6" s="89">
        <f t="shared" si="10"/>
        <v>48.55</v>
      </c>
      <c r="DO6" s="89">
        <f t="shared" si="10"/>
        <v>49.2</v>
      </c>
      <c r="DP6" s="89">
        <f t="shared" si="10"/>
        <v>50.01</v>
      </c>
      <c r="DQ6" s="89">
        <f t="shared" si="10"/>
        <v>50.99</v>
      </c>
      <c r="DR6" s="83" t="str">
        <f>IF(DR7="","",IF(DR7="-","【-】","【"&amp;SUBSTITUTE(TEXT(DR7,"#,##0.00"),"-","△")&amp;"】"))</f>
        <v>【51.51】</v>
      </c>
      <c r="DS6" s="89">
        <f t="shared" ref="DS6:EB6" si="11">IF(DS7="",NA(),DS7)</f>
        <v>25.59</v>
      </c>
      <c r="DT6" s="89">
        <f t="shared" si="11"/>
        <v>27.54</v>
      </c>
      <c r="DU6" s="89">
        <f t="shared" si="11"/>
        <v>31.89</v>
      </c>
      <c r="DV6" s="89">
        <f t="shared" si="11"/>
        <v>32.479999999999997</v>
      </c>
      <c r="DW6" s="89">
        <f t="shared" si="11"/>
        <v>32.93</v>
      </c>
      <c r="DX6" s="89">
        <f t="shared" si="11"/>
        <v>16.27</v>
      </c>
      <c r="DY6" s="89">
        <f t="shared" si="11"/>
        <v>17.11</v>
      </c>
      <c r="DZ6" s="89">
        <f t="shared" si="11"/>
        <v>18.329999999999998</v>
      </c>
      <c r="EA6" s="89">
        <f t="shared" si="11"/>
        <v>20.27</v>
      </c>
      <c r="EB6" s="89">
        <f t="shared" si="11"/>
        <v>21.69</v>
      </c>
      <c r="EC6" s="83" t="str">
        <f>IF(EC7="","",IF(EC7="-","【-】","【"&amp;SUBSTITUTE(TEXT(EC7,"#,##0.00"),"-","△")&amp;"】"))</f>
        <v>【23.75】</v>
      </c>
      <c r="ED6" s="89">
        <f t="shared" ref="ED6:EM6" si="12">IF(ED7="",NA(),ED7)</f>
        <v>1.52</v>
      </c>
      <c r="EE6" s="89">
        <f t="shared" si="12"/>
        <v>1.1100000000000001</v>
      </c>
      <c r="EF6" s="89">
        <f t="shared" si="12"/>
        <v>1.1499999999999999</v>
      </c>
      <c r="EG6" s="89">
        <f t="shared" si="12"/>
        <v>1.1200000000000001</v>
      </c>
      <c r="EH6" s="89">
        <f t="shared" si="12"/>
        <v>1.39</v>
      </c>
      <c r="EI6" s="89">
        <f t="shared" si="12"/>
        <v>0.63</v>
      </c>
      <c r="EJ6" s="89">
        <f t="shared" si="12"/>
        <v>0.63</v>
      </c>
      <c r="EK6" s="89">
        <f t="shared" si="12"/>
        <v>0.6</v>
      </c>
      <c r="EL6" s="89">
        <f t="shared" si="12"/>
        <v>0.56000000000000005</v>
      </c>
      <c r="EM6" s="89">
        <f t="shared" si="12"/>
        <v>0.6</v>
      </c>
      <c r="EN6" s="83" t="str">
        <f>IF(EN7="","",IF(EN7="-","【-】","【"&amp;SUBSTITUTE(TEXT(EN7,"#,##0.00"),"-","△")&amp;"】"))</f>
        <v>【0.67】</v>
      </c>
    </row>
    <row r="7" spans="1:144" s="67" customFormat="1">
      <c r="A7" s="68"/>
      <c r="B7" s="74">
        <v>2022</v>
      </c>
      <c r="C7" s="74">
        <v>452068</v>
      </c>
      <c r="D7" s="74">
        <v>46</v>
      </c>
      <c r="E7" s="74">
        <v>1</v>
      </c>
      <c r="F7" s="74">
        <v>0</v>
      </c>
      <c r="G7" s="74">
        <v>1</v>
      </c>
      <c r="H7" s="74" t="s">
        <v>96</v>
      </c>
      <c r="I7" s="74" t="s">
        <v>97</v>
      </c>
      <c r="J7" s="74" t="s">
        <v>98</v>
      </c>
      <c r="K7" s="74" t="s">
        <v>99</v>
      </c>
      <c r="L7" s="74" t="s">
        <v>59</v>
      </c>
      <c r="M7" s="74" t="s">
        <v>13</v>
      </c>
      <c r="N7" s="84" t="s">
        <v>100</v>
      </c>
      <c r="O7" s="84">
        <v>67.64</v>
      </c>
      <c r="P7" s="84">
        <v>93.09</v>
      </c>
      <c r="Q7" s="84">
        <v>2750</v>
      </c>
      <c r="R7" s="84">
        <v>59390</v>
      </c>
      <c r="S7" s="84">
        <v>336.89</v>
      </c>
      <c r="T7" s="84">
        <v>176.29</v>
      </c>
      <c r="U7" s="84">
        <v>54952</v>
      </c>
      <c r="V7" s="84">
        <v>51.71</v>
      </c>
      <c r="W7" s="84">
        <v>1062.7</v>
      </c>
      <c r="X7" s="84">
        <v>107.34</v>
      </c>
      <c r="Y7" s="84">
        <v>112.18</v>
      </c>
      <c r="Z7" s="84">
        <v>115.59</v>
      </c>
      <c r="AA7" s="84">
        <v>111.51</v>
      </c>
      <c r="AB7" s="84">
        <v>118.53</v>
      </c>
      <c r="AC7" s="84">
        <v>111.44</v>
      </c>
      <c r="AD7" s="84">
        <v>111.17</v>
      </c>
      <c r="AE7" s="84">
        <v>110.91</v>
      </c>
      <c r="AF7" s="84">
        <v>111.49</v>
      </c>
      <c r="AG7" s="84">
        <v>109.09</v>
      </c>
      <c r="AH7" s="84">
        <v>108.7</v>
      </c>
      <c r="AI7" s="84">
        <v>0</v>
      </c>
      <c r="AJ7" s="84">
        <v>0</v>
      </c>
      <c r="AK7" s="84">
        <v>0</v>
      </c>
      <c r="AL7" s="84">
        <v>0</v>
      </c>
      <c r="AM7" s="84">
        <v>0</v>
      </c>
      <c r="AN7" s="84">
        <v>1.03</v>
      </c>
      <c r="AO7" s="84">
        <v>0.78</v>
      </c>
      <c r="AP7" s="84">
        <v>0.92</v>
      </c>
      <c r="AQ7" s="84">
        <v>0.87</v>
      </c>
      <c r="AR7" s="84">
        <v>0.93</v>
      </c>
      <c r="AS7" s="84">
        <v>1.34</v>
      </c>
      <c r="AT7" s="84">
        <v>239.22</v>
      </c>
      <c r="AU7" s="84">
        <v>262</v>
      </c>
      <c r="AV7" s="84">
        <v>301.22000000000003</v>
      </c>
      <c r="AW7" s="84">
        <v>269.08</v>
      </c>
      <c r="AX7" s="84">
        <v>424.09</v>
      </c>
      <c r="AY7" s="84">
        <v>349.83</v>
      </c>
      <c r="AZ7" s="84">
        <v>360.86</v>
      </c>
      <c r="BA7" s="84">
        <v>350.79</v>
      </c>
      <c r="BB7" s="84">
        <v>354.57</v>
      </c>
      <c r="BC7" s="84">
        <v>357.74</v>
      </c>
      <c r="BD7" s="84">
        <v>252.29</v>
      </c>
      <c r="BE7" s="84">
        <v>327.38</v>
      </c>
      <c r="BF7" s="84">
        <v>314.94</v>
      </c>
      <c r="BG7" s="84">
        <v>302.12</v>
      </c>
      <c r="BH7" s="84">
        <v>298.77999999999997</v>
      </c>
      <c r="BI7" s="84">
        <v>366.86</v>
      </c>
      <c r="BJ7" s="84">
        <v>314.87</v>
      </c>
      <c r="BK7" s="84">
        <v>309.27999999999997</v>
      </c>
      <c r="BL7" s="84">
        <v>322.92</v>
      </c>
      <c r="BM7" s="84">
        <v>303.45999999999998</v>
      </c>
      <c r="BN7" s="84">
        <v>307.27999999999997</v>
      </c>
      <c r="BO7" s="84">
        <v>268.07</v>
      </c>
      <c r="BP7" s="84">
        <v>98.68</v>
      </c>
      <c r="BQ7" s="84">
        <v>102.34</v>
      </c>
      <c r="BR7" s="84">
        <v>106.35</v>
      </c>
      <c r="BS7" s="84">
        <v>102.56</v>
      </c>
      <c r="BT7" s="84">
        <v>89.7</v>
      </c>
      <c r="BU7" s="84">
        <v>103.54</v>
      </c>
      <c r="BV7" s="84">
        <v>103.32</v>
      </c>
      <c r="BW7" s="84">
        <v>100.85</v>
      </c>
      <c r="BX7" s="84">
        <v>103.79</v>
      </c>
      <c r="BY7" s="84">
        <v>98.3</v>
      </c>
      <c r="BZ7" s="84">
        <v>97.47</v>
      </c>
      <c r="CA7" s="84">
        <v>141.66999999999999</v>
      </c>
      <c r="CB7" s="84">
        <v>136.75</v>
      </c>
      <c r="CC7" s="84">
        <v>130.52000000000001</v>
      </c>
      <c r="CD7" s="84">
        <v>136.01</v>
      </c>
      <c r="CE7" s="84">
        <v>129.49</v>
      </c>
      <c r="CF7" s="84">
        <v>167.46</v>
      </c>
      <c r="CG7" s="84">
        <v>168.56</v>
      </c>
      <c r="CH7" s="84">
        <v>167.1</v>
      </c>
      <c r="CI7" s="84">
        <v>167.86</v>
      </c>
      <c r="CJ7" s="84">
        <v>173.68</v>
      </c>
      <c r="CK7" s="84">
        <v>174.75</v>
      </c>
      <c r="CL7" s="84">
        <v>52.55</v>
      </c>
      <c r="CM7" s="84">
        <v>51.66</v>
      </c>
      <c r="CN7" s="84">
        <v>51.84</v>
      </c>
      <c r="CO7" s="84">
        <v>51.17</v>
      </c>
      <c r="CP7" s="84">
        <v>50.23</v>
      </c>
      <c r="CQ7" s="84">
        <v>59.46</v>
      </c>
      <c r="CR7" s="84">
        <v>59.51</v>
      </c>
      <c r="CS7" s="84">
        <v>59.91</v>
      </c>
      <c r="CT7" s="84">
        <v>59.4</v>
      </c>
      <c r="CU7" s="84">
        <v>59.24</v>
      </c>
      <c r="CV7" s="84">
        <v>59.97</v>
      </c>
      <c r="CW7" s="84">
        <v>87.46</v>
      </c>
      <c r="CX7" s="84">
        <v>87.84</v>
      </c>
      <c r="CY7" s="84">
        <v>87.88</v>
      </c>
      <c r="CZ7" s="84">
        <v>87.84</v>
      </c>
      <c r="DA7" s="84">
        <v>87.84</v>
      </c>
      <c r="DB7" s="84">
        <v>87.41</v>
      </c>
      <c r="DC7" s="84">
        <v>87.08</v>
      </c>
      <c r="DD7" s="84">
        <v>87.26</v>
      </c>
      <c r="DE7" s="84">
        <v>87.57</v>
      </c>
      <c r="DF7" s="84">
        <v>87.26</v>
      </c>
      <c r="DG7" s="84">
        <v>89.76</v>
      </c>
      <c r="DH7" s="84">
        <v>54.8</v>
      </c>
      <c r="DI7" s="84">
        <v>55.58</v>
      </c>
      <c r="DJ7" s="84">
        <v>56.72</v>
      </c>
      <c r="DK7" s="84">
        <v>57.05</v>
      </c>
      <c r="DL7" s="84">
        <v>57.84</v>
      </c>
      <c r="DM7" s="84">
        <v>47.62</v>
      </c>
      <c r="DN7" s="84">
        <v>48.55</v>
      </c>
      <c r="DO7" s="84">
        <v>49.2</v>
      </c>
      <c r="DP7" s="84">
        <v>50.01</v>
      </c>
      <c r="DQ7" s="84">
        <v>50.99</v>
      </c>
      <c r="DR7" s="84">
        <v>51.51</v>
      </c>
      <c r="DS7" s="84">
        <v>25.59</v>
      </c>
      <c r="DT7" s="84">
        <v>27.54</v>
      </c>
      <c r="DU7" s="84">
        <v>31.89</v>
      </c>
      <c r="DV7" s="84">
        <v>32.479999999999997</v>
      </c>
      <c r="DW7" s="84">
        <v>32.93</v>
      </c>
      <c r="DX7" s="84">
        <v>16.27</v>
      </c>
      <c r="DY7" s="84">
        <v>17.11</v>
      </c>
      <c r="DZ7" s="84">
        <v>18.329999999999998</v>
      </c>
      <c r="EA7" s="84">
        <v>20.27</v>
      </c>
      <c r="EB7" s="84">
        <v>21.69</v>
      </c>
      <c r="EC7" s="84">
        <v>23.75</v>
      </c>
      <c r="ED7" s="84">
        <v>1.52</v>
      </c>
      <c r="EE7" s="84">
        <v>1.1100000000000001</v>
      </c>
      <c r="EF7" s="84">
        <v>1.1499999999999999</v>
      </c>
      <c r="EG7" s="84">
        <v>1.1200000000000001</v>
      </c>
      <c r="EH7" s="84">
        <v>1.39</v>
      </c>
      <c r="EI7" s="84">
        <v>0.63</v>
      </c>
      <c r="EJ7" s="84">
        <v>0.63</v>
      </c>
      <c r="EK7" s="84">
        <v>0.6</v>
      </c>
      <c r="EL7" s="84">
        <v>0.56000000000000005</v>
      </c>
      <c r="EM7" s="84">
        <v>0.6</v>
      </c>
      <c r="EN7" s="84">
        <v>0.67</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101</v>
      </c>
      <c r="C9" s="69" t="s">
        <v>102</v>
      </c>
      <c r="D9" s="69" t="s">
        <v>103</v>
      </c>
      <c r="E9" s="69" t="s">
        <v>104</v>
      </c>
      <c r="F9" s="69" t="s">
        <v>105</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50</v>
      </c>
      <c r="B10" s="75">
        <f>DATEVALUE($B7+12-B11&amp;"/1/"&amp;B12)</f>
        <v>47484</v>
      </c>
      <c r="C10" s="76">
        <f>DATEVALUE($B7+12-C11&amp;"/1/"&amp;C12)</f>
        <v>47849</v>
      </c>
      <c r="D10" s="76">
        <f>DATEVALUE($B7+12-D11&amp;"/1/"&amp;D12)</f>
        <v>48215</v>
      </c>
      <c r="E10" s="76">
        <f>DATEVALUE($B7+12-E11&amp;"/1/"&amp;E12)</f>
        <v>48582</v>
      </c>
      <c r="F10" s="76">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髙木 ひかり</cp:lastModifiedBy>
  <dcterms:created xsi:type="dcterms:W3CDTF">2023-12-05T01:02:25Z</dcterms:created>
  <dcterms:modified xsi:type="dcterms:W3CDTF">2024-02-22T05:00:01Z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2024-02-22T05:00:01Z</vt:filetime>
  </property>
</Properties>
</file>