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lg22-fsv01.lg-ad.local\部門フォルダ\総務部財政課\21_予算・決算\304　地方公営企業関連\R05年度地方公営企業関係通知／調査\02_調査・照会\20240202〆【】公営企業に係る「経営比較分析表」の分析等について\03_市回答\"/>
    </mc:Choice>
  </mc:AlternateContent>
  <xr:revisionPtr revIDLastSave="0" documentId="13_ncr:1_{FE4A689D-23FF-4CFE-853B-9ECEF3F96BB4}" xr6:coauthVersionLast="47" xr6:coauthVersionMax="47" xr10:uidLastSave="{00000000-0000-0000-0000-000000000000}"/>
  <workbookProtection workbookAlgorithmName="SHA-512" workbookHashValue="iB+Yludd2seGhtT6rpQ8dRlqBKir1CnUXQzYPNIT6AKbOUOu9TPRBShqGZzLKEa3OBA7CW2GTI6Bt1C0+9gx+g==" workbookSaltValue="t1rFt+wN1/3MYwVUTqLAxw==" workbookSpinCount="100000" lockStructure="1"/>
  <bookViews>
    <workbookView xWindow="2037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R6" i="5"/>
  <c r="AD10" i="4" s="1"/>
  <c r="Q6" i="5"/>
  <c r="W10" i="4" s="1"/>
  <c r="P6" i="5"/>
  <c r="O6" i="5"/>
  <c r="I10" i="4" s="1"/>
  <c r="N6" i="5"/>
  <c r="B10" i="4" s="1"/>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F85" i="4"/>
  <c r="E85" i="4"/>
  <c r="AL10" i="4"/>
  <c r="P10" i="4"/>
  <c r="BB8" i="4"/>
  <c r="AT8" i="4"/>
  <c r="AL8" i="4"/>
  <c r="AD8" i="4"/>
  <c r="I8" i="4"/>
</calcChain>
</file>

<file path=xl/sharedStrings.xml><?xml version="1.0" encoding="utf-8"?>
<sst xmlns="http://schemas.openxmlformats.org/spreadsheetml/2006/main" count="275" uniqueCount="115">
  <si>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</si>
  <si>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</si>
  <si>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</si>
  <si>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</si>
  <si>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</si>
  <si>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</si>
  <si>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</si>
  <si>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</si>
  <si>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</si>
  <si>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</si>
  <si>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</si>
  <si>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</si>
  <si>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</si>
  <si>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</si>
  <si>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</si>
  <si>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</si>
  <si>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</si>
  <si>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</si>
  <si>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</si>
  <si>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</si>
  <si>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</si>
  <si>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</si>
  <si>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</si>
  <si>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</si>
  <si>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</si>
  <si>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</si>
  <si>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</si>
  <si>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</si>
  <si>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</si>
  <si>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</si>
  <si>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</si>
  <si>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</si>
  <si>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</si>
  <si>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</si>
  <si>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</si>
  <si>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</si>
  <si>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</si>
  <si>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</si>
  <si>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</si>
  <si>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</si>
  <si>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</si>
  <si>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</si>
  <si>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</si>
  <si>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</si>
  <si>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</si>
  <si>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</si>
  <si>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</si>
  <si>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</si>
  <si>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</si>
  <si>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</si>
  <si>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</si>
  <si>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</si>
  <si>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</si>
  <si>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</si>
  <si>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</si>
  <si>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</si>
  <si>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</si>
  <si>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</si>
  <si>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</si>
  <si>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</si>
  <si>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</si>
  <si>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</si>
  <si>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</si>
  <si>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</si>
  <si>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</si>
  <si>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</si>
  <si>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</si>
  <si>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</si>
  <si>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</si>
  <si>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</si>
  <si>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</si>
  <si>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</si>
  <si>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</si>
  <si>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</si>
  <si>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</si>
  <si>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</si>
  <si>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</si>
  <si>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</si>
  <si>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</si>
  <si>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</si>
  <si>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</si>
  <si>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</si>
  <si>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</si>
  <si>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</si>
  <si>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</si>
  <si>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</si>
  <si>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</si>
  <si>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</si>
  <si>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</si>
  <si>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</si>
  <si>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</si>
  <si>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</si>
  <si>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</si>
  <si>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</si>
  <si>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</si>
  <si>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宮崎県　日向市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</si>
  <si>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</si>
  <si>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</si>
  <si>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</si>
  <si>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</si>
  <si>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</si>
  <si>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</si>
  <si>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</si>
  <si>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</si>
  <si>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</si>
  <si>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</si>
  <si>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</si>
  <si>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</si>
  <si>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</si>
  <si>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</si>
  <si>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</si>
  <si>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</si>
  <si>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①有形固定資産減価償却率は、類似団体平均や全国平均に比べて数値が低いですが、施設の老朽化の進行に伴い、数値が</t>
    </r>
    <r>
      <rPr>
        <sz val="11"/>
        <color theme="1"/>
        <rFont val="ＭＳ ゴシック"/>
        <family val="3"/>
        <charset val="128"/>
      </rPr>
      <t xml:space="preserve">上昇傾向にあります。
</t>
    </r>
    <rPh sb="38" eb="40">
      <t>シセツ</t>
    </rPh>
    <rPh sb="41" eb="44">
      <t>ロウキュウカ</t>
    </rPh>
    <rPh sb="45" eb="47">
      <t>シンコウ</t>
    </rPh>
    <rPh sb="48" eb="49">
      <t>トモナ</t>
    </rPh>
    <rPh sb="51" eb="53">
      <t>スウチ</t>
    </rPh>
    <rPh sb="54" eb="56">
      <t>ジョウショウ</t>
    </rPh>
    <rPh sb="56" eb="58">
      <t>ケイコウ</t>
    </rPh>
    <phoneticPr fontId="1"/>
  </si>
  <si>
    <r>
      <t>　令和４年度は、「日向市農業集落排水事業最適整備構想計画」（令和３～７年度）に基づき、市内の３地区の処理施設の修繕・改築を行う長寿命化対策工事を実施しました。
　現在の農業集落排水事業は、経常収支比率や流動比率としては100％を超えている状態ではありますが、経費回収率が100％を下回っていることから汚水処理費を使用料だけでは賄いきれず、一般会計からの繰入金に依存している状況です。
　今後も、更なる収入源の確保が求められることから、</t>
    </r>
    <r>
      <rPr>
        <sz val="11"/>
        <color theme="1"/>
        <rFont val="ＭＳ ゴシック"/>
        <family val="3"/>
        <charset val="128"/>
      </rPr>
      <t>使用料改定を着実に進め、経営の健全化を図る必要があります。
　将来にわたりサービスの提供を安定的に継続することが可能となるよう、中長期的な経営の基本計画である「経営戦略」により、引き続き経営基盤の強化と財政マネジメント向上に取り組んでいきます。</t>
    </r>
    <rPh sb="1" eb="3">
      <t>レイワ</t>
    </rPh>
    <rPh sb="4" eb="6">
      <t>ネンド</t>
    </rPh>
    <rPh sb="9" eb="12">
      <t>ヒュウガシ</t>
    </rPh>
    <rPh sb="12" eb="14">
      <t>ノウギョウ</t>
    </rPh>
    <rPh sb="14" eb="16">
      <t>シュウラク</t>
    </rPh>
    <rPh sb="16" eb="18">
      <t>ハイスイ</t>
    </rPh>
    <rPh sb="18" eb="20">
      <t>ジギョウ</t>
    </rPh>
    <rPh sb="20" eb="22">
      <t>サイテキ</t>
    </rPh>
    <rPh sb="22" eb="24">
      <t>セイビ</t>
    </rPh>
    <rPh sb="24" eb="26">
      <t>コウソウ</t>
    </rPh>
    <rPh sb="26" eb="28">
      <t>ケイカク</t>
    </rPh>
    <rPh sb="30" eb="32">
      <t>レイワ</t>
    </rPh>
    <rPh sb="35" eb="37">
      <t>ネンド</t>
    </rPh>
    <rPh sb="39" eb="40">
      <t>モト</t>
    </rPh>
    <rPh sb="43" eb="45">
      <t>シナイ</t>
    </rPh>
    <rPh sb="47" eb="49">
      <t>チク</t>
    </rPh>
    <rPh sb="50" eb="52">
      <t>ショリ</t>
    </rPh>
    <rPh sb="52" eb="54">
      <t>シセツ</t>
    </rPh>
    <rPh sb="55" eb="57">
      <t>シュウゼン</t>
    </rPh>
    <rPh sb="58" eb="60">
      <t>カイチク</t>
    </rPh>
    <rPh sb="61" eb="62">
      <t>オコナ</t>
    </rPh>
    <rPh sb="63" eb="66">
      <t>チョウジュミョウ</t>
    </rPh>
    <rPh sb="66" eb="67">
      <t>カ</t>
    </rPh>
    <rPh sb="67" eb="69">
      <t>タイサク</t>
    </rPh>
    <rPh sb="69" eb="71">
      <t>コウジ</t>
    </rPh>
    <rPh sb="72" eb="74">
      <t>ジッシ</t>
    </rPh>
    <rPh sb="81" eb="83">
      <t>ゲンザイ</t>
    </rPh>
    <rPh sb="84" eb="88">
      <t>ノウギョウシュウラク</t>
    </rPh>
    <rPh sb="88" eb="90">
      <t>ハイスイ</t>
    </rPh>
    <rPh sb="90" eb="92">
      <t>ジギョウ</t>
    </rPh>
    <rPh sb="94" eb="98">
      <t>ケイジョウシュウシ</t>
    </rPh>
    <rPh sb="98" eb="100">
      <t>ヒリツ</t>
    </rPh>
    <rPh sb="101" eb="105">
      <t>リュウドウヒリツ</t>
    </rPh>
    <rPh sb="114" eb="115">
      <t>コ</t>
    </rPh>
    <rPh sb="119" eb="121">
      <t>ジョウタイ</t>
    </rPh>
    <rPh sb="129" eb="131">
      <t>ケイヒ</t>
    </rPh>
    <rPh sb="131" eb="134">
      <t>カイシュウリツ</t>
    </rPh>
    <rPh sb="140" eb="142">
      <t>シタマワ</t>
    </rPh>
    <rPh sb="150" eb="155">
      <t>オスイショリヒ</t>
    </rPh>
    <rPh sb="156" eb="159">
      <t>シヨウリョウ</t>
    </rPh>
    <rPh sb="163" eb="164">
      <t>マカナ</t>
    </rPh>
    <rPh sb="169" eb="173">
      <t>イッパンカイケイ</t>
    </rPh>
    <rPh sb="176" eb="179">
      <t>クリイレキン</t>
    </rPh>
    <rPh sb="180" eb="182">
      <t>イゾン</t>
    </rPh>
    <rPh sb="186" eb="188">
      <t>ジョウキョウ</t>
    </rPh>
    <rPh sb="197" eb="198">
      <t>サラ</t>
    </rPh>
    <rPh sb="217" eb="220">
      <t>シヨウリョウ</t>
    </rPh>
    <rPh sb="223" eb="225">
      <t>チャクジツ</t>
    </rPh>
    <rPh sb="226" eb="227">
      <t>スス</t>
    </rPh>
    <phoneticPr fontId="1"/>
  </si>
  <si>
    <r>
      <t>①経常収支比率は、他会計負担金と営業収益（使用料収入）が減少しましたが、前年度に引き続き100％を上回り、黒字経営の状況です。
②累積欠損金比率は、累積欠損金が発生していません。
③流動比率は、100％を上回っており、類似団体と比較しても高い数値となっています。一般会計からの繰入金</t>
    </r>
    <r>
      <rPr>
        <sz val="11"/>
        <color theme="1"/>
        <rFont val="ＭＳ ゴシック"/>
        <family val="3"/>
        <charset val="128"/>
      </rPr>
      <t>により、保有現金が保たれたことが要因となります。
④企業債残高対事業規模比率は、企業債残高は全て一般会計からの繰出金で負担していることから計上されません。
⑤経費回収率は、100%を下回っており、汚水処理に要する費用を使用料で賄えていない状況です。使用料改定など適正な使用料収入の確保が課題となっています。
⑥汚水処理原価は、前年度と同様類似団体平均を下回っています。今後は、施設の設備機器類の更新時期を迎え、維持管理費の増加が見込まれるため、汚水処理原価も増加するものと考えられます。
⑦施設利用率は、類似団体平均や全国平均よりも低い数値であるため、施設の適正規模については接続人口を増やしても処理する余裕があるといえます。
⑧水洗化率は、類似団体平均とほぼ同じです。処理区域内人口が減少傾向にありますが、今後も新規接続を増やしていく必要があります。</t>
    </r>
    <rPh sb="9" eb="10">
      <t>ホカ</t>
    </rPh>
    <rPh sb="10" eb="15">
      <t>カイケイフタンキン</t>
    </rPh>
    <rPh sb="16" eb="18">
      <t>エイギョウ</t>
    </rPh>
    <rPh sb="18" eb="20">
      <t>シュウエキ</t>
    </rPh>
    <rPh sb="21" eb="24">
      <t>シヨウリョウ</t>
    </rPh>
    <rPh sb="24" eb="26">
      <t>シュウニュウ</t>
    </rPh>
    <rPh sb="28" eb="30">
      <t>ゲンショウ</t>
    </rPh>
    <rPh sb="55" eb="57">
      <t>ケイエイ</t>
    </rPh>
    <rPh sb="58" eb="60">
      <t>ジョウキョウ</t>
    </rPh>
    <rPh sb="260" eb="262">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</si>
</sst>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F7C-4A4C-A4E6-9EC258721E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EF7C-4A4C-A4E6-9EC258721E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50.79</c:v>
                </c:pt>
                <c:pt idx="3">
                  <c:v>47.84</c:v>
                </c:pt>
                <c:pt idx="4">
                  <c:v>45.02</c:v>
                </c:pt>
              </c:numCache>
            </c:numRef>
          </c:val>
          <c:extLst>
            <c:ext xmlns:c16="http://schemas.microsoft.com/office/drawing/2014/chart" uri="{C3380CC4-5D6E-409C-BE32-E72D297353CC}">
              <c16:uniqueId val="{00000000-FF74-4564-9DCF-C93E9D8710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FF74-4564-9DCF-C93E9D8710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84.17</c:v>
                </c:pt>
                <c:pt idx="3">
                  <c:v>86.74</c:v>
                </c:pt>
                <c:pt idx="4">
                  <c:v>86.98</c:v>
                </c:pt>
              </c:numCache>
            </c:numRef>
          </c:val>
          <c:extLst>
            <c:ext xmlns:c16="http://schemas.microsoft.com/office/drawing/2014/chart" uri="{C3380CC4-5D6E-409C-BE32-E72D297353CC}">
              <c16:uniqueId val="{00000000-F2D7-4F3B-89A0-F3DCA1CA4D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F2D7-4F3B-89A0-F3DCA1CA4D2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168.27</c:v>
                </c:pt>
                <c:pt idx="3">
                  <c:v>145.97999999999999</c:v>
                </c:pt>
                <c:pt idx="4">
                  <c:v>135.72999999999999</c:v>
                </c:pt>
              </c:numCache>
            </c:numRef>
          </c:val>
          <c:extLst>
            <c:ext xmlns:c16="http://schemas.microsoft.com/office/drawing/2014/chart" uri="{C3380CC4-5D6E-409C-BE32-E72D297353CC}">
              <c16:uniqueId val="{00000000-E542-43D9-8F79-FD57742D85D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E542-43D9-8F79-FD57742D85D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3.91</c:v>
                </c:pt>
                <c:pt idx="3">
                  <c:v>7.74</c:v>
                </c:pt>
                <c:pt idx="4">
                  <c:v>11.45</c:v>
                </c:pt>
              </c:numCache>
            </c:numRef>
          </c:val>
          <c:extLst>
            <c:ext xmlns:c16="http://schemas.microsoft.com/office/drawing/2014/chart" uri="{C3380CC4-5D6E-409C-BE32-E72D297353CC}">
              <c16:uniqueId val="{00000000-3D3C-4D80-A751-D4EE91A29CE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3D3C-4D80-A751-D4EE91A29CE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D9C-49BE-96B3-FAEAEFC934F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D9C-49BE-96B3-FAEAEFC934F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832-412A-8157-D9F7B27496A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1832-412A-8157-D9F7B27496A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104.63</c:v>
                </c:pt>
                <c:pt idx="3">
                  <c:v>162.66999999999999</c:v>
                </c:pt>
                <c:pt idx="4">
                  <c:v>205.65</c:v>
                </c:pt>
              </c:numCache>
            </c:numRef>
          </c:val>
          <c:extLst>
            <c:ext xmlns:c16="http://schemas.microsoft.com/office/drawing/2014/chart" uri="{C3380CC4-5D6E-409C-BE32-E72D297353CC}">
              <c16:uniqueId val="{00000000-D51B-4D9F-B19F-FBA7CA02364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D51B-4D9F-B19F-FBA7CA02364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F14-496A-B56D-C79F35FD47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4F14-496A-B56D-C79F35FD47D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70.67</c:v>
                </c:pt>
                <c:pt idx="3">
                  <c:v>71.45</c:v>
                </c:pt>
                <c:pt idx="4">
                  <c:v>74.7</c:v>
                </c:pt>
              </c:numCache>
            </c:numRef>
          </c:val>
          <c:extLst>
            <c:ext xmlns:c16="http://schemas.microsoft.com/office/drawing/2014/chart" uri="{C3380CC4-5D6E-409C-BE32-E72D297353CC}">
              <c16:uniqueId val="{00000000-211B-4A7B-B6F5-79BC48AD6D6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211B-4A7B-B6F5-79BC48AD6D6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170.05</c:v>
                </c:pt>
                <c:pt idx="3">
                  <c:v>168.51</c:v>
                </c:pt>
                <c:pt idx="4">
                  <c:v>161.79</c:v>
                </c:pt>
              </c:numCache>
            </c:numRef>
          </c:val>
          <c:extLst>
            <c:ext xmlns:c16="http://schemas.microsoft.com/office/drawing/2014/chart" uri="{C3380CC4-5D6E-409C-BE32-E72D297353CC}">
              <c16:uniqueId val="{00000000-1201-4B8C-84B0-4E02538EFC4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1201-4B8C-84B0-4E02538EFC4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【103.61】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【133.62】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【36.94】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【27.11】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workbookViewId="0">
      <selection activeCell="CB31" sqref="CB31"/>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宮崎県　日向市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8</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59390</v>
      </c>
      <c r="AM8" s="36"/>
      <c r="AN8" s="36"/>
      <c r="AO8" s="36"/>
      <c r="AP8" s="36"/>
      <c r="AQ8" s="36"/>
      <c r="AR8" s="36"/>
      <c r="AS8" s="36"/>
      <c r="AT8" s="37">
        <f>データ!T6</f>
        <v>336.89</v>
      </c>
      <c r="AU8" s="37"/>
      <c r="AV8" s="37"/>
      <c r="AW8" s="37"/>
      <c r="AX8" s="37"/>
      <c r="AY8" s="37"/>
      <c r="AZ8" s="37"/>
      <c r="BA8" s="37"/>
      <c r="BB8" s="37">
        <f>データ!U6</f>
        <v>176.29</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15">
      <c r="A9" s="2"/>
      <c r="B9" s="30" t="s">
        <v>20</v>
      </c>
      <c r="C9" s="30"/>
      <c r="D9" s="30"/>
      <c r="E9" s="30"/>
      <c r="F9" s="30"/>
      <c r="G9" s="30"/>
      <c r="H9" s="30"/>
      <c r="I9" s="30" t="s">
        <v>22</v>
      </c>
      <c r="J9" s="30"/>
      <c r="K9" s="30"/>
      <c r="L9" s="30"/>
      <c r="M9" s="30"/>
      <c r="N9" s="30"/>
      <c r="O9" s="30"/>
      <c r="P9" s="30" t="s">
        <v>23</v>
      </c>
      <c r="Q9" s="30"/>
      <c r="R9" s="30"/>
      <c r="S9" s="30"/>
      <c r="T9" s="30"/>
      <c r="U9" s="30"/>
      <c r="V9" s="30"/>
      <c r="W9" s="30" t="s">
        <v>26</v>
      </c>
      <c r="X9" s="30"/>
      <c r="Y9" s="30"/>
      <c r="Z9" s="30"/>
      <c r="AA9" s="30"/>
      <c r="AB9" s="30"/>
      <c r="AC9" s="30"/>
      <c r="AD9" s="30" t="s">
        <v>21</v>
      </c>
      <c r="AE9" s="30"/>
      <c r="AF9" s="30"/>
      <c r="AG9" s="30"/>
      <c r="AH9" s="30"/>
      <c r="AI9" s="30"/>
      <c r="AJ9" s="30"/>
      <c r="AK9" s="3"/>
      <c r="AL9" s="30" t="s">
        <v>28</v>
      </c>
      <c r="AM9" s="30"/>
      <c r="AN9" s="30"/>
      <c r="AO9" s="30"/>
      <c r="AP9" s="30"/>
      <c r="AQ9" s="30"/>
      <c r="AR9" s="30"/>
      <c r="AS9" s="30"/>
      <c r="AT9" s="30" t="s">
        <v>29</v>
      </c>
      <c r="AU9" s="30"/>
      <c r="AV9" s="30"/>
      <c r="AW9" s="30"/>
      <c r="AX9" s="30"/>
      <c r="AY9" s="30"/>
      <c r="AZ9" s="30"/>
      <c r="BA9" s="30"/>
      <c r="BB9" s="30" t="s">
        <v>30</v>
      </c>
      <c r="BC9" s="30"/>
      <c r="BD9" s="30"/>
      <c r="BE9" s="30"/>
      <c r="BF9" s="30"/>
      <c r="BG9" s="30"/>
      <c r="BH9" s="30"/>
      <c r="BI9" s="30"/>
      <c r="BJ9" s="3"/>
      <c r="BK9" s="3"/>
      <c r="BL9" s="42" t="s">
        <v>33</v>
      </c>
      <c r="BM9" s="43"/>
      <c r="BN9" s="44" t="s">
        <v>34</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70.790000000000006</v>
      </c>
      <c r="J10" s="37"/>
      <c r="K10" s="37"/>
      <c r="L10" s="37"/>
      <c r="M10" s="37"/>
      <c r="N10" s="37"/>
      <c r="O10" s="37"/>
      <c r="P10" s="37">
        <f>データ!P6</f>
        <v>4.18</v>
      </c>
      <c r="Q10" s="37"/>
      <c r="R10" s="37"/>
      <c r="S10" s="37"/>
      <c r="T10" s="37"/>
      <c r="U10" s="37"/>
      <c r="V10" s="37"/>
      <c r="W10" s="37">
        <f>データ!Q6</f>
        <v>110.3</v>
      </c>
      <c r="X10" s="37"/>
      <c r="Y10" s="37"/>
      <c r="Z10" s="37"/>
      <c r="AA10" s="37"/>
      <c r="AB10" s="37"/>
      <c r="AC10" s="37"/>
      <c r="AD10" s="36">
        <f>データ!R6</f>
        <v>2750</v>
      </c>
      <c r="AE10" s="36"/>
      <c r="AF10" s="36"/>
      <c r="AG10" s="36"/>
      <c r="AH10" s="36"/>
      <c r="AI10" s="36"/>
      <c r="AJ10" s="36"/>
      <c r="AK10" s="2"/>
      <c r="AL10" s="36">
        <f>データ!V6</f>
        <v>2466</v>
      </c>
      <c r="AM10" s="36"/>
      <c r="AN10" s="36"/>
      <c r="AO10" s="36"/>
      <c r="AP10" s="36"/>
      <c r="AQ10" s="36"/>
      <c r="AR10" s="36"/>
      <c r="AS10" s="36"/>
      <c r="AT10" s="37">
        <f>データ!W6</f>
        <v>2.1800000000000002</v>
      </c>
      <c r="AU10" s="37"/>
      <c r="AV10" s="37"/>
      <c r="AW10" s="37"/>
      <c r="AX10" s="37"/>
      <c r="AY10" s="37"/>
      <c r="AZ10" s="37"/>
      <c r="BA10" s="37"/>
      <c r="BB10" s="37">
        <f>データ!X6</f>
        <v>1131.19</v>
      </c>
      <c r="BC10" s="37"/>
      <c r="BD10" s="37"/>
      <c r="BE10" s="37"/>
      <c r="BF10" s="37"/>
      <c r="BG10" s="37"/>
      <c r="BH10" s="37"/>
      <c r="BI10" s="37"/>
      <c r="BJ10" s="2"/>
      <c r="BK10" s="2"/>
      <c r="BL10" s="46" t="s">
        <v>36</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38</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39</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112</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7</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113</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41</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42</v>
      </c>
      <c r="C84" s="6"/>
      <c r="D84" s="6"/>
      <c r="E84" s="6" t="s">
        <v>43</v>
      </c>
      <c r="F84" s="6" t="s">
        <v>45</v>
      </c>
      <c r="G84" s="6" t="s">
        <v>46</v>
      </c>
      <c r="H84" s="6" t="s">
        <v>40</v>
      </c>
      <c r="I84" s="6" t="s">
        <v>10</v>
      </c>
      <c r="J84" s="6" t="s">
        <v>47</v>
      </c>
      <c r="K84" s="6" t="s">
        <v>48</v>
      </c>
      <c r="L84" s="6" t="s">
        <v>31</v>
      </c>
      <c r="M84" s="6" t="s">
        <v>35</v>
      </c>
      <c r="N84" s="6" t="s">
        <v>49</v>
      </c>
      <c r="O84" s="6" t="s">
        <v>51</v>
      </c>
    </row>
    <row r="85" spans="1:78" hidden="1" x14ac:dyDescent="0.15">
      <c r="B85" s="6"/>
      <c r="C85" s="6"/>
      <c r="D85" s="6"/>
      <c r="E85" s="6" t="str">
        <f>データ!AI6</f>
        <v>【103.61】</v>
      </c>
      <c r="F85" s="6" t="str">
        <f>データ!AT6</f>
        <v>【133.62】</v>
      </c>
      <c r="G85" s="6" t="str">
        <f>データ!BE6</f>
        <v>【36.94】</v>
      </c>
      <c r="H85" s="6" t="str">
        <f>データ!BP6</f>
        <v>【809.19】</v>
      </c>
      <c r="I85" s="6" t="str">
        <f>データ!CA6</f>
        <v>【57.02】</v>
      </c>
      <c r="J85" s="6" t="str">
        <f>データ!CL6</f>
        <v>【273.68】</v>
      </c>
      <c r="K85" s="6" t="str">
        <f>データ!CW6</f>
        <v>【52.55】</v>
      </c>
      <c r="L85" s="6" t="str">
        <f>データ!DH6</f>
        <v>【87.30】</v>
      </c>
      <c r="M85" s="6" t="str">
        <f>データ!DS6</f>
        <v>【27.11】</v>
      </c>
      <c r="N85" s="6" t="str">
        <f>データ!ED6</f>
        <v>【0.00】</v>
      </c>
      <c r="O85" s="6" t="str">
        <f>データ!EO6</f>
        <v>【0.02】</v>
      </c>
    </row>
  </sheetData>
  <sheetProtection algorithmName="SHA-512" hashValue="VlnAsVtwT9hQm75SUA4Rl28+AtfUaZd1abfXMgWCBYogWcZ5UoH30rdM17q+oghys93LXcm6VKoNPdH61Jbgrw==" saltValue="VzZyKrgcqDh2T9PMvlY9K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53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54</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18</v>
      </c>
      <c r="B3" s="16" t="s">
        <v>32</v>
      </c>
      <c r="C3" s="16" t="s">
        <v>56</v>
      </c>
      <c r="D3" s="16" t="s">
        <v>57</v>
      </c>
      <c r="E3" s="16" t="s">
        <v>5</v>
      </c>
      <c r="F3" s="16" t="s">
        <v>4</v>
      </c>
      <c r="G3" s="16" t="s">
        <v>24</v>
      </c>
      <c r="H3" s="74" t="s">
        <v>58</v>
      </c>
      <c r="I3" s="75"/>
      <c r="J3" s="75"/>
      <c r="K3" s="75"/>
      <c r="L3" s="75"/>
      <c r="M3" s="75"/>
      <c r="N3" s="75"/>
      <c r="O3" s="75"/>
      <c r="P3" s="75"/>
      <c r="Q3" s="75"/>
      <c r="R3" s="75"/>
      <c r="S3" s="75"/>
      <c r="T3" s="75"/>
      <c r="U3" s="75"/>
      <c r="V3" s="75"/>
      <c r="W3" s="75"/>
      <c r="X3" s="76"/>
      <c r="Y3" s="72" t="s">
        <v>52</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7</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59</v>
      </c>
      <c r="B4" s="17"/>
      <c r="C4" s="17"/>
      <c r="D4" s="17"/>
      <c r="E4" s="17"/>
      <c r="F4" s="17"/>
      <c r="G4" s="17"/>
      <c r="H4" s="77"/>
      <c r="I4" s="78"/>
      <c r="J4" s="78"/>
      <c r="K4" s="78"/>
      <c r="L4" s="78"/>
      <c r="M4" s="78"/>
      <c r="N4" s="78"/>
      <c r="O4" s="78"/>
      <c r="P4" s="78"/>
      <c r="Q4" s="78"/>
      <c r="R4" s="78"/>
      <c r="S4" s="78"/>
      <c r="T4" s="78"/>
      <c r="U4" s="78"/>
      <c r="V4" s="78"/>
      <c r="W4" s="78"/>
      <c r="X4" s="79"/>
      <c r="Y4" s="73" t="s">
        <v>50</v>
      </c>
      <c r="Z4" s="73"/>
      <c r="AA4" s="73"/>
      <c r="AB4" s="73"/>
      <c r="AC4" s="73"/>
      <c r="AD4" s="73"/>
      <c r="AE4" s="73"/>
      <c r="AF4" s="73"/>
      <c r="AG4" s="73"/>
      <c r="AH4" s="73"/>
      <c r="AI4" s="73"/>
      <c r="AJ4" s="73" t="s">
        <v>44</v>
      </c>
      <c r="AK4" s="73"/>
      <c r="AL4" s="73"/>
      <c r="AM4" s="73"/>
      <c r="AN4" s="73"/>
      <c r="AO4" s="73"/>
      <c r="AP4" s="73"/>
      <c r="AQ4" s="73"/>
      <c r="AR4" s="73"/>
      <c r="AS4" s="73"/>
      <c r="AT4" s="73"/>
      <c r="AU4" s="73" t="s">
        <v>27</v>
      </c>
      <c r="AV4" s="73"/>
      <c r="AW4" s="73"/>
      <c r="AX4" s="73"/>
      <c r="AY4" s="73"/>
      <c r="AZ4" s="73"/>
      <c r="BA4" s="73"/>
      <c r="BB4" s="73"/>
      <c r="BC4" s="73"/>
      <c r="BD4" s="73"/>
      <c r="BE4" s="73"/>
      <c r="BF4" s="73" t="s">
        <v>60</v>
      </c>
      <c r="BG4" s="73"/>
      <c r="BH4" s="73"/>
      <c r="BI4" s="73"/>
      <c r="BJ4" s="73"/>
      <c r="BK4" s="73"/>
      <c r="BL4" s="73"/>
      <c r="BM4" s="73"/>
      <c r="BN4" s="73"/>
      <c r="BO4" s="73"/>
      <c r="BP4" s="73"/>
      <c r="BQ4" s="73" t="s">
        <v>14</v>
      </c>
      <c r="BR4" s="73"/>
      <c r="BS4" s="73"/>
      <c r="BT4" s="73"/>
      <c r="BU4" s="73"/>
      <c r="BV4" s="73"/>
      <c r="BW4" s="73"/>
      <c r="BX4" s="73"/>
      <c r="BY4" s="73"/>
      <c r="BZ4" s="73"/>
      <c r="CA4" s="73"/>
      <c r="CB4" s="73" t="s">
        <v>61</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8" x14ac:dyDescent="0.15">
      <c r="A5" s="14" t="s">
        <v>68</v>
      </c>
      <c r="B5" s="18"/>
      <c r="C5" s="18"/>
      <c r="D5" s="18"/>
      <c r="E5" s="18"/>
      <c r="F5" s="18"/>
      <c r="G5" s="18"/>
      <c r="H5" s="23" t="s">
        <v>55</v>
      </c>
      <c r="I5" s="23" t="s">
        <v>69</v>
      </c>
      <c r="J5" s="23" t="s">
        <v>70</v>
      </c>
      <c r="K5" s="23" t="s">
        <v>71</v>
      </c>
      <c r="L5" s="23" t="s">
        <v>72</v>
      </c>
      <c r="M5" s="23" t="s">
        <v>6</v>
      </c>
      <c r="N5" s="23" t="s">
        <v>73</v>
      </c>
      <c r="O5" s="23" t="s">
        <v>74</v>
      </c>
      <c r="P5" s="23" t="s">
        <v>75</v>
      </c>
      <c r="Q5" s="23" t="s">
        <v>76</v>
      </c>
      <c r="R5" s="23" t="s">
        <v>77</v>
      </c>
      <c r="S5" s="23" t="s">
        <v>78</v>
      </c>
      <c r="T5" s="23" t="s">
        <v>79</v>
      </c>
      <c r="U5" s="23" t="s">
        <v>62</v>
      </c>
      <c r="V5" s="23" t="s">
        <v>80</v>
      </c>
      <c r="W5" s="23" t="s">
        <v>81</v>
      </c>
      <c r="X5" s="23" t="s">
        <v>82</v>
      </c>
      <c r="Y5" s="23" t="s">
        <v>83</v>
      </c>
      <c r="Z5" s="23" t="s">
        <v>84</v>
      </c>
      <c r="AA5" s="23" t="s">
        <v>85</v>
      </c>
      <c r="AB5" s="23" t="s">
        <v>86</v>
      </c>
      <c r="AC5" s="23" t="s">
        <v>87</v>
      </c>
      <c r="AD5" s="23" t="s">
        <v>88</v>
      </c>
      <c r="AE5" s="23" t="s">
        <v>90</v>
      </c>
      <c r="AF5" s="23" t="s">
        <v>91</v>
      </c>
      <c r="AG5" s="23" t="s">
        <v>92</v>
      </c>
      <c r="AH5" s="23" t="s">
        <v>93</v>
      </c>
      <c r="AI5" s="23" t="s">
        <v>42</v>
      </c>
      <c r="AJ5" s="23" t="s">
        <v>83</v>
      </c>
      <c r="AK5" s="23" t="s">
        <v>84</v>
      </c>
      <c r="AL5" s="23" t="s">
        <v>85</v>
      </c>
      <c r="AM5" s="23" t="s">
        <v>86</v>
      </c>
      <c r="AN5" s="23" t="s">
        <v>87</v>
      </c>
      <c r="AO5" s="23" t="s">
        <v>88</v>
      </c>
      <c r="AP5" s="23" t="s">
        <v>90</v>
      </c>
      <c r="AQ5" s="23" t="s">
        <v>91</v>
      </c>
      <c r="AR5" s="23" t="s">
        <v>92</v>
      </c>
      <c r="AS5" s="23" t="s">
        <v>93</v>
      </c>
      <c r="AT5" s="23" t="s">
        <v>89</v>
      </c>
      <c r="AU5" s="23" t="s">
        <v>83</v>
      </c>
      <c r="AV5" s="23" t="s">
        <v>84</v>
      </c>
      <c r="AW5" s="23" t="s">
        <v>85</v>
      </c>
      <c r="AX5" s="23" t="s">
        <v>86</v>
      </c>
      <c r="AY5" s="23" t="s">
        <v>87</v>
      </c>
      <c r="AZ5" s="23" t="s">
        <v>88</v>
      </c>
      <c r="BA5" s="23" t="s">
        <v>90</v>
      </c>
      <c r="BB5" s="23" t="s">
        <v>91</v>
      </c>
      <c r="BC5" s="23" t="s">
        <v>92</v>
      </c>
      <c r="BD5" s="23" t="s">
        <v>93</v>
      </c>
      <c r="BE5" s="23" t="s">
        <v>89</v>
      </c>
      <c r="BF5" s="23" t="s">
        <v>83</v>
      </c>
      <c r="BG5" s="23" t="s">
        <v>84</v>
      </c>
      <c r="BH5" s="23" t="s">
        <v>85</v>
      </c>
      <c r="BI5" s="23" t="s">
        <v>86</v>
      </c>
      <c r="BJ5" s="23" t="s">
        <v>87</v>
      </c>
      <c r="BK5" s="23" t="s">
        <v>88</v>
      </c>
      <c r="BL5" s="23" t="s">
        <v>90</v>
      </c>
      <c r="BM5" s="23" t="s">
        <v>91</v>
      </c>
      <c r="BN5" s="23" t="s">
        <v>92</v>
      </c>
      <c r="BO5" s="23" t="s">
        <v>93</v>
      </c>
      <c r="BP5" s="23" t="s">
        <v>89</v>
      </c>
      <c r="BQ5" s="23" t="s">
        <v>83</v>
      </c>
      <c r="BR5" s="23" t="s">
        <v>84</v>
      </c>
      <c r="BS5" s="23" t="s">
        <v>85</v>
      </c>
      <c r="BT5" s="23" t="s">
        <v>86</v>
      </c>
      <c r="BU5" s="23" t="s">
        <v>87</v>
      </c>
      <c r="BV5" s="23" t="s">
        <v>88</v>
      </c>
      <c r="BW5" s="23" t="s">
        <v>90</v>
      </c>
      <c r="BX5" s="23" t="s">
        <v>91</v>
      </c>
      <c r="BY5" s="23" t="s">
        <v>92</v>
      </c>
      <c r="BZ5" s="23" t="s">
        <v>93</v>
      </c>
      <c r="CA5" s="23" t="s">
        <v>89</v>
      </c>
      <c r="CB5" s="23" t="s">
        <v>83</v>
      </c>
      <c r="CC5" s="23" t="s">
        <v>84</v>
      </c>
      <c r="CD5" s="23" t="s">
        <v>85</v>
      </c>
      <c r="CE5" s="23" t="s">
        <v>86</v>
      </c>
      <c r="CF5" s="23" t="s">
        <v>87</v>
      </c>
      <c r="CG5" s="23" t="s">
        <v>88</v>
      </c>
      <c r="CH5" s="23" t="s">
        <v>90</v>
      </c>
      <c r="CI5" s="23" t="s">
        <v>91</v>
      </c>
      <c r="CJ5" s="23" t="s">
        <v>92</v>
      </c>
      <c r="CK5" s="23" t="s">
        <v>93</v>
      </c>
      <c r="CL5" s="23" t="s">
        <v>89</v>
      </c>
      <c r="CM5" s="23" t="s">
        <v>83</v>
      </c>
      <c r="CN5" s="23" t="s">
        <v>84</v>
      </c>
      <c r="CO5" s="23" t="s">
        <v>85</v>
      </c>
      <c r="CP5" s="23" t="s">
        <v>86</v>
      </c>
      <c r="CQ5" s="23" t="s">
        <v>87</v>
      </c>
      <c r="CR5" s="23" t="s">
        <v>88</v>
      </c>
      <c r="CS5" s="23" t="s">
        <v>90</v>
      </c>
      <c r="CT5" s="23" t="s">
        <v>91</v>
      </c>
      <c r="CU5" s="23" t="s">
        <v>92</v>
      </c>
      <c r="CV5" s="23" t="s">
        <v>93</v>
      </c>
      <c r="CW5" s="23" t="s">
        <v>89</v>
      </c>
      <c r="CX5" s="23" t="s">
        <v>83</v>
      </c>
      <c r="CY5" s="23" t="s">
        <v>84</v>
      </c>
      <c r="CZ5" s="23" t="s">
        <v>85</v>
      </c>
      <c r="DA5" s="23" t="s">
        <v>86</v>
      </c>
      <c r="DB5" s="23" t="s">
        <v>87</v>
      </c>
      <c r="DC5" s="23" t="s">
        <v>88</v>
      </c>
      <c r="DD5" s="23" t="s">
        <v>90</v>
      </c>
      <c r="DE5" s="23" t="s">
        <v>91</v>
      </c>
      <c r="DF5" s="23" t="s">
        <v>92</v>
      </c>
      <c r="DG5" s="23" t="s">
        <v>93</v>
      </c>
      <c r="DH5" s="23" t="s">
        <v>89</v>
      </c>
      <c r="DI5" s="23" t="s">
        <v>83</v>
      </c>
      <c r="DJ5" s="23" t="s">
        <v>84</v>
      </c>
      <c r="DK5" s="23" t="s">
        <v>85</v>
      </c>
      <c r="DL5" s="23" t="s">
        <v>86</v>
      </c>
      <c r="DM5" s="23" t="s">
        <v>87</v>
      </c>
      <c r="DN5" s="23" t="s">
        <v>88</v>
      </c>
      <c r="DO5" s="23" t="s">
        <v>90</v>
      </c>
      <c r="DP5" s="23" t="s">
        <v>91</v>
      </c>
      <c r="DQ5" s="23" t="s">
        <v>92</v>
      </c>
      <c r="DR5" s="23" t="s">
        <v>93</v>
      </c>
      <c r="DS5" s="23" t="s">
        <v>89</v>
      </c>
      <c r="DT5" s="23" t="s">
        <v>83</v>
      </c>
      <c r="DU5" s="23" t="s">
        <v>84</v>
      </c>
      <c r="DV5" s="23" t="s">
        <v>85</v>
      </c>
      <c r="DW5" s="23" t="s">
        <v>86</v>
      </c>
      <c r="DX5" s="23" t="s">
        <v>87</v>
      </c>
      <c r="DY5" s="23" t="s">
        <v>88</v>
      </c>
      <c r="DZ5" s="23" t="s">
        <v>90</v>
      </c>
      <c r="EA5" s="23" t="s">
        <v>91</v>
      </c>
      <c r="EB5" s="23" t="s">
        <v>92</v>
      </c>
      <c r="EC5" s="23" t="s">
        <v>93</v>
      </c>
      <c r="ED5" s="23" t="s">
        <v>89</v>
      </c>
      <c r="EE5" s="23" t="s">
        <v>83</v>
      </c>
      <c r="EF5" s="23" t="s">
        <v>84</v>
      </c>
      <c r="EG5" s="23" t="s">
        <v>85</v>
      </c>
      <c r="EH5" s="23" t="s">
        <v>86</v>
      </c>
      <c r="EI5" s="23" t="s">
        <v>87</v>
      </c>
      <c r="EJ5" s="23" t="s">
        <v>88</v>
      </c>
      <c r="EK5" s="23" t="s">
        <v>90</v>
      </c>
      <c r="EL5" s="23" t="s">
        <v>91</v>
      </c>
      <c r="EM5" s="23" t="s">
        <v>92</v>
      </c>
      <c r="EN5" s="23" t="s">
        <v>93</v>
      </c>
      <c r="EO5" s="23" t="s">
        <v>89</v>
      </c>
    </row>
    <row r="6" spans="1:148" s="13" customFormat="1" x14ac:dyDescent="0.15">
      <c r="A6" s="14" t="s">
        <v>94</v>
      </c>
      <c r="B6" s="19">
        <f t="shared" ref="B6:X6" si="1">B7</f>
        <v>2022</v>
      </c>
      <c r="C6" s="19">
        <f t="shared" si="1"/>
        <v>452068</v>
      </c>
      <c r="D6" s="19">
        <f t="shared" si="1"/>
        <v>46</v>
      </c>
      <c r="E6" s="19">
        <f t="shared" si="1"/>
        <v>17</v>
      </c>
      <c r="F6" s="19">
        <f t="shared" si="1"/>
        <v>5</v>
      </c>
      <c r="G6" s="19">
        <f t="shared" si="1"/>
        <v>0</v>
      </c>
      <c r="H6" s="19" t="str">
        <f t="shared" si="1"/>
        <v>宮崎県　日向市</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70.790000000000006</v>
      </c>
      <c r="P6" s="24">
        <f t="shared" si="1"/>
        <v>4.18</v>
      </c>
      <c r="Q6" s="24">
        <f t="shared" si="1"/>
        <v>110.3</v>
      </c>
      <c r="R6" s="24">
        <f t="shared" si="1"/>
        <v>2750</v>
      </c>
      <c r="S6" s="24">
        <f t="shared" si="1"/>
        <v>59390</v>
      </c>
      <c r="T6" s="24">
        <f t="shared" si="1"/>
        <v>336.89</v>
      </c>
      <c r="U6" s="24">
        <f t="shared" si="1"/>
        <v>176.29</v>
      </c>
      <c r="V6" s="24">
        <f t="shared" si="1"/>
        <v>2466</v>
      </c>
      <c r="W6" s="24">
        <f t="shared" si="1"/>
        <v>2.1800000000000002</v>
      </c>
      <c r="X6" s="24">
        <f t="shared" si="1"/>
        <v>1131.19</v>
      </c>
      <c r="Y6" s="28" t="str">
        <f t="shared" ref="Y6:AH6" si="2">IF(Y7="",NA(),Y7)</f>
        <v>-</v>
      </c>
      <c r="Z6" s="28" t="str">
        <f t="shared" si="2"/>
        <v>-</v>
      </c>
      <c r="AA6" s="28">
        <f t="shared" si="2"/>
        <v>168.27</v>
      </c>
      <c r="AB6" s="28">
        <f t="shared" si="2"/>
        <v>145.97999999999999</v>
      </c>
      <c r="AC6" s="28">
        <f t="shared" si="2"/>
        <v>135.72999999999999</v>
      </c>
      <c r="AD6" s="28" t="str">
        <f t="shared" si="2"/>
        <v>-</v>
      </c>
      <c r="AE6" s="28" t="str">
        <f t="shared" si="2"/>
        <v>-</v>
      </c>
      <c r="AF6" s="28">
        <f t="shared" si="2"/>
        <v>106.37</v>
      </c>
      <c r="AG6" s="28">
        <f t="shared" si="2"/>
        <v>106.07</v>
      </c>
      <c r="AH6" s="28">
        <f t="shared" si="2"/>
        <v>105.5</v>
      </c>
      <c r="AI6" s="24" t="str">
        <f>IF(AI7="","",IF(AI7="-","【-】","【"&amp;SUBSTITUTE(TEXT(AI7,"#,##0.00"),"-","△")&amp;"】"))</f>
        <v>【103.61】</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139.02000000000001</v>
      </c>
      <c r="AR6" s="28">
        <f t="shared" si="3"/>
        <v>132.04</v>
      </c>
      <c r="AS6" s="28">
        <f t="shared" si="3"/>
        <v>145.43</v>
      </c>
      <c r="AT6" s="24" t="str">
        <f>IF(AT7="","",IF(AT7="-","【-】","【"&amp;SUBSTITUTE(TEXT(AT7,"#,##0.00"),"-","△")&amp;"】"))</f>
        <v>【133.62】</v>
      </c>
      <c r="AU6" s="28" t="str">
        <f t="shared" ref="AU6:BD6" si="4">IF(AU7="",NA(),AU7)</f>
        <v>-</v>
      </c>
      <c r="AV6" s="28" t="str">
        <f t="shared" si="4"/>
        <v>-</v>
      </c>
      <c r="AW6" s="28">
        <f t="shared" si="4"/>
        <v>104.63</v>
      </c>
      <c r="AX6" s="28">
        <f t="shared" si="4"/>
        <v>162.66999999999999</v>
      </c>
      <c r="AY6" s="28">
        <f t="shared" si="4"/>
        <v>205.65</v>
      </c>
      <c r="AZ6" s="28" t="str">
        <f t="shared" si="4"/>
        <v>-</v>
      </c>
      <c r="BA6" s="28" t="str">
        <f t="shared" si="4"/>
        <v>-</v>
      </c>
      <c r="BB6" s="28">
        <f t="shared" si="4"/>
        <v>29.13</v>
      </c>
      <c r="BC6" s="28">
        <f t="shared" si="4"/>
        <v>35.69</v>
      </c>
      <c r="BD6" s="28">
        <f t="shared" si="4"/>
        <v>38.4</v>
      </c>
      <c r="BE6" s="24" t="str">
        <f>IF(BE7="","",IF(BE7="-","【-】","【"&amp;SUBSTITUTE(TEXT(BE7,"#,##0.00"),"-","△")&amp;"】"))</f>
        <v>【36.94】</v>
      </c>
      <c r="BF6" s="28" t="str">
        <f t="shared" ref="BF6:BO6" si="5">IF(BF7="",NA(),BF7)</f>
        <v>-</v>
      </c>
      <c r="BG6" s="28" t="str">
        <f t="shared" si="5"/>
        <v>-</v>
      </c>
      <c r="BH6" s="24">
        <f t="shared" si="5"/>
        <v>0</v>
      </c>
      <c r="BI6" s="24">
        <f t="shared" si="5"/>
        <v>0</v>
      </c>
      <c r="BJ6" s="24">
        <f t="shared" si="5"/>
        <v>0</v>
      </c>
      <c r="BK6" s="28" t="str">
        <f t="shared" si="5"/>
        <v>-</v>
      </c>
      <c r="BL6" s="28" t="str">
        <f t="shared" si="5"/>
        <v>-</v>
      </c>
      <c r="BM6" s="28">
        <f t="shared" si="5"/>
        <v>867.83</v>
      </c>
      <c r="BN6" s="28">
        <f t="shared" si="5"/>
        <v>791.76</v>
      </c>
      <c r="BO6" s="28">
        <f t="shared" si="5"/>
        <v>900.82</v>
      </c>
      <c r="BP6" s="24" t="str">
        <f>IF(BP7="","",IF(BP7="-","【-】","【"&amp;SUBSTITUTE(TEXT(BP7,"#,##0.00"),"-","△")&amp;"】"))</f>
        <v>【809.19】</v>
      </c>
      <c r="BQ6" s="28" t="str">
        <f t="shared" ref="BQ6:BZ6" si="6">IF(BQ7="",NA(),BQ7)</f>
        <v>-</v>
      </c>
      <c r="BR6" s="28" t="str">
        <f t="shared" si="6"/>
        <v>-</v>
      </c>
      <c r="BS6" s="28">
        <f t="shared" si="6"/>
        <v>70.67</v>
      </c>
      <c r="BT6" s="28">
        <f t="shared" si="6"/>
        <v>71.45</v>
      </c>
      <c r="BU6" s="28">
        <f t="shared" si="6"/>
        <v>74.7</v>
      </c>
      <c r="BV6" s="28" t="str">
        <f t="shared" si="6"/>
        <v>-</v>
      </c>
      <c r="BW6" s="28" t="str">
        <f t="shared" si="6"/>
        <v>-</v>
      </c>
      <c r="BX6" s="28">
        <f t="shared" si="6"/>
        <v>57.08</v>
      </c>
      <c r="BY6" s="28">
        <f t="shared" si="6"/>
        <v>56.26</v>
      </c>
      <c r="BZ6" s="28">
        <f t="shared" si="6"/>
        <v>52.94</v>
      </c>
      <c r="CA6" s="24" t="str">
        <f>IF(CA7="","",IF(CA7="-","【-】","【"&amp;SUBSTITUTE(TEXT(CA7,"#,##0.00"),"-","△")&amp;"】"))</f>
        <v>【57.02】</v>
      </c>
      <c r="CB6" s="28" t="str">
        <f t="shared" ref="CB6:CK6" si="7">IF(CB7="",NA(),CB7)</f>
        <v>-</v>
      </c>
      <c r="CC6" s="28" t="str">
        <f t="shared" si="7"/>
        <v>-</v>
      </c>
      <c r="CD6" s="28">
        <f t="shared" si="7"/>
        <v>170.05</v>
      </c>
      <c r="CE6" s="28">
        <f t="shared" si="7"/>
        <v>168.51</v>
      </c>
      <c r="CF6" s="28">
        <f t="shared" si="7"/>
        <v>161.79</v>
      </c>
      <c r="CG6" s="28" t="str">
        <f t="shared" si="7"/>
        <v>-</v>
      </c>
      <c r="CH6" s="28" t="str">
        <f t="shared" si="7"/>
        <v>-</v>
      </c>
      <c r="CI6" s="28">
        <f t="shared" si="7"/>
        <v>274.99</v>
      </c>
      <c r="CJ6" s="28">
        <f t="shared" si="7"/>
        <v>282.08999999999997</v>
      </c>
      <c r="CK6" s="28">
        <f t="shared" si="7"/>
        <v>303.27999999999997</v>
      </c>
      <c r="CL6" s="24" t="str">
        <f>IF(CL7="","",IF(CL7="-","【-】","【"&amp;SUBSTITUTE(TEXT(CL7,"#,##0.00"),"-","△")&amp;"】"))</f>
        <v>【273.68】</v>
      </c>
      <c r="CM6" s="28" t="str">
        <f t="shared" ref="CM6:CV6" si="8">IF(CM7="",NA(),CM7)</f>
        <v>-</v>
      </c>
      <c r="CN6" s="28" t="str">
        <f t="shared" si="8"/>
        <v>-</v>
      </c>
      <c r="CO6" s="28">
        <f t="shared" si="8"/>
        <v>50.79</v>
      </c>
      <c r="CP6" s="28">
        <f t="shared" si="8"/>
        <v>47.84</v>
      </c>
      <c r="CQ6" s="28">
        <f t="shared" si="8"/>
        <v>45.02</v>
      </c>
      <c r="CR6" s="28" t="str">
        <f t="shared" si="8"/>
        <v>-</v>
      </c>
      <c r="CS6" s="28" t="str">
        <f t="shared" si="8"/>
        <v>-</v>
      </c>
      <c r="CT6" s="28">
        <f t="shared" si="8"/>
        <v>54.83</v>
      </c>
      <c r="CU6" s="28">
        <f t="shared" si="8"/>
        <v>66.53</v>
      </c>
      <c r="CV6" s="28">
        <f t="shared" si="8"/>
        <v>52.35</v>
      </c>
      <c r="CW6" s="24" t="str">
        <f>IF(CW7="","",IF(CW7="-","【-】","【"&amp;SUBSTITUTE(TEXT(CW7,"#,##0.00"),"-","△")&amp;"】"))</f>
        <v>【52.55】</v>
      </c>
      <c r="CX6" s="28" t="str">
        <f t="shared" ref="CX6:DG6" si="9">IF(CX7="",NA(),CX7)</f>
        <v>-</v>
      </c>
      <c r="CY6" s="28" t="str">
        <f t="shared" si="9"/>
        <v>-</v>
      </c>
      <c r="CZ6" s="28">
        <f t="shared" si="9"/>
        <v>84.17</v>
      </c>
      <c r="DA6" s="28">
        <f t="shared" si="9"/>
        <v>86.74</v>
      </c>
      <c r="DB6" s="28">
        <f t="shared" si="9"/>
        <v>86.98</v>
      </c>
      <c r="DC6" s="28" t="str">
        <f t="shared" si="9"/>
        <v>-</v>
      </c>
      <c r="DD6" s="28" t="str">
        <f t="shared" si="9"/>
        <v>-</v>
      </c>
      <c r="DE6" s="28">
        <f t="shared" si="9"/>
        <v>84.7</v>
      </c>
      <c r="DF6" s="28">
        <f t="shared" si="9"/>
        <v>84.67</v>
      </c>
      <c r="DG6" s="28">
        <f t="shared" si="9"/>
        <v>84.39</v>
      </c>
      <c r="DH6" s="24" t="str">
        <f>IF(DH7="","",IF(DH7="-","【-】","【"&amp;SUBSTITUTE(TEXT(DH7,"#,##0.00"),"-","△")&amp;"】"))</f>
        <v>【87.30】</v>
      </c>
      <c r="DI6" s="28" t="str">
        <f t="shared" ref="DI6:DR6" si="10">IF(DI7="",NA(),DI7)</f>
        <v>-</v>
      </c>
      <c r="DJ6" s="28" t="str">
        <f t="shared" si="10"/>
        <v>-</v>
      </c>
      <c r="DK6" s="28">
        <f t="shared" si="10"/>
        <v>3.91</v>
      </c>
      <c r="DL6" s="28">
        <f t="shared" si="10"/>
        <v>7.74</v>
      </c>
      <c r="DM6" s="28">
        <f t="shared" si="10"/>
        <v>11.45</v>
      </c>
      <c r="DN6" s="28" t="str">
        <f t="shared" si="10"/>
        <v>-</v>
      </c>
      <c r="DO6" s="28" t="str">
        <f t="shared" si="10"/>
        <v>-</v>
      </c>
      <c r="DP6" s="28">
        <f t="shared" si="10"/>
        <v>20.34</v>
      </c>
      <c r="DQ6" s="28">
        <f t="shared" si="10"/>
        <v>21.85</v>
      </c>
      <c r="DR6" s="28">
        <f t="shared" si="10"/>
        <v>25.19</v>
      </c>
      <c r="DS6" s="24" t="str">
        <f>IF(DS7="","",IF(DS7="-","【-】","【"&amp;SUBSTITUTE(TEXT(DS7,"#,##0.00"),"-","△")&amp;"】"))</f>
        <v>【27.11】</v>
      </c>
      <c r="DT6" s="28" t="str">
        <f t="shared" ref="DT6:EC6" si="11">IF(DT7="",NA(),DT7)</f>
        <v>-</v>
      </c>
      <c r="DU6" s="28" t="str">
        <f t="shared" si="11"/>
        <v>-</v>
      </c>
      <c r="DV6" s="24">
        <f t="shared" si="11"/>
        <v>0</v>
      </c>
      <c r="DW6" s="24">
        <f t="shared" si="11"/>
        <v>0</v>
      </c>
      <c r="DX6" s="24">
        <f t="shared" si="11"/>
        <v>0</v>
      </c>
      <c r="DY6" s="28" t="str">
        <f t="shared" si="11"/>
        <v>-</v>
      </c>
      <c r="DZ6" s="28" t="str">
        <f t="shared" si="11"/>
        <v>-</v>
      </c>
      <c r="EA6" s="24">
        <f t="shared" si="11"/>
        <v>0</v>
      </c>
      <c r="EB6" s="24">
        <f t="shared" si="11"/>
        <v>0</v>
      </c>
      <c r="EC6" s="24">
        <f t="shared" si="11"/>
        <v>0</v>
      </c>
      <c r="ED6" s="24" t="str">
        <f>IF(ED7="","",IF(ED7="-","【-】","【"&amp;SUBSTITUTE(TEXT(ED7,"#,##0.00"),"-","△")&amp;"】"))</f>
        <v>【0.00】</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0.25</v>
      </c>
      <c r="EM6" s="28">
        <f t="shared" si="12"/>
        <v>0.05</v>
      </c>
      <c r="EN6" s="28">
        <f t="shared" si="12"/>
        <v>0.03</v>
      </c>
      <c r="EO6" s="24" t="str">
        <f>IF(EO7="","",IF(EO7="-","【-】","【"&amp;SUBSTITUTE(TEXT(EO7,"#,##0.00"),"-","△")&amp;"】"))</f>
        <v>【0.02】</v>
      </c>
    </row>
    <row r="7" spans="1:148" s="13" customFormat="1" x14ac:dyDescent="0.15">
      <c r="A7" s="14"/>
      <c r="B7" s="20">
        <v>2022</v>
      </c>
      <c r="C7" s="20">
        <v>452068</v>
      </c>
      <c r="D7" s="20">
        <v>46</v>
      </c>
      <c r="E7" s="20">
        <v>17</v>
      </c>
      <c r="F7" s="20">
        <v>5</v>
      </c>
      <c r="G7" s="20">
        <v>0</v>
      </c>
      <c r="H7" s="20" t="s">
        <v>95</v>
      </c>
      <c r="I7" s="20" t="s">
        <v>96</v>
      </c>
      <c r="J7" s="20" t="s">
        <v>97</v>
      </c>
      <c r="K7" s="20" t="s">
        <v>98</v>
      </c>
      <c r="L7" s="20" t="s">
        <v>99</v>
      </c>
      <c r="M7" s="20" t="s">
        <v>100</v>
      </c>
      <c r="N7" s="25" t="s">
        <v>101</v>
      </c>
      <c r="O7" s="25">
        <v>70.790000000000006</v>
      </c>
      <c r="P7" s="25">
        <v>4.18</v>
      </c>
      <c r="Q7" s="25">
        <v>110.3</v>
      </c>
      <c r="R7" s="25">
        <v>2750</v>
      </c>
      <c r="S7" s="25">
        <v>59390</v>
      </c>
      <c r="T7" s="25">
        <v>336.89</v>
      </c>
      <c r="U7" s="25">
        <v>176.29</v>
      </c>
      <c r="V7" s="25">
        <v>2466</v>
      </c>
      <c r="W7" s="25">
        <v>2.1800000000000002</v>
      </c>
      <c r="X7" s="25">
        <v>1131.19</v>
      </c>
      <c r="Y7" s="25" t="s">
        <v>101</v>
      </c>
      <c r="Z7" s="25" t="s">
        <v>101</v>
      </c>
      <c r="AA7" s="25">
        <v>168.27</v>
      </c>
      <c r="AB7" s="25">
        <v>145.97999999999999</v>
      </c>
      <c r="AC7" s="25">
        <v>135.72999999999999</v>
      </c>
      <c r="AD7" s="25" t="s">
        <v>101</v>
      </c>
      <c r="AE7" s="25" t="s">
        <v>101</v>
      </c>
      <c r="AF7" s="25">
        <v>106.37</v>
      </c>
      <c r="AG7" s="25">
        <v>106.07</v>
      </c>
      <c r="AH7" s="25">
        <v>105.5</v>
      </c>
      <c r="AI7" s="25">
        <v>103.61</v>
      </c>
      <c r="AJ7" s="25" t="s">
        <v>101</v>
      </c>
      <c r="AK7" s="25" t="s">
        <v>101</v>
      </c>
      <c r="AL7" s="25">
        <v>0</v>
      </c>
      <c r="AM7" s="25">
        <v>0</v>
      </c>
      <c r="AN7" s="25">
        <v>0</v>
      </c>
      <c r="AO7" s="25" t="s">
        <v>101</v>
      </c>
      <c r="AP7" s="25" t="s">
        <v>101</v>
      </c>
      <c r="AQ7" s="25">
        <v>139.02000000000001</v>
      </c>
      <c r="AR7" s="25">
        <v>132.04</v>
      </c>
      <c r="AS7" s="25">
        <v>145.43</v>
      </c>
      <c r="AT7" s="25">
        <v>133.62</v>
      </c>
      <c r="AU7" s="25" t="s">
        <v>101</v>
      </c>
      <c r="AV7" s="25" t="s">
        <v>101</v>
      </c>
      <c r="AW7" s="25">
        <v>104.63</v>
      </c>
      <c r="AX7" s="25">
        <v>162.66999999999999</v>
      </c>
      <c r="AY7" s="25">
        <v>205.65</v>
      </c>
      <c r="AZ7" s="25" t="s">
        <v>101</v>
      </c>
      <c r="BA7" s="25" t="s">
        <v>101</v>
      </c>
      <c r="BB7" s="25">
        <v>29.13</v>
      </c>
      <c r="BC7" s="25">
        <v>35.69</v>
      </c>
      <c r="BD7" s="25">
        <v>38.4</v>
      </c>
      <c r="BE7" s="25">
        <v>36.94</v>
      </c>
      <c r="BF7" s="25" t="s">
        <v>101</v>
      </c>
      <c r="BG7" s="25" t="s">
        <v>101</v>
      </c>
      <c r="BH7" s="25">
        <v>0</v>
      </c>
      <c r="BI7" s="25">
        <v>0</v>
      </c>
      <c r="BJ7" s="25">
        <v>0</v>
      </c>
      <c r="BK7" s="25" t="s">
        <v>101</v>
      </c>
      <c r="BL7" s="25" t="s">
        <v>101</v>
      </c>
      <c r="BM7" s="25">
        <v>867.83</v>
      </c>
      <c r="BN7" s="25">
        <v>791.76</v>
      </c>
      <c r="BO7" s="25">
        <v>900.82</v>
      </c>
      <c r="BP7" s="25">
        <v>809.19</v>
      </c>
      <c r="BQ7" s="25" t="s">
        <v>101</v>
      </c>
      <c r="BR7" s="25" t="s">
        <v>101</v>
      </c>
      <c r="BS7" s="25">
        <v>70.67</v>
      </c>
      <c r="BT7" s="25">
        <v>71.45</v>
      </c>
      <c r="BU7" s="25">
        <v>74.7</v>
      </c>
      <c r="BV7" s="25" t="s">
        <v>101</v>
      </c>
      <c r="BW7" s="25" t="s">
        <v>101</v>
      </c>
      <c r="BX7" s="25">
        <v>57.08</v>
      </c>
      <c r="BY7" s="25">
        <v>56.26</v>
      </c>
      <c r="BZ7" s="25">
        <v>52.94</v>
      </c>
      <c r="CA7" s="25">
        <v>57.02</v>
      </c>
      <c r="CB7" s="25" t="s">
        <v>101</v>
      </c>
      <c r="CC7" s="25" t="s">
        <v>101</v>
      </c>
      <c r="CD7" s="25">
        <v>170.05</v>
      </c>
      <c r="CE7" s="25">
        <v>168.51</v>
      </c>
      <c r="CF7" s="25">
        <v>161.79</v>
      </c>
      <c r="CG7" s="25" t="s">
        <v>101</v>
      </c>
      <c r="CH7" s="25" t="s">
        <v>101</v>
      </c>
      <c r="CI7" s="25">
        <v>274.99</v>
      </c>
      <c r="CJ7" s="25">
        <v>282.08999999999997</v>
      </c>
      <c r="CK7" s="25">
        <v>303.27999999999997</v>
      </c>
      <c r="CL7" s="25">
        <v>273.68</v>
      </c>
      <c r="CM7" s="25" t="s">
        <v>101</v>
      </c>
      <c r="CN7" s="25" t="s">
        <v>101</v>
      </c>
      <c r="CO7" s="25">
        <v>50.79</v>
      </c>
      <c r="CP7" s="25">
        <v>47.84</v>
      </c>
      <c r="CQ7" s="25">
        <v>45.02</v>
      </c>
      <c r="CR7" s="25" t="s">
        <v>101</v>
      </c>
      <c r="CS7" s="25" t="s">
        <v>101</v>
      </c>
      <c r="CT7" s="25">
        <v>54.83</v>
      </c>
      <c r="CU7" s="25">
        <v>66.53</v>
      </c>
      <c r="CV7" s="25">
        <v>52.35</v>
      </c>
      <c r="CW7" s="25">
        <v>52.55</v>
      </c>
      <c r="CX7" s="25" t="s">
        <v>101</v>
      </c>
      <c r="CY7" s="25" t="s">
        <v>101</v>
      </c>
      <c r="CZ7" s="25">
        <v>84.17</v>
      </c>
      <c r="DA7" s="25">
        <v>86.74</v>
      </c>
      <c r="DB7" s="25">
        <v>86.98</v>
      </c>
      <c r="DC7" s="25" t="s">
        <v>101</v>
      </c>
      <c r="DD7" s="25" t="s">
        <v>101</v>
      </c>
      <c r="DE7" s="25">
        <v>84.7</v>
      </c>
      <c r="DF7" s="25">
        <v>84.67</v>
      </c>
      <c r="DG7" s="25">
        <v>84.39</v>
      </c>
      <c r="DH7" s="25">
        <v>87.3</v>
      </c>
      <c r="DI7" s="25" t="s">
        <v>101</v>
      </c>
      <c r="DJ7" s="25" t="s">
        <v>101</v>
      </c>
      <c r="DK7" s="25">
        <v>3.91</v>
      </c>
      <c r="DL7" s="25">
        <v>7.74</v>
      </c>
      <c r="DM7" s="25">
        <v>11.45</v>
      </c>
      <c r="DN7" s="25" t="s">
        <v>101</v>
      </c>
      <c r="DO7" s="25" t="s">
        <v>101</v>
      </c>
      <c r="DP7" s="25">
        <v>20.34</v>
      </c>
      <c r="DQ7" s="25">
        <v>21.85</v>
      </c>
      <c r="DR7" s="25">
        <v>25.19</v>
      </c>
      <c r="DS7" s="25">
        <v>27.11</v>
      </c>
      <c r="DT7" s="25" t="s">
        <v>101</v>
      </c>
      <c r="DU7" s="25" t="s">
        <v>101</v>
      </c>
      <c r="DV7" s="25">
        <v>0</v>
      </c>
      <c r="DW7" s="25">
        <v>0</v>
      </c>
      <c r="DX7" s="25">
        <v>0</v>
      </c>
      <c r="DY7" s="25" t="s">
        <v>101</v>
      </c>
      <c r="DZ7" s="25" t="s">
        <v>101</v>
      </c>
      <c r="EA7" s="25">
        <v>0</v>
      </c>
      <c r="EB7" s="25">
        <v>0</v>
      </c>
      <c r="EC7" s="25">
        <v>0</v>
      </c>
      <c r="ED7" s="25">
        <v>0</v>
      </c>
      <c r="EE7" s="25" t="s">
        <v>101</v>
      </c>
      <c r="EF7" s="25" t="s">
        <v>101</v>
      </c>
      <c r="EG7" s="25">
        <v>0</v>
      </c>
      <c r="EH7" s="25">
        <v>0</v>
      </c>
      <c r="EI7" s="25">
        <v>0</v>
      </c>
      <c r="EJ7" s="25" t="s">
        <v>101</v>
      </c>
      <c r="EK7" s="25" t="s">
        <v>101</v>
      </c>
      <c r="EL7" s="25">
        <v>0.25</v>
      </c>
      <c r="EM7" s="25">
        <v>0.05</v>
      </c>
      <c r="EN7" s="25">
        <v>0.03</v>
      </c>
      <c r="EO7" s="25">
        <v>0.02</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102</v>
      </c>
      <c r="C9" s="15" t="s">
        <v>103</v>
      </c>
      <c r="D9" s="15" t="s">
        <v>104</v>
      </c>
      <c r="E9" s="15" t="s">
        <v>105</v>
      </c>
      <c r="F9" s="15" t="s">
        <v>106</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32</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野別 夏美</cp:lastModifiedBy>
  <dcterms:created xsi:type="dcterms:W3CDTF">2023-12-12T01:04:52Z</dcterms:created>
  <dcterms:modified xsi:type="dcterms:W3CDTF">2024-02-01T08:07:38Z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2024-02-01T04:54:45Z</vt:filetime>
  </property>
</Properties>
</file>