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6下水道事業\02特定環境下水\"/>
    </mc:Choice>
  </mc:AlternateContent>
  <xr:revisionPtr revIDLastSave="0" documentId="13_ncr:1_{84329390-7759-4CAF-A1C2-D5F0986DD319}" xr6:coauthVersionLast="47" xr6:coauthVersionMax="47" xr10:uidLastSave="{00000000-0000-0000-0000-000000000000}"/>
  <workbookProtection workbookAlgorithmName="SHA-512" workbookHashValue="b8eCJNZwJ79tzD6iOMGEm4koln1p6iuUee0aJLfr3MiKfoyfMYXyVa4nNY33Ttup/hKQKaUqUcN1TjapjgGx2w==" workbookSaltValue="xf/JSvegSWTIWMGAjl1WZ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P8" i="4"/>
  <c r="I8" i="4"/>
  <c r="B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<sst xmlns="http://schemas.openxmlformats.org/spreadsheetml/2006/main" count="236" uniqueCount="120">
  <si>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</si>
  <si>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</si>
  <si>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</si>
  <si>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</si>
  <si>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</si>
  <si>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</si>
  <si>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</si>
  <si>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</si>
  <si>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</si>
  <si>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</si>
  <si>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</si>
  <si>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</si>
  <si>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</si>
  <si>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</si>
  <si>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</si>
  <si>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</si>
  <si>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</si>
  <si>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</si>
  <si>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</si>
  <si>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</si>
  <si>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</si>
  <si>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</si>
  <si>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</si>
  <si>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</si>
  <si>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</si>
  <si>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</si>
  <si>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</si>
  <si>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</si>
  <si>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</si>
  <si>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</si>
  <si>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</si>
  <si>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</si>
  <si>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</si>
  <si>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</si>
  <si>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</si>
  <si>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</si>
  <si>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</si>
  <si>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</si>
  <si>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</si>
  <si>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</si>
  <si>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</si>
  <si>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</si>
  <si>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</si>
  <si>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</si>
  <si>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</si>
  <si>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</si>
  <si>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</si>
  <si>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</si>
  <si>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</si>
  <si>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</si>
  <si>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</si>
  <si>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</si>
  <si>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</si>
  <si>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</si>
  <si>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</si>
  <si>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</si>
  <si>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</si>
  <si>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</si>
  <si>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</si>
  <si>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</si>
  <si>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</si>
  <si>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</si>
  <si>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</si>
  <si>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</si>
  <si>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</si>
  <si>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</si>
  <si>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</si>
  <si>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</si>
  <si>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</si>
  <si>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</si>
  <si>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</si>
  <si>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</si>
  <si>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</si>
  <si>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</si>
  <si>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</si>
  <si>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</si>
  <si>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</si>
  <si>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</si>
  <si>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</si>
  <si>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</si>
  <si>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</si>
  <si>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</si>
  <si>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</si>
  <si>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</si>
  <si>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</si>
  <si>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</si>
  <si>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</si>
  <si>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</si>
  <si>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</si>
  <si>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</si>
  <si>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</si>
  <si>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</si>
  <si>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</si>
  <si>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</si>
  <si>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</si>
  <si>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</si>
  <si>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</si>
  <si>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</si>
  <si>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</si>
  <si>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</si>
  <si>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</si>
  <si>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</si>
  <si>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</si>
  <si>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</si>
  <si>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</si>
  <si>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</si>
  <si>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</si>
  <si>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</si>
  <si>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</si>
  <si>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</si>
  <si>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</si>
  <si>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</si>
  <si>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</si>
  <si>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</si>
  <si>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</si>
  <si>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</si>
  <si>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</si>
  <si>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本村浄化センターは平成13年度に供用を開始し一定年数を経過していることから今後はストックマネジメント計画に基づき改築更新の実施を検討する。</t>
    <rPh sb="1" eb="3">
      <t>ホンソン</t>
    </rPh>
    <rPh sb="3" eb="5">
      <t>ジョウカ</t>
    </rPh>
    <rPh sb="10" eb="12">
      <t>ヘイセイ</t>
    </rPh>
    <rPh sb="14" eb="16">
      <t>ネンド</t>
    </rPh>
    <rPh sb="17" eb="19">
      <t>キョウヨウ</t>
    </rPh>
    <rPh sb="20" eb="22">
      <t>カイシ</t>
    </rPh>
    <rPh sb="23" eb="27">
      <t>イッテイネンスウ</t>
    </rPh>
    <rPh sb="28" eb="30">
      <t>ケイカ</t>
    </rPh>
    <rPh sb="38" eb="40">
      <t>コンゴ</t>
    </rPh>
    <rPh sb="51" eb="53">
      <t>ケイカク</t>
    </rPh>
    <rPh sb="54" eb="55">
      <t>モト</t>
    </rPh>
    <rPh sb="57" eb="61">
      <t>カイチクコウシン</t>
    </rPh>
    <rPh sb="62" eb="64">
      <t>ジッシ</t>
    </rPh>
    <rPh sb="65" eb="67">
      <t>ケントウ</t>
    </rPh>
    <phoneticPr fontId="4"/>
  </si>
  <si>
    <t>　地方債の償還ピークは終了し収益的収支比率も100％を超えており経営状況は改善されているように見えるが排水人口の減少により料金収入は低下を続け財源を一般会計繰入金に依存している。今後処理施設の更新需要も大きく出てくることから料金の改定を含めた経営戦略の見直しを行っていく。</t>
    <rPh sb="1" eb="4">
      <t>チホウサイ</t>
    </rPh>
    <rPh sb="5" eb="7">
      <t>ショウカン</t>
    </rPh>
    <rPh sb="11" eb="13">
      <t>シュウリョウ</t>
    </rPh>
    <rPh sb="14" eb="17">
      <t>シュウエキテキ</t>
    </rPh>
    <rPh sb="17" eb="21">
      <t>シュウシヒリツ</t>
    </rPh>
    <rPh sb="27" eb="28">
      <t>コ</t>
    </rPh>
    <rPh sb="32" eb="36">
      <t>ケイエイジョウキョウ</t>
    </rPh>
    <rPh sb="37" eb="39">
      <t>カイゼン</t>
    </rPh>
    <rPh sb="47" eb="48">
      <t>ミ</t>
    </rPh>
    <rPh sb="51" eb="53">
      <t>ハイスイ</t>
    </rPh>
    <rPh sb="53" eb="55">
      <t>ジンコウ</t>
    </rPh>
    <rPh sb="56" eb="58">
      <t>ゲンショウ</t>
    </rPh>
    <rPh sb="61" eb="63">
      <t>リョウキン</t>
    </rPh>
    <rPh sb="63" eb="65">
      <t>シュウニュウ</t>
    </rPh>
    <rPh sb="66" eb="68">
      <t>テイカ</t>
    </rPh>
    <rPh sb="69" eb="70">
      <t>ツヅ</t>
    </rPh>
    <rPh sb="71" eb="73">
      <t>ザイゲン</t>
    </rPh>
    <rPh sb="74" eb="78">
      <t>イッパンカイケイ</t>
    </rPh>
    <rPh sb="78" eb="81">
      <t>クリイレキン</t>
    </rPh>
    <rPh sb="82" eb="84">
      <t>イゾン</t>
    </rPh>
    <rPh sb="89" eb="91">
      <t>コンゴ</t>
    </rPh>
    <rPh sb="91" eb="93">
      <t>ショリ</t>
    </rPh>
    <rPh sb="93" eb="95">
      <t>シセツ</t>
    </rPh>
    <rPh sb="96" eb="98">
      <t>コウシン</t>
    </rPh>
    <rPh sb="98" eb="100">
      <t>ジュヨウ</t>
    </rPh>
    <rPh sb="101" eb="102">
      <t>オオ</t>
    </rPh>
    <rPh sb="104" eb="105">
      <t>デ</t>
    </rPh>
    <rPh sb="112" eb="114">
      <t>リョウキン</t>
    </rPh>
    <rPh sb="115" eb="117">
      <t>カイテイ</t>
    </rPh>
    <rPh sb="118" eb="119">
      <t>フク</t>
    </rPh>
    <rPh sb="121" eb="123">
      <t>ケイエイ</t>
    </rPh>
    <rPh sb="123" eb="125">
      <t>センリャク</t>
    </rPh>
    <rPh sb="126" eb="128">
      <t>ミナオ</t>
    </rPh>
    <rPh sb="130" eb="131">
      <t>オコナ</t>
    </rPh>
    <phoneticPr fontId="4"/>
  </si>
  <si>
    <r>
      <t>【①収益的収支比率・⑤経費回収率】
　収益的収支比率は100％を超える水準で横ばいに推移しているが、経費回収率は令和３年度よりも18％悪化し、類似団体と比較しても低水準となっている。事業の運営費用を使用料及び負担金で賄えておらず一般会計繰入金に財源を依存していることが原因であり、令和７年度までに経営戦略の内容を見直し、使用料金の改定等の議論を開始する予定である。
【⑥汚水処理原価】
　令和３年度と比較して</t>
    </r>
    <r>
      <rPr>
        <sz val="11"/>
        <rFont val="ＭＳ ゴシック"/>
        <family val="3"/>
        <charset val="128"/>
      </rPr>
      <t>249</t>
    </r>
    <r>
      <rPr>
        <sz val="11"/>
        <color theme="1"/>
        <rFont val="ＭＳ ゴシック"/>
        <family val="3"/>
        <charset val="128"/>
      </rPr>
      <t>円程度上昇した。浄化施設修繕案件の増加、公営企業会計適用準備による営業費用の増加が主要因であるが、維持管理費の効率的な縮減を図り改善していく。
【⑦施設利用率】
施設利用率は令和３年度と比較し</t>
    </r>
    <r>
      <rPr>
        <sz val="11"/>
        <rFont val="ＭＳ ゴシック"/>
        <family val="3"/>
        <charset val="128"/>
      </rPr>
      <t>2.3</t>
    </r>
    <r>
      <rPr>
        <sz val="11"/>
        <color theme="1"/>
        <rFont val="ＭＳ ゴシック"/>
        <family val="3"/>
        <charset val="128"/>
      </rPr>
      <t>％程度低下しているものの、し尿前処理施設からの投入を換算すると概ね80％程度の稼働を維持しており施設規模は妥当と判断し今後も維持に努める。
【⑧水洗化率】
水洗化率は100％となっており今後も維持に努める。</t>
    </r>
    <rPh sb="2" eb="5">
      <t>シュウエキテキ</t>
    </rPh>
    <rPh sb="5" eb="7">
      <t>シュウシ</t>
    </rPh>
    <rPh sb="7" eb="9">
      <t>ヒリツ</t>
    </rPh>
    <rPh sb="11" eb="13">
      <t>ケイヒ</t>
    </rPh>
    <rPh sb="13" eb="15">
      <t>カイシュウ</t>
    </rPh>
    <rPh sb="15" eb="16">
      <t>リツ</t>
    </rPh>
    <rPh sb="19" eb="22">
      <t>シュウエキテキ</t>
    </rPh>
    <rPh sb="22" eb="24">
      <t>シュウシ</t>
    </rPh>
    <rPh sb="24" eb="26">
      <t>ヒリツ</t>
    </rPh>
    <rPh sb="32" eb="33">
      <t>コ</t>
    </rPh>
    <rPh sb="35" eb="37">
      <t>スイジュン</t>
    </rPh>
    <rPh sb="38" eb="39">
      <t>ヨコ</t>
    </rPh>
    <rPh sb="42" eb="44">
      <t>スイイ</t>
    </rPh>
    <rPh sb="50" eb="52">
      <t>ケイヒ</t>
    </rPh>
    <rPh sb="52" eb="55">
      <t>カイシュウリツ</t>
    </rPh>
    <rPh sb="56" eb="58">
      <t>レイワ</t>
    </rPh>
    <rPh sb="59" eb="61">
      <t>ネンド</t>
    </rPh>
    <rPh sb="67" eb="69">
      <t>アッカ</t>
    </rPh>
    <rPh sb="71" eb="73">
      <t>ルイジ</t>
    </rPh>
    <rPh sb="73" eb="75">
      <t>ダンタイ</t>
    </rPh>
    <rPh sb="76" eb="78">
      <t>ヒカク</t>
    </rPh>
    <rPh sb="81" eb="84">
      <t>テイスイジュン</t>
    </rPh>
    <rPh sb="91" eb="93">
      <t>ジギョウ</t>
    </rPh>
    <rPh sb="94" eb="98">
      <t>ウンエイヒヨウ</t>
    </rPh>
    <rPh sb="99" eb="102">
      <t>シヨウリョウ</t>
    </rPh>
    <rPh sb="102" eb="103">
      <t>オヨ</t>
    </rPh>
    <rPh sb="104" eb="107">
      <t>フタンキン</t>
    </rPh>
    <rPh sb="108" eb="109">
      <t>マカナ</t>
    </rPh>
    <rPh sb="114" eb="118">
      <t>イッパンカイケイ</t>
    </rPh>
    <rPh sb="118" eb="121">
      <t>クリイレキン</t>
    </rPh>
    <rPh sb="122" eb="124">
      <t>ザイゲン</t>
    </rPh>
    <rPh sb="125" eb="127">
      <t>イゾン</t>
    </rPh>
    <rPh sb="134" eb="136">
      <t>ゲンイン</t>
    </rPh>
    <rPh sb="140" eb="142">
      <t>レイワ</t>
    </rPh>
    <rPh sb="143" eb="145">
      <t>ネンド</t>
    </rPh>
    <rPh sb="148" eb="152">
      <t>ケイエイセンリャク</t>
    </rPh>
    <rPh sb="153" eb="155">
      <t>ナイヨウ</t>
    </rPh>
    <rPh sb="156" eb="158">
      <t>ミナオ</t>
    </rPh>
    <rPh sb="160" eb="164">
      <t>シヨウリョウキン</t>
    </rPh>
    <rPh sb="165" eb="167">
      <t>カイテイ</t>
    </rPh>
    <rPh sb="167" eb="168">
      <t>トウ</t>
    </rPh>
    <rPh sb="169" eb="171">
      <t>ギロン</t>
    </rPh>
    <rPh sb="172" eb="174">
      <t>カイシ</t>
    </rPh>
    <rPh sb="176" eb="178">
      <t>ヨテイ</t>
    </rPh>
    <rPh sb="186" eb="190">
      <t>オスイショリ</t>
    </rPh>
    <rPh sb="190" eb="192">
      <t>ゲンカ</t>
    </rPh>
    <rPh sb="195" eb="197">
      <t>レイワ</t>
    </rPh>
    <rPh sb="198" eb="200">
      <t>ネンド</t>
    </rPh>
    <rPh sb="201" eb="203">
      <t>ヒカク</t>
    </rPh>
    <rPh sb="208" eb="209">
      <t>エン</t>
    </rPh>
    <rPh sb="209" eb="211">
      <t>テイド</t>
    </rPh>
    <rPh sb="211" eb="213">
      <t>ジョウショウ</t>
    </rPh>
    <rPh sb="216" eb="220">
      <t>ジョウカシセツ</t>
    </rPh>
    <rPh sb="220" eb="222">
      <t>シュウゼン</t>
    </rPh>
    <rPh sb="222" eb="224">
      <t>アンケン</t>
    </rPh>
    <rPh sb="225" eb="227">
      <t>ゾウカ</t>
    </rPh>
    <rPh sb="228" eb="232">
      <t>コウエイキギョウ</t>
    </rPh>
    <rPh sb="232" eb="234">
      <t>カイケイ</t>
    </rPh>
    <rPh sb="234" eb="236">
      <t>テキヨウ</t>
    </rPh>
    <rPh sb="236" eb="238">
      <t>ジュンビ</t>
    </rPh>
    <rPh sb="241" eb="243">
      <t>エイギョウ</t>
    </rPh>
    <rPh sb="243" eb="245">
      <t>ヒヨウ</t>
    </rPh>
    <rPh sb="246" eb="248">
      <t>ゾウカ</t>
    </rPh>
    <rPh sb="249" eb="252">
      <t>シュヨウイン</t>
    </rPh>
    <rPh sb="257" eb="262">
      <t>イジカンリヒ</t>
    </rPh>
    <rPh sb="263" eb="266">
      <t>コウリツテキ</t>
    </rPh>
    <rPh sb="267" eb="269">
      <t>シュクゲン</t>
    </rPh>
    <rPh sb="270" eb="271">
      <t>ハカ</t>
    </rPh>
    <rPh sb="272" eb="274">
      <t>カイゼン</t>
    </rPh>
    <rPh sb="283" eb="288">
      <t>シセツリヨウリツ</t>
    </rPh>
    <rPh sb="290" eb="292">
      <t>シセツ</t>
    </rPh>
    <rPh sb="292" eb="295">
      <t>リヨウリツ</t>
    </rPh>
    <rPh sb="296" eb="298">
      <t>レイワ</t>
    </rPh>
    <rPh sb="299" eb="301">
      <t>ネンド</t>
    </rPh>
    <rPh sb="302" eb="304">
      <t>ヒカク</t>
    </rPh>
    <rPh sb="309" eb="311">
      <t>テイド</t>
    </rPh>
    <rPh sb="311" eb="313">
      <t>テイカ</t>
    </rPh>
    <rPh sb="322" eb="323">
      <t>ニョウ</t>
    </rPh>
    <rPh sb="323" eb="326">
      <t>マエショリ</t>
    </rPh>
    <rPh sb="326" eb="328">
      <t>シセツ</t>
    </rPh>
    <rPh sb="331" eb="333">
      <t>トウニュウ</t>
    </rPh>
    <rPh sb="334" eb="336">
      <t>カンサン</t>
    </rPh>
    <rPh sb="339" eb="340">
      <t>オオム</t>
    </rPh>
    <rPh sb="344" eb="346">
      <t>テイド</t>
    </rPh>
    <rPh sb="347" eb="349">
      <t>カドウ</t>
    </rPh>
    <rPh sb="350" eb="352">
      <t>イジ</t>
    </rPh>
    <rPh sb="356" eb="360">
      <t>シセツキボ</t>
    </rPh>
    <rPh sb="361" eb="363">
      <t>ダトウ</t>
    </rPh>
    <rPh sb="364" eb="366">
      <t>ハンダン</t>
    </rPh>
    <rPh sb="367" eb="369">
      <t>コンゴ</t>
    </rPh>
    <rPh sb="370" eb="372">
      <t>イジ</t>
    </rPh>
    <rPh sb="373" eb="374">
      <t>ツト</t>
    </rPh>
    <rPh sb="381" eb="385">
      <t>スイセンカリツ</t>
    </rPh>
    <rPh sb="387" eb="391">
      <t>スイセンカリツ</t>
    </rPh>
    <rPh sb="402" eb="404">
      <t>コンゴ</t>
    </rPh>
    <rPh sb="405" eb="407">
      <t>イジ</t>
    </rPh>
    <rPh sb="408" eb="4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</si>
</sst>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5-4194-BA4E-0B03E94B29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7E5-4194-BA4E-0B03E94B29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c:v>
                </c:pt>
                <c:pt idx="1">
                  <c:v>37.67</c:v>
                </c:pt>
                <c:pt idx="2">
                  <c:v>40</c:v>
                </c:pt>
                <c:pt idx="3">
                  <c:v>39</c:v>
                </c:pt>
                <c:pt idx="4">
                  <c:v>36.67</c:v>
                </c:pt>
              </c:numCache>
            </c:numRef>
          </c:val>
          <c:extLst>
            <c:ext xmlns:c16="http://schemas.microsoft.com/office/drawing/2014/chart" uri="{C3380CC4-5D6E-409C-BE32-E72D297353CC}">
              <c16:uniqueId val="{00000000-CA10-4712-B51F-E3DA34DF3A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CA10-4712-B51F-E3DA34DF3A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99.05</c:v>
                </c:pt>
                <c:pt idx="2">
                  <c:v>99.05</c:v>
                </c:pt>
                <c:pt idx="3">
                  <c:v>99.03</c:v>
                </c:pt>
                <c:pt idx="4">
                  <c:v>100</c:v>
                </c:pt>
              </c:numCache>
            </c:numRef>
          </c:val>
          <c:extLst>
            <c:ext xmlns:c16="http://schemas.microsoft.com/office/drawing/2014/chart" uri="{C3380CC4-5D6E-409C-BE32-E72D297353CC}">
              <c16:uniqueId val="{00000000-92B8-4C5F-9695-081C218DB6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2B8-4C5F-9695-081C218DB6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101.4</c:v>
                </c:pt>
                <c:pt idx="1">
                  <c:v>95.72</c:v>
                </c:pt>
                <c:pt idx="2">
                  <c:v>118.29</c:v>
                </c:pt>
                <c:pt idx="3">
                  <c:v>113.57</c:v>
                </c:pt>
                <c:pt idx="4">
                  <c:v>102.46</c:v>
                </c:pt>
              </c:numCache>
            </c:numRef>
          </c:val>
          <c:extLst>
            <c:ext xmlns:c16="http://schemas.microsoft.com/office/drawing/2014/chart" uri="{C3380CC4-5D6E-409C-BE32-E72D297353CC}">
              <c16:uniqueId val="{00000000-D70B-4F47-93E2-F2B0A58D88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0B-4F47-93E2-F2B0A58D88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E7-403C-8D07-7C7A317E5B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E7-403C-8D07-7C7A317E5B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82-48E7-A3AF-F58B31E03D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82-48E7-A3AF-F58B31E03D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0-4C01-B488-7395E1A340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0-4C01-B488-7395E1A340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0C-4F98-ABE9-42D8B485DE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0C-4F98-ABE9-42D8B485DE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993.12</c:v>
                </c:pt>
              </c:numCache>
            </c:numRef>
          </c:val>
          <c:extLst>
            <c:ext xmlns:c16="http://schemas.microsoft.com/office/drawing/2014/chart" uri="{C3380CC4-5D6E-409C-BE32-E72D297353CC}">
              <c16:uniqueId val="{00000000-FA96-4257-B19B-B9C649D9D3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A96-4257-B19B-B9C649D9D3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62.5</c:v>
                </c:pt>
                <c:pt idx="1">
                  <c:v>49.07</c:v>
                </c:pt>
                <c:pt idx="2">
                  <c:v>55.36</c:v>
                </c:pt>
                <c:pt idx="3">
                  <c:v>44.42</c:v>
                </c:pt>
                <c:pt idx="4">
                  <c:v>26.22</c:v>
                </c:pt>
              </c:numCache>
            </c:numRef>
          </c:val>
          <c:extLst>
            <c:ext xmlns:c16="http://schemas.microsoft.com/office/drawing/2014/chart" uri="{C3380CC4-5D6E-409C-BE32-E72D297353CC}">
              <c16:uniqueId val="{00000000-81AD-49B3-8416-C553FD995D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1AD-49B3-8416-C553FD995D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239.89</c:v>
                </c:pt>
                <c:pt idx="1">
                  <c:v>314.31</c:v>
                </c:pt>
                <c:pt idx="2">
                  <c:v>280.44</c:v>
                </c:pt>
                <c:pt idx="3">
                  <c:v>346.23</c:v>
                </c:pt>
                <c:pt idx="4">
                  <c:v>595.44000000000005</c:v>
                </c:pt>
              </c:numCache>
            </c:numRef>
          </c:val>
          <c:extLst>
            <c:ext xmlns:c16="http://schemas.microsoft.com/office/drawing/2014/chart" uri="{C3380CC4-5D6E-409C-BE32-E72D297353CC}">
              <c16:uniqueId val="{00000000-0761-4C5F-BA60-AAB82CEAD4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761-4C5F-BA60-AAB82CEAD4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9"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西米良村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1073</v>
      </c>
      <c r="AM8" s="45"/>
      <c r="AN8" s="45"/>
      <c r="AO8" s="45"/>
      <c r="AP8" s="45"/>
      <c r="AQ8" s="45"/>
      <c r="AR8" s="45"/>
      <c r="AS8" s="45"/>
      <c r="AT8" s="46">
        <f>データ!T6</f>
        <v>271.51</v>
      </c>
      <c r="AU8" s="46"/>
      <c r="AV8" s="46"/>
      <c r="AW8" s="46"/>
      <c r="AX8" s="46"/>
      <c r="AY8" s="46"/>
      <c r="AZ8" s="46"/>
      <c r="BA8" s="46"/>
      <c r="BB8" s="46">
        <f>データ!U6</f>
        <v>3.95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38.69</v>
      </c>
      <c r="Q10" s="46"/>
      <c r="R10" s="46"/>
      <c r="S10" s="46"/>
      <c r="T10" s="46"/>
      <c r="U10" s="46"/>
      <c r="V10" s="46"/>
      <c r="W10" s="46">
        <f>データ!Q6</f>
        <v>71.27</v>
      </c>
      <c r="X10" s="46"/>
      <c r="Y10" s="46"/>
      <c r="Z10" s="46"/>
      <c r="AA10" s="46"/>
      <c r="AB10" s="46"/>
      <c r="AC10" s="46"/>
      <c r="AD10" s="45">
        <f>データ!R6</f>
        <v>2500</v>
      </c>
      <c r="AE10" s="45"/>
      <c r="AF10" s="45"/>
      <c r="AG10" s="45"/>
      <c r="AH10" s="45"/>
      <c r="AI10" s="45"/>
      <c r="AJ10" s="45"/>
      <c r="AK10" s="2"/>
      <c r="AL10" s="45">
        <f>データ!V6</f>
        <v>409</v>
      </c>
      <c r="AM10" s="45"/>
      <c r="AN10" s="45"/>
      <c r="AO10" s="45"/>
      <c r="AP10" s="45"/>
      <c r="AQ10" s="45"/>
      <c r="AR10" s="45"/>
      <c r="AS10" s="45"/>
      <c r="AT10" s="46">
        <f>データ!W6</f>
        <v>0.23</v>
      </c>
      <c r="AU10" s="46"/>
      <c r="AV10" s="46"/>
      <c r="AW10" s="46"/>
      <c r="AX10" s="46"/>
      <c r="AY10" s="46"/>
      <c r="AZ10" s="46"/>
      <c r="BA10" s="46"/>
      <c r="BB10" s="46">
        <f>データ!X6</f>
        <v>1778.26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uqDyi2uxs8BNyAp8pCm8Lug6TaR42l6gybKaAngUTdC4THOvXxIakHLcjVPllomY1Td4dHAdyzkpaPp0pXfACg==" saltValue="jNsEHOzX2AkQIlqUzEVV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454036</v>
      </c>
      <c r="D6" s="19">
        <f t="shared" si="3"/>
        <v>47</v>
      </c>
      <c r="E6" s="19">
        <f t="shared" si="3"/>
        <v>17</v>
      </c>
      <c r="F6" s="19">
        <f t="shared" si="3"/>
        <v>4</v>
      </c>
      <c r="G6" s="19">
        <f t="shared" si="3"/>
        <v>0</v>
      </c>
      <c r="H6" s="19" t="str">
        <f t="shared" si="3"/>
        <v>宮崎県　西米良村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38.69</v>
      </c>
      <c r="Q6" s="20">
        <f t="shared" si="3"/>
        <v>71.27</v>
      </c>
      <c r="R6" s="20">
        <f t="shared" si="3"/>
        <v>2500</v>
      </c>
      <c r="S6" s="20">
        <f t="shared" si="3"/>
        <v>1073</v>
      </c>
      <c r="T6" s="20">
        <f t="shared" si="3"/>
        <v>271.51</v>
      </c>
      <c r="U6" s="20">
        <f t="shared" si="3"/>
        <v>3.95</v>
      </c>
      <c r="V6" s="20">
        <f t="shared" si="3"/>
        <v>409</v>
      </c>
      <c r="W6" s="20">
        <f t="shared" si="3"/>
        <v>0.23</v>
      </c>
      <c r="X6" s="20">
        <f t="shared" si="3"/>
        <v>1778.26</v>
      </c>
      <c r="Y6" s="21">
        <f>IF(Y7="",NA(),Y7)</f>
        <v>101.4</v>
      </c>
      <c r="Z6" s="21">
        <f t="shared" ref="Z6:AH6" si="4">IF(Z7="",NA(),Z7)</f>
        <v>95.72</v>
      </c>
      <c r="AA6" s="21">
        <f t="shared" si="4"/>
        <v>118.29</v>
      </c>
      <c r="AB6" s="21">
        <f t="shared" si="4"/>
        <v>113.57</v>
      </c>
      <c r="AC6" s="21">
        <f t="shared" si="4"/>
        <v>102.46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993.12</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62.5</v>
      </c>
      <c r="BR6" s="21">
        <f t="shared" ref="BR6:BZ6" si="8">IF(BR7="",NA(),BR7)</f>
        <v>49.07</v>
      </c>
      <c r="BS6" s="21">
        <f t="shared" si="8"/>
        <v>55.36</v>
      </c>
      <c r="BT6" s="21">
        <f t="shared" si="8"/>
        <v>44.42</v>
      </c>
      <c r="BU6" s="21">
        <f t="shared" si="8"/>
        <v>26.22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239.89</v>
      </c>
      <c r="CC6" s="21">
        <f t="shared" ref="CC6:CK6" si="9">IF(CC7="",NA(),CC7)</f>
        <v>314.31</v>
      </c>
      <c r="CD6" s="21">
        <f t="shared" si="9"/>
        <v>280.44</v>
      </c>
      <c r="CE6" s="21">
        <f t="shared" si="9"/>
        <v>346.23</v>
      </c>
      <c r="CF6" s="21">
        <f t="shared" si="9"/>
        <v>595.44000000000005</v>
      </c>
      <c r="CG6" s="21">
        <f t="shared" si="9"/>
        <v>230.02</v>
      </c>
      <c r="CH6" s="21">
        <f t="shared" si="9"/>
        <v>228.47</v>
      </c>
      <c r="CI6" s="21">
        <f t="shared" si="9"/>
        <v>224.88</v>
      </c>
      <c r="CJ6" s="21">
        <f t="shared" si="9"/>
        <v>228.64</v>
      </c>
      <c r="CK6" s="21">
        <f t="shared" si="9"/>
        <v>239.46</v>
      </c>
      <c r="CL6" s="20" t="str">
        <f>IF(CL7="","",IF(CL7="-","【-】","【"&amp;SUBSTITUTE(TEXT(CL7,"#,##0.00"),"-","△")&amp;"】"))</f>
        <v>【220.62】</v>
      </c>
      <c r="CM6" s="21">
        <f>IF(CM7="",NA(),CM7)</f>
        <v>43</v>
      </c>
      <c r="CN6" s="21">
        <f t="shared" ref="CN6:CV6" si="10">IF(CN7="",NA(),CN7)</f>
        <v>37.67</v>
      </c>
      <c r="CO6" s="21">
        <f t="shared" si="10"/>
        <v>40</v>
      </c>
      <c r="CP6" s="21">
        <f t="shared" si="10"/>
        <v>39</v>
      </c>
      <c r="CQ6" s="21">
        <f t="shared" si="10"/>
        <v>36.67</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99.05</v>
      </c>
      <c r="CZ6" s="21">
        <f t="shared" si="11"/>
        <v>99.05</v>
      </c>
      <c r="DA6" s="21">
        <f t="shared" si="11"/>
        <v>99.03</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454036</v>
      </c>
      <c r="D7" s="23">
        <v>47</v>
      </c>
      <c r="E7" s="23">
        <v>17</v>
      </c>
      <c r="F7" s="23">
        <v>4</v>
      </c>
      <c r="G7" s="23">
        <v>0</v>
      </c>
      <c r="H7" s="23" t="s">
        <v>98</v>
      </c>
      <c r="I7" s="23" t="s">
        <v>99</v>
      </c>
      <c r="J7" s="23" t="s">
        <v>100</v>
      </c>
      <c r="K7" s="23" t="s">
        <v>101</v>
      </c>
      <c r="L7" s="23" t="s">
        <v>102</v>
      </c>
      <c r="M7" s="23" t="s">
        <v>103</v>
      </c>
      <c r="N7" s="24" t="s">
        <v>104</v>
      </c>
      <c r="O7" s="24" t="s">
        <v>105</v>
      </c>
      <c r="P7" s="24">
        <v>38.69</v>
      </c>
      <c r="Q7" s="24">
        <v>71.27</v>
      </c>
      <c r="R7" s="24">
        <v>2500</v>
      </c>
      <c r="S7" s="24">
        <v>1073</v>
      </c>
      <c r="T7" s="24">
        <v>271.51</v>
      </c>
      <c r="U7" s="24">
        <v>3.95</v>
      </c>
      <c r="V7" s="24">
        <v>409</v>
      </c>
      <c r="W7" s="24">
        <v>0.23</v>
      </c>
      <c r="X7" s="24">
        <v>1778.26</v>
      </c>
      <c r="Y7" s="24">
        <v>101.4</v>
      </c>
      <c r="Z7" s="24">
        <v>95.72</v>
      </c>
      <c r="AA7" s="24">
        <v>118.29</v>
      </c>
      <c r="AB7" s="24">
        <v>113.57</v>
      </c>
      <c r="AC7" s="24">
        <v>102.46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993.12</v>
      </c>
      <c r="BK7" s="24">
        <v>1194.1500000000001</v>
      </c>
      <c r="BL7" s="24">
        <v>1206.79</v>
      </c>
      <c r="BM7" s="24">
        <v>1258.43</v>
      </c>
      <c r="BN7" s="24">
        <v>1163.75</v>
      </c>
      <c r="BO7" s="24">
        <v>1195.47</v>
      </c>
      <c r="BP7" s="24">
        <v>1182.1099999999999</v>
      </c>
      <c r="BQ7" s="24">
        <v>62.5</v>
      </c>
      <c r="BR7" s="24">
        <v>49.07</v>
      </c>
      <c r="BS7" s="24">
        <v>55.36</v>
      </c>
      <c r="BT7" s="24">
        <v>44.42</v>
      </c>
      <c r="BU7" s="24">
        <v>26.22</v>
      </c>
      <c r="BV7" s="24">
        <v>72.260000000000005</v>
      </c>
      <c r="BW7" s="24">
        <v>71.84</v>
      </c>
      <c r="BX7" s="24">
        <v>73.36</v>
      </c>
      <c r="BY7" s="24">
        <v>72.599999999999994</v>
      </c>
      <c r="BZ7" s="24">
        <v>69.430000000000007</v>
      </c>
      <c r="CA7" s="24">
        <v>73.78</v>
      </c>
      <c r="CB7" s="24">
        <v>239.89</v>
      </c>
      <c r="CC7" s="24">
        <v>314.31</v>
      </c>
      <c r="CD7" s="24">
        <v>280.44</v>
      </c>
      <c r="CE7" s="24">
        <v>346.23</v>
      </c>
      <c r="CF7" s="24">
        <v>595.44000000000005</v>
      </c>
      <c r="CG7" s="24">
        <v>230.02</v>
      </c>
      <c r="CH7" s="24">
        <v>228.47</v>
      </c>
      <c r="CI7" s="24">
        <v>224.88</v>
      </c>
      <c r="CJ7" s="24">
        <v>228.64</v>
      </c>
      <c r="CK7" s="24">
        <v>239.46</v>
      </c>
      <c r="CL7" s="24">
        <v>220.62</v>
      </c>
      <c r="CM7" s="24">
        <v>43</v>
      </c>
      <c r="CN7" s="24">
        <v>37.67</v>
      </c>
      <c r="CO7" s="24">
        <v>40</v>
      </c>
      <c r="CP7" s="24">
        <v>39</v>
      </c>
      <c r="CQ7" s="24">
        <v>36.67</v>
      </c>
      <c r="CR7" s="24">
        <v>42.56</v>
      </c>
      <c r="CS7" s="24">
        <v>42.47</v>
      </c>
      <c r="CT7" s="24">
        <v>42.4</v>
      </c>
      <c r="CU7" s="24">
        <v>42.28</v>
      </c>
      <c r="CV7" s="24">
        <v>41.06</v>
      </c>
      <c r="CW7" s="24">
        <v>42.22</v>
      </c>
      <c r="CX7" s="24">
        <v>100</v>
      </c>
      <c r="CY7" s="24">
        <v>99.05</v>
      </c>
      <c r="CZ7" s="24">
        <v>99.05</v>
      </c>
      <c r="DA7" s="24">
        <v>99.03</v>
      </c>
      <c r="DB7" s="24">
        <v>100</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高大</cp:lastModifiedBy>
  <cp:lastPrinted>2024-02-26T02:54:37Z</cp:lastPrinted>
  <dcterms:created xsi:type="dcterms:W3CDTF">2023-12-12T02:51:21Z</dcterms:created>
  <dcterms:modified xsi:type="dcterms:W3CDTF">2024-02-26T02:54:38Z</dcterms:modified>
  <cp:category/>
</cp:coreProperties>
</file>