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210.15\10 課\007 環境水道課\令和５年度以前（R7に外付けハードディスクに移します!!それまでに必要な分は抜いておいてください)\※上水道\水道管理係長\001調査・報告モノ\経営比較分析\R5経営比較分析表\"/>
    </mc:Choice>
  </mc:AlternateContent>
  <workbookProtection workbookAlgorithmName="SHA-512" workbookHashValue="j1NTfzPYFbOySEt9EfOaw1AOtd2hGcoPoiDCUtOgar58taY3D9KnDMaKrscJNgr/cvwNVdirNUpXJ5ggGbRd1Q==" workbookSaltValue="cMsYAWRijmlI3k9/xtloUA=="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<sst xmlns="http://schemas.openxmlformats.org/spreadsheetml/2006/main" count="228" uniqueCount="113">
  <si>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</si>
  <si>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</si>
  <si>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</si>
  <si>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</si>
  <si>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</si>
  <si>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</si>
  <si>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</si>
  <si>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</si>
  <si>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</si>
  <si>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</si>
  <si>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</si>
  <si>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</si>
  <si>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</si>
  <si>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</si>
  <si>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</si>
  <si>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</si>
  <si>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</si>
  <si>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</si>
  <si>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</si>
  <si>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</si>
  <si>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</si>
  <si>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</si>
  <si>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</si>
  <si>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</si>
  <si>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</si>
  <si>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</si>
  <si>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</si>
  <si>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</si>
  <si>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</si>
  <si>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</si>
  <si>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</si>
  <si>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</si>
  <si>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</si>
  <si>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</si>
  <si>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</si>
  <si>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</si>
  <si>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</si>
  <si>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</si>
  <si>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</si>
  <si>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</si>
  <si>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</si>
  <si>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</si>
  <si>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</si>
  <si>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</si>
  <si>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</si>
  <si>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</si>
  <si>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</si>
  <si>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</si>
  <si>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</si>
  <si>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</si>
  <si>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</si>
  <si>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</si>
  <si>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</si>
  <si>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</si>
  <si>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</si>
  <si>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</si>
  <si>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</si>
  <si>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</si>
  <si>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</si>
  <si>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</si>
  <si>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</si>
  <si>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</si>
  <si>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</si>
  <si>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</si>
  <si>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</si>
  <si>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</si>
  <si>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</si>
  <si>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</si>
  <si>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</si>
  <si>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</si>
  <si>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</si>
  <si>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</si>
  <si>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</si>
  <si>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</si>
  <si>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</si>
  <si>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</si>
  <si>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</si>
  <si>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</si>
  <si>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</si>
  <si>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</si>
  <si>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</si>
  <si>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</si>
  <si>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</si>
  <si>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</si>
  <si>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</si>
  <si>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</si>
  <si>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</si>
  <si>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</si>
  <si>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</si>
  <si>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</si>
  <si>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</si>
  <si>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</si>
  <si>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</si>
  <si>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</si>
  <si>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</si>
  <si>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</si>
  <si>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</si>
  <si>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</si>
  <si>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</si>
  <si>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</si>
  <si>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</si>
  <si>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</si>
  <si>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</si>
  <si>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</si>
  <si>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</si>
  <si>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</si>
  <si>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</si>
  <si>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</si>
  <si>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</si>
  <si>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</si>
  <si>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現在、強靭な水道システム構築を目指し、平成29年度にはアセットマネジメント計画、平成30年度には経営戦略を策定、さらに財源確保の為、令和元年7月に平均改定率20.2％の水道料金値上げを行いました。
また令和5年度には経営戦略の見直しを行いました。今後水道料金の見直しを視野に入れ、これらの計画を基本とし、耐震化を含めた計画的な施設や設備の更新を進めます。</t>
    <rPh sb="101" eb="103">
      <t>レイワ</t>
    </rPh>
    <rPh sb="104" eb="106">
      <t>ネンド</t>
    </rPh>
    <rPh sb="123" eb="125">
      <t>コンゴ</t>
    </rPh>
    <phoneticPr fontId="4"/>
  </si>
  <si>
    <t>「有形固定資産減価償却率」及び「管路経年化率」については、共に全国平均、類似団体平均を超えており、資産の老朽化が進んでいることを示しています。
「管路更新率」については、令和元年度は管路工事の一部が次年度繰越となったため平均値を下回っていますが、平成30年度より生活基盤施設耐震化等交付金を活用した基幹管路の耐震化を進めていることにより令和2～令和4年度は平均値を上回っています。令和5年度は管路の未除却があるため前年度と比較すると減少しております。
今後も、計画的に管路更新等を進めることで、「有形固定資産減価償却率」及び「管路経年化率」の向上にもつながる見込みです。</t>
    <rPh sb="110" eb="113">
      <t>ヘイキンチ</t>
    </rPh>
    <rPh sb="114" eb="116">
      <t>シタマワ</t>
    </rPh>
    <rPh sb="168" eb="170">
      <t>レイワ</t>
    </rPh>
    <rPh sb="172" eb="174">
      <t>レイワ</t>
    </rPh>
    <rPh sb="175" eb="177">
      <t>ネンド</t>
    </rPh>
    <rPh sb="178" eb="181">
      <t>ヘイキンチ</t>
    </rPh>
    <rPh sb="182" eb="184">
      <t>ウワマワ</t>
    </rPh>
    <rPh sb="196" eb="198">
      <t>カンロ</t>
    </rPh>
    <rPh sb="199" eb="202">
      <t>ミジョキャク</t>
    </rPh>
    <rPh sb="207" eb="210">
      <t>ゼンネンド</t>
    </rPh>
    <rPh sb="211" eb="213">
      <t>ヒカク</t>
    </rPh>
    <rPh sb="216" eb="218">
      <t>ゲンショウ</t>
    </rPh>
    <phoneticPr fontId="4"/>
  </si>
  <si>
    <t xml:space="preserve">「経常収支比率」及び「料金回収率」については以前より100％を超えており、健全な経営を維持しています。令和元年7月に水道料金の改定（値上げ）をしたことにより、さらに向上しました。また、令和5年度に新型コロナウイルス経済対策による基本料減免を5ケ月間実施し、減免分は他会計補助金として充当しています。料金回収率は、この減免により減少しています。
「累積欠損金比率」については、欠損金が発生していない為0％であり、健全であると言えます。
「流動比率」についても、令和元年7月の水道料金改定により向上しました。短期負債への支払い能力は十分に確保されています。
「企業債残高対給水収益比率」については、類似団体の平均を下回っています。平成30年度から起債により管路耐震化を進めており、企業債残高は同程度で推移する予定です。
「給水原価」については、類似団体平均を大きく下回っており、低コストで給水を行うことができています。
「施設利用率」については、人口減少及び使用水量の低下により、平成30年度に計画1日最大給水量の見直しを行った為、数値が大きく向上しました。
「有収率」については、平成30年度より5か年計画で基幹管路の耐震化を進めていることにより令和元～4年度は平均値を上回っています。しかし令和5年度は漏水件数が多く、洗管等に使用される無効水量が増加したことなどにより、前年度と比較すると減少しています。今後も計画的な布設替や漏水調査等による有収率の向上を目指します。
</t>
    <rPh sb="522" eb="524">
      <t>レイワ</t>
    </rPh>
    <rPh sb="524" eb="525">
      <t>ゲン</t>
    </rPh>
    <rPh sb="527" eb="529">
      <t>ネンド</t>
    </rPh>
    <rPh sb="530" eb="533">
      <t>ヘイキンチ</t>
    </rPh>
    <rPh sb="534" eb="536">
      <t>ウワマワ</t>
    </rPh>
    <rPh sb="585" eb="588">
      <t>ゼンネンド</t>
    </rPh>
    <rPh sb="589" eb="591">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</si>
</sst>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0.39</c:v>
                </c:pt>
                <c:pt idx="1">
                  <c:v>1.58</c:v>
                </c:pt>
                <c:pt idx="2">
                  <c:v>1.1200000000000001</c:v>
                </c:pt>
                <c:pt idx="3">
                  <c:v>1.06</c:v>
                </c:pt>
                <c:pt idx="4">
                  <c:v>0.82</c:v>
                </c:pt>
              </c:numCache>
            </c:numRef>
          </c:val>
          <c:extLst>
            <c:ext xmlns:c16="http://schemas.microsoft.com/office/drawing/2014/chart" uri="{C3380CC4-5D6E-409C-BE32-E72D297353CC}">
              <c16:uniqueId val="{00000000-06D8-42AF-A222-288E773B46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06D8-42AF-A222-288E773B46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72.88</c:v>
                </c:pt>
                <c:pt idx="1">
                  <c:v>72.47</c:v>
                </c:pt>
                <c:pt idx="2">
                  <c:v>72.81</c:v>
                </c:pt>
                <c:pt idx="3">
                  <c:v>71.989999999999995</c:v>
                </c:pt>
                <c:pt idx="4">
                  <c:v>77.14</c:v>
                </c:pt>
              </c:numCache>
            </c:numRef>
          </c:val>
          <c:extLst>
            <c:ext xmlns:c16="http://schemas.microsoft.com/office/drawing/2014/chart" uri="{C3380CC4-5D6E-409C-BE32-E72D297353CC}">
              <c16:uniqueId val="{00000000-9797-4699-AFA4-DB7E80B3EC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797-4699-AFA4-DB7E80B3EC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85.47</c:v>
                </c:pt>
                <c:pt idx="1">
                  <c:v>85.15</c:v>
                </c:pt>
                <c:pt idx="2">
                  <c:v>83.81</c:v>
                </c:pt>
                <c:pt idx="3">
                  <c:v>84.05</c:v>
                </c:pt>
                <c:pt idx="4">
                  <c:v>77.17</c:v>
                </c:pt>
              </c:numCache>
            </c:numRef>
          </c:val>
          <c:extLst>
            <c:ext xmlns:c16="http://schemas.microsoft.com/office/drawing/2014/chart" uri="{C3380CC4-5D6E-409C-BE32-E72D297353CC}">
              <c16:uniqueId val="{00000000-4982-4003-8ECB-5B4486654F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4982-4003-8ECB-5B4486654F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131.27000000000001</c:v>
                </c:pt>
                <c:pt idx="1">
                  <c:v>139.31</c:v>
                </c:pt>
                <c:pt idx="2">
                  <c:v>132.18</c:v>
                </c:pt>
                <c:pt idx="3">
                  <c:v>127.85</c:v>
                </c:pt>
                <c:pt idx="4">
                  <c:v>125.51</c:v>
                </c:pt>
              </c:numCache>
            </c:numRef>
          </c:val>
          <c:extLst>
            <c:ext xmlns:c16="http://schemas.microsoft.com/office/drawing/2014/chart" uri="{C3380CC4-5D6E-409C-BE32-E72D297353CC}">
              <c16:uniqueId val="{00000000-B5E7-48E0-9CB7-CDA7BFDCAD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5E7-48E0-9CB7-CDA7BFDCAD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61.17</c:v>
                </c:pt>
                <c:pt idx="1">
                  <c:v>60.15</c:v>
                </c:pt>
                <c:pt idx="2">
                  <c:v>60</c:v>
                </c:pt>
                <c:pt idx="3">
                  <c:v>59.52</c:v>
                </c:pt>
                <c:pt idx="4">
                  <c:v>60.36</c:v>
                </c:pt>
              </c:numCache>
            </c:numRef>
          </c:val>
          <c:extLst>
            <c:ext xmlns:c16="http://schemas.microsoft.com/office/drawing/2014/chart" uri="{C3380CC4-5D6E-409C-BE32-E72D297353CC}">
              <c16:uniqueId val="{00000000-4562-4428-86EE-A5FDB9015A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562-4428-86EE-A5FDB9015A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23.83</c:v>
                </c:pt>
                <c:pt idx="1">
                  <c:v>25.15</c:v>
                </c:pt>
                <c:pt idx="2">
                  <c:v>26.63</c:v>
                </c:pt>
                <c:pt idx="3">
                  <c:v>28.1</c:v>
                </c:pt>
                <c:pt idx="4">
                  <c:v>29.64</c:v>
                </c:pt>
              </c:numCache>
            </c:numRef>
          </c:val>
          <c:extLst>
            <c:ext xmlns:c16="http://schemas.microsoft.com/office/drawing/2014/chart" uri="{C3380CC4-5D6E-409C-BE32-E72D297353CC}">
              <c16:uniqueId val="{00000000-C939-40FD-BEAE-CAAF4034B2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C939-40FD-BEAE-CAAF4034B2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C5-4230-A521-6B45F0AF0A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97C5-4230-A521-6B45F0AF0A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356.88</c:v>
                </c:pt>
                <c:pt idx="1">
                  <c:v>432.97</c:v>
                </c:pt>
                <c:pt idx="2">
                  <c:v>338.8</c:v>
                </c:pt>
                <c:pt idx="3">
                  <c:v>413.28</c:v>
                </c:pt>
                <c:pt idx="4">
                  <c:v>489.07</c:v>
                </c:pt>
              </c:numCache>
            </c:numRef>
          </c:val>
          <c:extLst>
            <c:ext xmlns:c16="http://schemas.microsoft.com/office/drawing/2014/chart" uri="{C3380CC4-5D6E-409C-BE32-E72D297353CC}">
              <c16:uniqueId val="{00000000-D174-412A-AC66-8A9AF001C0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D174-412A-AC66-8A9AF001C0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329.87</c:v>
                </c:pt>
                <c:pt idx="1">
                  <c:v>401.93</c:v>
                </c:pt>
                <c:pt idx="2">
                  <c:v>325.33</c:v>
                </c:pt>
                <c:pt idx="3">
                  <c:v>377.09</c:v>
                </c:pt>
                <c:pt idx="4">
                  <c:v>374.49</c:v>
                </c:pt>
              </c:numCache>
            </c:numRef>
          </c:val>
          <c:extLst>
            <c:ext xmlns:c16="http://schemas.microsoft.com/office/drawing/2014/chart" uri="{C3380CC4-5D6E-409C-BE32-E72D297353CC}">
              <c16:uniqueId val="{00000000-5924-4334-B262-DA1CA04845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924-4334-B262-DA1CA04845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132.46</c:v>
                </c:pt>
                <c:pt idx="1">
                  <c:v>112.47</c:v>
                </c:pt>
                <c:pt idx="2">
                  <c:v>132.4</c:v>
                </c:pt>
                <c:pt idx="3">
                  <c:v>106.7</c:v>
                </c:pt>
                <c:pt idx="4">
                  <c:v>104.93</c:v>
                </c:pt>
              </c:numCache>
            </c:numRef>
          </c:val>
          <c:extLst>
            <c:ext xmlns:c16="http://schemas.microsoft.com/office/drawing/2014/chart" uri="{C3380CC4-5D6E-409C-BE32-E72D297353CC}">
              <c16:uniqueId val="{00000000-BC85-4FCA-9B5D-FFB675B794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BC85-4FCA-9B5D-FFB675B794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106.12</c:v>
                </c:pt>
                <c:pt idx="1">
                  <c:v>105.78</c:v>
                </c:pt>
                <c:pt idx="2">
                  <c:v>110.53</c:v>
                </c:pt>
                <c:pt idx="3">
                  <c:v>116.81</c:v>
                </c:pt>
                <c:pt idx="4">
                  <c:v>117.8</c:v>
                </c:pt>
              </c:numCache>
            </c:numRef>
          </c:val>
          <c:extLst>
            <c:ext xmlns:c16="http://schemas.microsoft.com/office/drawing/2014/chart" uri="{C3380CC4-5D6E-409C-BE32-E72D297353CC}">
              <c16:uniqueId val="{00000000-7C22-4063-9DFD-E28B404FF3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7C22-4063-9DFD-E28B404FF3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3"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宮崎県　門川町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17238</v>
      </c>
      <c r="AM8" s="69"/>
      <c r="AN8" s="69"/>
      <c r="AO8" s="69"/>
      <c r="AP8" s="69"/>
      <c r="AQ8" s="69"/>
      <c r="AR8" s="69"/>
      <c r="AS8" s="69"/>
      <c r="AT8" s="36">
        <f>データ!$S$6</f>
        <v>120.4</v>
      </c>
      <c r="AU8" s="37"/>
      <c r="AV8" s="37"/>
      <c r="AW8" s="37"/>
      <c r="AX8" s="37"/>
      <c r="AY8" s="37"/>
      <c r="AZ8" s="37"/>
      <c r="BA8" s="37"/>
      <c r="BB8" s="58">
        <f>データ!$T$6</f>
        <v>143.16999999999999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6" t="str">
        <f>データ!$N$6</f>
        <v>-</v>
      </c>
      <c r="C10" s="37"/>
      <c r="D10" s="37"/>
      <c r="E10" s="37"/>
      <c r="F10" s="37"/>
      <c r="G10" s="37"/>
      <c r="H10" s="37"/>
      <c r="I10" s="36">
        <f>データ!$O$6</f>
        <v>65.760000000000005</v>
      </c>
      <c r="J10" s="37"/>
      <c r="K10" s="37"/>
      <c r="L10" s="37"/>
      <c r="M10" s="37"/>
      <c r="N10" s="37"/>
      <c r="O10" s="68"/>
      <c r="P10" s="58">
        <f>データ!$P$6</f>
        <v>95.9</v>
      </c>
      <c r="Q10" s="58"/>
      <c r="R10" s="58"/>
      <c r="S10" s="58"/>
      <c r="T10" s="58"/>
      <c r="U10" s="58"/>
      <c r="V10" s="58"/>
      <c r="W10" s="69">
        <f>データ!$Q$6</f>
        <v>2640</v>
      </c>
      <c r="X10" s="69"/>
      <c r="Y10" s="69"/>
      <c r="Z10" s="69"/>
      <c r="AA10" s="69"/>
      <c r="AB10" s="69"/>
      <c r="AC10" s="69"/>
      <c r="AD10" s="2"/>
      <c r="AE10" s="2"/>
      <c r="AF10" s="2"/>
      <c r="AG10" s="2"/>
      <c r="AH10" s="2"/>
      <c r="AI10" s="2"/>
      <c r="AJ10" s="2"/>
      <c r="AK10" s="2"/>
      <c r="AL10" s="69">
        <f>データ!$U$6</f>
        <v>16365</v>
      </c>
      <c r="AM10" s="69"/>
      <c r="AN10" s="69"/>
      <c r="AO10" s="69"/>
      <c r="AP10" s="69"/>
      <c r="AQ10" s="69"/>
      <c r="AR10" s="69"/>
      <c r="AS10" s="69"/>
      <c r="AT10" s="36">
        <f>データ!$V$6</f>
        <v>11.88</v>
      </c>
      <c r="AU10" s="37"/>
      <c r="AV10" s="37"/>
      <c r="AW10" s="37"/>
      <c r="AX10" s="37"/>
      <c r="AY10" s="37"/>
      <c r="AZ10" s="37"/>
      <c r="BA10" s="37"/>
      <c r="BB10" s="58">
        <f>データ!$W$6</f>
        <v>1377.53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1"/>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1"/>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1"/>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1"/>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1"/>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1"/>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1"/>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1"/>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1"/>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1"/>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1"/>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1"/>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1"/>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1"/>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1"/>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1"/>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1"/>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1"/>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1"/>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1"/>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1"/>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1"/>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1"/>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1"/>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1"/>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1"/>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1"/>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ZdlszLCKfb/A/Qqj+EHAZyT0riVeHAdV89VMqQGHxaa8AOpA6ACO2eIVwnZbf3eafW9TNF99crdzr8t6vRx3Q==" saltValue="T2OKvqM7sN/YdhT7GSHI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454214</v>
      </c>
      <c r="D6" s="20">
        <f t="shared" si="3"/>
        <v>46</v>
      </c>
      <c r="E6" s="20">
        <f t="shared" si="3"/>
        <v>1</v>
      </c>
      <c r="F6" s="20">
        <f t="shared" si="3"/>
        <v>0</v>
      </c>
      <c r="G6" s="20">
        <f t="shared" si="3"/>
        <v>1</v>
      </c>
      <c r="H6" s="20" t="str">
        <f t="shared" si="3"/>
        <v>宮崎県　門川町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65.760000000000005</v>
      </c>
      <c r="P6" s="21">
        <f t="shared" si="3"/>
        <v>95.9</v>
      </c>
      <c r="Q6" s="21">
        <f t="shared" si="3"/>
        <v>2640</v>
      </c>
      <c r="R6" s="21">
        <f t="shared" si="3"/>
        <v>17238</v>
      </c>
      <c r="S6" s="21">
        <f t="shared" si="3"/>
        <v>120.4</v>
      </c>
      <c r="T6" s="21">
        <f t="shared" si="3"/>
        <v>143.16999999999999</v>
      </c>
      <c r="U6" s="21">
        <f t="shared" si="3"/>
        <v>16365</v>
      </c>
      <c r="V6" s="21">
        <f t="shared" si="3"/>
        <v>11.88</v>
      </c>
      <c r="W6" s="21">
        <f t="shared" si="3"/>
        <v>1377.53</v>
      </c>
      <c r="X6" s="22">
        <f>IF(X7="",NA(),X7)</f>
        <v>131.27000000000001</v>
      </c>
      <c r="Y6" s="22">
        <f t="shared" ref="Y6:AG6" si="4">IF(Y7="",NA(),Y7)</f>
        <v>139.31</v>
      </c>
      <c r="Z6" s="22">
        <f t="shared" si="4"/>
        <v>132.18</v>
      </c>
      <c r="AA6" s="22">
        <f t="shared" si="4"/>
        <v>127.85</v>
      </c>
      <c r="AB6" s="22">
        <f t="shared" si="4"/>
        <v>125.51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356.88</v>
      </c>
      <c r="AU6" s="22">
        <f t="shared" ref="AU6:BC6" si="6">IF(AU7="",NA(),AU7)</f>
        <v>432.97</v>
      </c>
      <c r="AV6" s="22">
        <f t="shared" si="6"/>
        <v>338.8</v>
      </c>
      <c r="AW6" s="22">
        <f t="shared" si="6"/>
        <v>413.28</v>
      </c>
      <c r="AX6" s="22">
        <f t="shared" si="6"/>
        <v>489.07</v>
      </c>
      <c r="AY6" s="22">
        <f t="shared" si="6"/>
        <v>379.08</v>
      </c>
      <c r="AZ6" s="22">
        <f t="shared" si="6"/>
        <v>367.55</v>
      </c>
      <c r="BA6" s="22">
        <f t="shared" si="6"/>
        <v>378.56</v>
      </c>
      <c r="BB6" s="22">
        <f t="shared" si="6"/>
        <v>364.46</v>
      </c>
      <c r="BC6" s="22">
        <f t="shared" si="6"/>
        <v>338.89</v>
      </c>
      <c r="BD6" s="21" t="str">
        <f>IF(BD7="","",IF(BD7="-","【-】","【"&amp;SUBSTITUTE(TEXT(BD7,"#,##0.00"),"-","△")&amp;"】"))</f>
        <v>【243.36】</v>
      </c>
      <c r="BE6" s="22">
        <f>IF(BE7="",NA(),BE7)</f>
        <v>329.87</v>
      </c>
      <c r="BF6" s="22">
        <f t="shared" ref="BF6:BN6" si="7">IF(BF7="",NA(),BF7)</f>
        <v>401.93</v>
      </c>
      <c r="BG6" s="22">
        <f t="shared" si="7"/>
        <v>325.33</v>
      </c>
      <c r="BH6" s="22">
        <f t="shared" si="7"/>
        <v>377.09</v>
      </c>
      <c r="BI6" s="22">
        <f t="shared" si="7"/>
        <v>374.49</v>
      </c>
      <c r="BJ6" s="22">
        <f t="shared" si="7"/>
        <v>398.98</v>
      </c>
      <c r="BK6" s="22">
        <f t="shared" si="7"/>
        <v>418.68</v>
      </c>
      <c r="BL6" s="22">
        <f t="shared" si="7"/>
        <v>395.68</v>
      </c>
      <c r="BM6" s="22">
        <f t="shared" si="7"/>
        <v>403.72</v>
      </c>
      <c r="BN6" s="22">
        <f t="shared" si="7"/>
        <v>400.21</v>
      </c>
      <c r="BO6" s="21" t="str">
        <f>IF(BO7="","",IF(BO7="-","【-】","【"&amp;SUBSTITUTE(TEXT(BO7,"#,##0.00"),"-","△")&amp;"】"))</f>
        <v>【265.93】</v>
      </c>
      <c r="BP6" s="22">
        <f>IF(BP7="",NA(),BP7)</f>
        <v>132.46</v>
      </c>
      <c r="BQ6" s="22">
        <f t="shared" ref="BQ6:BY6" si="8">IF(BQ7="",NA(),BQ7)</f>
        <v>112.47</v>
      </c>
      <c r="BR6" s="22">
        <f t="shared" si="8"/>
        <v>132.4</v>
      </c>
      <c r="BS6" s="22">
        <f t="shared" si="8"/>
        <v>106.7</v>
      </c>
      <c r="BT6" s="22">
        <f t="shared" si="8"/>
        <v>104.93</v>
      </c>
      <c r="BU6" s="22">
        <f t="shared" si="8"/>
        <v>98.64</v>
      </c>
      <c r="BV6" s="22">
        <f t="shared" si="8"/>
        <v>94.78</v>
      </c>
      <c r="BW6" s="22">
        <f t="shared" si="8"/>
        <v>97.59</v>
      </c>
      <c r="BX6" s="22">
        <f t="shared" si="8"/>
        <v>92.17</v>
      </c>
      <c r="BY6" s="22">
        <f t="shared" si="8"/>
        <v>92.83</v>
      </c>
      <c r="BZ6" s="21" t="str">
        <f>IF(BZ7="","",IF(BZ7="-","【-】","【"&amp;SUBSTITUTE(TEXT(BZ7,"#,##0.00"),"-","△")&amp;"】"))</f>
        <v>【97.82】</v>
      </c>
      <c r="CA6" s="22">
        <f>IF(CA7="",NA(),CA7)</f>
        <v>106.12</v>
      </c>
      <c r="CB6" s="22">
        <f t="shared" ref="CB6:CJ6" si="9">IF(CB7="",NA(),CB7)</f>
        <v>105.78</v>
      </c>
      <c r="CC6" s="22">
        <f t="shared" si="9"/>
        <v>110.53</v>
      </c>
      <c r="CD6" s="22">
        <f t="shared" si="9"/>
        <v>116.81</v>
      </c>
      <c r="CE6" s="22">
        <f t="shared" si="9"/>
        <v>117.8</v>
      </c>
      <c r="CF6" s="22">
        <f t="shared" si="9"/>
        <v>178.92</v>
      </c>
      <c r="CG6" s="22">
        <f t="shared" si="9"/>
        <v>181.3</v>
      </c>
      <c r="CH6" s="22">
        <f t="shared" si="9"/>
        <v>181.71</v>
      </c>
      <c r="CI6" s="22">
        <f t="shared" si="9"/>
        <v>188.51</v>
      </c>
      <c r="CJ6" s="22">
        <f t="shared" si="9"/>
        <v>189.43</v>
      </c>
      <c r="CK6" s="21" t="str">
        <f>IF(CK7="","",IF(CK7="-","【-】","【"&amp;SUBSTITUTE(TEXT(CK7,"#,##0.00"),"-","△")&amp;"】"))</f>
        <v>【177.56】</v>
      </c>
      <c r="CL6" s="22">
        <f>IF(CL7="",NA(),CL7)</f>
        <v>72.88</v>
      </c>
      <c r="CM6" s="22">
        <f t="shared" ref="CM6:CU6" si="10">IF(CM7="",NA(),CM7)</f>
        <v>72.47</v>
      </c>
      <c r="CN6" s="22">
        <f t="shared" si="10"/>
        <v>72.81</v>
      </c>
      <c r="CO6" s="22">
        <f t="shared" si="10"/>
        <v>71.989999999999995</v>
      </c>
      <c r="CP6" s="22">
        <f t="shared" si="10"/>
        <v>77.14</v>
      </c>
      <c r="CQ6" s="22">
        <f t="shared" si="10"/>
        <v>55.14</v>
      </c>
      <c r="CR6" s="22">
        <f t="shared" si="10"/>
        <v>55.89</v>
      </c>
      <c r="CS6" s="22">
        <f t="shared" si="10"/>
        <v>55.72</v>
      </c>
      <c r="CT6" s="22">
        <f t="shared" si="10"/>
        <v>55.31</v>
      </c>
      <c r="CU6" s="22">
        <f t="shared" si="10"/>
        <v>55.14</v>
      </c>
      <c r="CV6" s="21" t="str">
        <f>IF(CV7="","",IF(CV7="-","【-】","【"&amp;SUBSTITUTE(TEXT(CV7,"#,##0.00"),"-","△")&amp;"】"))</f>
        <v>【59.81】</v>
      </c>
      <c r="CW6" s="22">
        <f>IF(CW7="",NA(),CW7)</f>
        <v>85.47</v>
      </c>
      <c r="CX6" s="22">
        <f t="shared" ref="CX6:DF6" si="11">IF(CX7="",NA(),CX7)</f>
        <v>85.15</v>
      </c>
      <c r="CY6" s="22">
        <f t="shared" si="11"/>
        <v>83.81</v>
      </c>
      <c r="CZ6" s="22">
        <f t="shared" si="11"/>
        <v>84.05</v>
      </c>
      <c r="DA6" s="22">
        <f t="shared" si="11"/>
        <v>77.17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61.17</v>
      </c>
      <c r="DI6" s="22">
        <f t="shared" ref="DI6:DQ6" si="12">IF(DI7="",NA(),DI7)</f>
        <v>60.15</v>
      </c>
      <c r="DJ6" s="22">
        <f t="shared" si="12"/>
        <v>60</v>
      </c>
      <c r="DK6" s="22">
        <f t="shared" si="12"/>
        <v>59.52</v>
      </c>
      <c r="DL6" s="22">
        <f t="shared" si="12"/>
        <v>60.36</v>
      </c>
      <c r="DM6" s="22">
        <f t="shared" si="12"/>
        <v>49.92</v>
      </c>
      <c r="DN6" s="22">
        <f t="shared" si="12"/>
        <v>50.63</v>
      </c>
      <c r="DO6" s="22">
        <f t="shared" si="12"/>
        <v>51.29</v>
      </c>
      <c r="DP6" s="22">
        <f t="shared" si="12"/>
        <v>52.2</v>
      </c>
      <c r="DQ6" s="22">
        <f t="shared" si="12"/>
        <v>52.7</v>
      </c>
      <c r="DR6" s="21" t="str">
        <f>IF(DR7="","",IF(DR7="-","【-】","【"&amp;SUBSTITUTE(TEXT(DR7,"#,##0.00"),"-","△")&amp;"】"))</f>
        <v>【52.02】</v>
      </c>
      <c r="DS6" s="22">
        <f>IF(DS7="",NA(),DS7)</f>
        <v>23.83</v>
      </c>
      <c r="DT6" s="22">
        <f t="shared" ref="DT6:EB6" si="13">IF(DT7="",NA(),DT7)</f>
        <v>25.15</v>
      </c>
      <c r="DU6" s="22">
        <f t="shared" si="13"/>
        <v>26.63</v>
      </c>
      <c r="DV6" s="22">
        <f t="shared" si="13"/>
        <v>28.1</v>
      </c>
      <c r="DW6" s="22">
        <f t="shared" si="13"/>
        <v>29.64</v>
      </c>
      <c r="DX6" s="22">
        <f t="shared" si="13"/>
        <v>16.88</v>
      </c>
      <c r="DY6" s="22">
        <f t="shared" si="13"/>
        <v>18.28</v>
      </c>
      <c r="DZ6" s="22">
        <f t="shared" si="13"/>
        <v>19.61</v>
      </c>
      <c r="EA6" s="22">
        <f t="shared" si="13"/>
        <v>20.73</v>
      </c>
      <c r="EB6" s="22">
        <f t="shared" si="13"/>
        <v>22.86</v>
      </c>
      <c r="EC6" s="21" t="str">
        <f>IF(EC7="","",IF(EC7="-","【-】","【"&amp;SUBSTITUTE(TEXT(EC7,"#,##0.00"),"-","△")&amp;"】"))</f>
        <v>【25.37】</v>
      </c>
      <c r="ED6" s="22">
        <f>IF(ED7="",NA(),ED7)</f>
        <v>0.39</v>
      </c>
      <c r="EE6" s="22">
        <f t="shared" ref="EE6:EM6" si="14">IF(EE7="",NA(),EE7)</f>
        <v>1.58</v>
      </c>
      <c r="EF6" s="22">
        <f t="shared" si="14"/>
        <v>1.1200000000000001</v>
      </c>
      <c r="EG6" s="22">
        <f t="shared" si="14"/>
        <v>1.06</v>
      </c>
      <c r="EH6" s="22">
        <f t="shared" si="14"/>
        <v>0.82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454214</v>
      </c>
      <c r="D7" s="24">
        <v>46</v>
      </c>
      <c r="E7" s="24">
        <v>1</v>
      </c>
      <c r="F7" s="24">
        <v>0</v>
      </c>
      <c r="G7" s="24">
        <v>1</v>
      </c>
      <c r="H7" s="24" t="s">
        <v>93</v>
      </c>
      <c r="I7" s="24" t="s">
        <v>94</v>
      </c>
      <c r="J7" s="24" t="s">
        <v>95</v>
      </c>
      <c r="K7" s="24" t="s">
        <v>96</v>
      </c>
      <c r="L7" s="24" t="s">
        <v>97</v>
      </c>
      <c r="M7" s="24" t="s">
        <v>98</v>
      </c>
      <c r="N7" s="25" t="s">
        <v>99</v>
      </c>
      <c r="O7" s="25">
        <v>65.760000000000005</v>
      </c>
      <c r="P7" s="25">
        <v>95.9</v>
      </c>
      <c r="Q7" s="25">
        <v>2640</v>
      </c>
      <c r="R7" s="25">
        <v>17238</v>
      </c>
      <c r="S7" s="25">
        <v>120.4</v>
      </c>
      <c r="T7" s="25">
        <v>143.16999999999999</v>
      </c>
      <c r="U7" s="25">
        <v>16365</v>
      </c>
      <c r="V7" s="25">
        <v>11.88</v>
      </c>
      <c r="W7" s="25">
        <v>1377.53</v>
      </c>
      <c r="X7" s="25">
        <v>131.27000000000001</v>
      </c>
      <c r="Y7" s="25">
        <v>139.31</v>
      </c>
      <c r="Z7" s="25">
        <v>132.18</v>
      </c>
      <c r="AA7" s="25">
        <v>127.85</v>
      </c>
      <c r="AB7" s="25">
        <v>125.51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356.88</v>
      </c>
      <c r="AU7" s="25">
        <v>432.97</v>
      </c>
      <c r="AV7" s="25">
        <v>338.8</v>
      </c>
      <c r="AW7" s="25">
        <v>413.28</v>
      </c>
      <c r="AX7" s="25">
        <v>489.07</v>
      </c>
      <c r="AY7" s="25">
        <v>379.08</v>
      </c>
      <c r="AZ7" s="25">
        <v>367.55</v>
      </c>
      <c r="BA7" s="25">
        <v>378.56</v>
      </c>
      <c r="BB7" s="25">
        <v>364.46</v>
      </c>
      <c r="BC7" s="25">
        <v>338.89</v>
      </c>
      <c r="BD7" s="25">
        <v>243.36</v>
      </c>
      <c r="BE7" s="25">
        <v>329.87</v>
      </c>
      <c r="BF7" s="25">
        <v>401.93</v>
      </c>
      <c r="BG7" s="25">
        <v>325.33</v>
      </c>
      <c r="BH7" s="25">
        <v>377.09</v>
      </c>
      <c r="BI7" s="25">
        <v>374.49</v>
      </c>
      <c r="BJ7" s="25">
        <v>398.98</v>
      </c>
      <c r="BK7" s="25">
        <v>418.68</v>
      </c>
      <c r="BL7" s="25">
        <v>395.68</v>
      </c>
      <c r="BM7" s="25">
        <v>403.72</v>
      </c>
      <c r="BN7" s="25">
        <v>400.21</v>
      </c>
      <c r="BO7" s="25">
        <v>265.93</v>
      </c>
      <c r="BP7" s="25">
        <v>132.46</v>
      </c>
      <c r="BQ7" s="25">
        <v>112.47</v>
      </c>
      <c r="BR7" s="25">
        <v>132.4</v>
      </c>
      <c r="BS7" s="25">
        <v>106.7</v>
      </c>
      <c r="BT7" s="25">
        <v>104.93</v>
      </c>
      <c r="BU7" s="25">
        <v>98.64</v>
      </c>
      <c r="BV7" s="25">
        <v>94.78</v>
      </c>
      <c r="BW7" s="25">
        <v>97.59</v>
      </c>
      <c r="BX7" s="25">
        <v>92.17</v>
      </c>
      <c r="BY7" s="25">
        <v>92.83</v>
      </c>
      <c r="BZ7" s="25">
        <v>97.82</v>
      </c>
      <c r="CA7" s="25">
        <v>106.12</v>
      </c>
      <c r="CB7" s="25">
        <v>105.78</v>
      </c>
      <c r="CC7" s="25">
        <v>110.53</v>
      </c>
      <c r="CD7" s="25">
        <v>116.81</v>
      </c>
      <c r="CE7" s="25">
        <v>117.8</v>
      </c>
      <c r="CF7" s="25">
        <v>178.92</v>
      </c>
      <c r="CG7" s="25">
        <v>181.3</v>
      </c>
      <c r="CH7" s="25">
        <v>181.71</v>
      </c>
      <c r="CI7" s="25">
        <v>188.51</v>
      </c>
      <c r="CJ7" s="25">
        <v>189.43</v>
      </c>
      <c r="CK7" s="25">
        <v>177.56</v>
      </c>
      <c r="CL7" s="25">
        <v>72.88</v>
      </c>
      <c r="CM7" s="25">
        <v>72.47</v>
      </c>
      <c r="CN7" s="25">
        <v>72.81</v>
      </c>
      <c r="CO7" s="25">
        <v>71.989999999999995</v>
      </c>
      <c r="CP7" s="25">
        <v>77.14</v>
      </c>
      <c r="CQ7" s="25">
        <v>55.14</v>
      </c>
      <c r="CR7" s="25">
        <v>55.89</v>
      </c>
      <c r="CS7" s="25">
        <v>55.72</v>
      </c>
      <c r="CT7" s="25">
        <v>55.31</v>
      </c>
      <c r="CU7" s="25">
        <v>55.14</v>
      </c>
      <c r="CV7" s="25">
        <v>59.81</v>
      </c>
      <c r="CW7" s="25">
        <v>85.47</v>
      </c>
      <c r="CX7" s="25">
        <v>85.15</v>
      </c>
      <c r="CY7" s="25">
        <v>83.81</v>
      </c>
      <c r="CZ7" s="25">
        <v>84.05</v>
      </c>
      <c r="DA7" s="25">
        <v>77.17</v>
      </c>
      <c r="DB7" s="25">
        <v>81.39</v>
      </c>
      <c r="DC7" s="25">
        <v>81.27</v>
      </c>
      <c r="DD7" s="25">
        <v>81.260000000000005</v>
      </c>
      <c r="DE7" s="25">
        <v>80.36</v>
      </c>
      <c r="DF7" s="25">
        <v>80.13</v>
      </c>
      <c r="DG7" s="25">
        <v>89.42</v>
      </c>
      <c r="DH7" s="25">
        <v>61.17</v>
      </c>
      <c r="DI7" s="25">
        <v>60.15</v>
      </c>
      <c r="DJ7" s="25">
        <v>60</v>
      </c>
      <c r="DK7" s="25">
        <v>59.52</v>
      </c>
      <c r="DL7" s="25">
        <v>60.36</v>
      </c>
      <c r="DM7" s="25">
        <v>49.92</v>
      </c>
      <c r="DN7" s="25">
        <v>50.63</v>
      </c>
      <c r="DO7" s="25">
        <v>51.29</v>
      </c>
      <c r="DP7" s="25">
        <v>52.2</v>
      </c>
      <c r="DQ7" s="25">
        <v>52.7</v>
      </c>
      <c r="DR7" s="25">
        <v>52.02</v>
      </c>
      <c r="DS7" s="25">
        <v>23.83</v>
      </c>
      <c r="DT7" s="25">
        <v>25.15</v>
      </c>
      <c r="DU7" s="25">
        <v>26.63</v>
      </c>
      <c r="DV7" s="25">
        <v>28.1</v>
      </c>
      <c r="DW7" s="25">
        <v>29.64</v>
      </c>
      <c r="DX7" s="25">
        <v>16.88</v>
      </c>
      <c r="DY7" s="25">
        <v>18.28</v>
      </c>
      <c r="DZ7" s="25">
        <v>19.61</v>
      </c>
      <c r="EA7" s="25">
        <v>20.73</v>
      </c>
      <c r="EB7" s="25">
        <v>22.86</v>
      </c>
      <c r="EC7" s="25">
        <v>25.37</v>
      </c>
      <c r="ED7" s="25">
        <v>0.39</v>
      </c>
      <c r="EE7" s="25">
        <v>1.58</v>
      </c>
      <c r="EF7" s="25">
        <v>1.1200000000000001</v>
      </c>
      <c r="EG7" s="25">
        <v>1.06</v>
      </c>
      <c r="EH7" s="25">
        <v>0.82</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2025-02-03T02:45:13Z</cp:lastPrinted>
  <dcterms:created xsi:type="dcterms:W3CDTF">2025-01-24T06:56:13Z</dcterms:created>
  <dcterms:modified xsi:type="dcterms:W3CDTF">2025-02-03T02:45:14Z</dcterms:modified>
  <cp:category/>
</cp:coreProperties>
</file>