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E313F149-82DC-4211-B244-A9E1D039E090}" xr6:coauthVersionLast="47" xr6:coauthVersionMax="47" xr10:uidLastSave="{00000000-0000-0000-0000-000000000000}"/>
  <bookViews>
    <workbookView xWindow="-108" yWindow="-108" windowWidth="23256" windowHeight="12576"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U39" i="10"/>
  <c r="C39" i="10"/>
  <c r="BE38" i="10"/>
  <c r="U38" i="10"/>
  <c r="C38" i="10"/>
  <c r="BE37" i="10"/>
  <c r="U37" i="10"/>
  <c r="C37" i="10"/>
  <c r="BE36" i="10"/>
  <c r="C36" i="10"/>
  <c r="BE35" i="10"/>
  <c r="C35" i="10"/>
  <c r="U34" i="10"/>
  <c r="U35" i="10" s="1"/>
  <c r="U36" i="10" s="1"/>
  <c r="C34" i="10"/>
  <c r="AM34" i="10" l="1"/>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<sst xmlns="http://schemas.openxmlformats.org/spreadsheetml/2006/main" count="1101" uniqueCount="614">
  <si>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</si>
  <si>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</si>
  <si>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</si>
  <si>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</si>
  <si>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</si>
  <si>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</si>
  <si>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</si>
  <si>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</si>
  <si>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</si>
  <si>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</si>
  <si>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</si>
  <si>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</si>
  <si>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</si>
  <si>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</si>
  <si>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</si>
  <si>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</si>
  <si>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</si>
  <si>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</si>
  <si>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</si>
  <si>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</si>
  <si>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</si>
  <si>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</si>
  <si>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</si>
  <si>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</si>
  <si>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</si>
  <si>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</si>
  <si>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</si>
  <si>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</si>
  <si>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</si>
  <si>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</si>
  <si>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</si>
  <si>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</si>
  <si>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</si>
  <si>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</si>
  <si>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</si>
  <si>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</si>
  <si>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</si>
  <si>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</si>
  <si>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</si>
  <si>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</si>
  <si>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</si>
  <si>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</si>
  <si>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</si>
  <si>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</si>
  <si>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</si>
  <si>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</si>
  <si>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</si>
  <si>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</si>
  <si>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</si>
  <si>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</si>
  <si>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</si>
  <si>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</si>
  <si>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</si>
  <si>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</si>
  <si>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</si>
  <si>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</si>
  <si>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</si>
  <si>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</si>
  <si>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</si>
  <si>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</si>
  <si>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</si>
  <si>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</si>
  <si>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</si>
  <si>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</si>
  <si>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</si>
  <si>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</si>
  <si>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</si>
  <si>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</si>
  <si>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</si>
  <si>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</si>
  <si>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</si>
  <si>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</si>
  <si>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</si>
  <si>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</si>
  <si>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</si>
  <si>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</si>
  <si>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</si>
  <si>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</si>
  <si>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</si>
  <si>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</si>
  <si>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</si>
  <si>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</si>
  <si>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</si>
  <si>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</si>
  <si>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</si>
  <si>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</si>
  <si>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</si>
  <si>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</si>
  <si>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</si>
  <si>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</si>
  <si>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</si>
  <si>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</si>
  <si>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</si>
  <si>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</si>
  <si>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</si>
  <si>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</si>
  <si>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</si>
  <si>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</si>
  <si>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</si>
  <si>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</si>
  <si>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</si>
  <si>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</si>
  <si>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</si>
  <si>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</si>
  <si>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</si>
  <si>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</si>
  <si>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</si>
  <si>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</si>
  <si>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</si>
  <si>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</si>
  <si>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</si>
  <si>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</si>
  <si>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</si>
  <si>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</si>
  <si>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</si>
  <si>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</si>
  <si>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</si>
  <si>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</si>
  <si>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</si>
  <si>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</si>
  <si>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</si>
  <si>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</si>
  <si>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</si>
  <si>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</si>
  <si>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</si>
  <si>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</si>
  <si>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</si>
  <si>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</si>
  <si>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</si>
  <si>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</si>
  <si>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</si>
  <si>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</si>
  <si>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</si>
  <si>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</si>
  <si>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</si>
  <si>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</si>
  <si>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</si>
  <si>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</si>
  <si>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</si>
  <si>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</si>
  <si>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</si>
  <si>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</si>
  <si>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</si>
  <si>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</si>
  <si>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</si>
  <si>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</si>
  <si>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</si>
  <si>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</si>
  <si>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</si>
  <si>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</si>
  <si>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</si>
  <si>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</si>
  <si>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</si>
  <si>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</si>
  <si>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</si>
  <si>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</si>
  <si>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</si>
  <si>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</si>
  <si>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</si>
  <si>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</si>
  <si>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</si>
  <si>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</si>
  <si>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</si>
  <si>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</si>
  <si>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</si>
  <si>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</si>
  <si>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</si>
  <si>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</si>
  <si>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</si>
  <si>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</si>
  <si>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</si>
  <si>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</si>
  <si>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</si>
  <si>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</si>
  <si>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</si>
  <si>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</si>
  <si>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</si>
  <si>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</si>
  <si>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</si>
  <si>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</si>
  <si>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</si>
  <si>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</si>
  <si>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</si>
  <si>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</si>
  <si>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</si>
  <si>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</si>
  <si>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</si>
  <si>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</si>
  <si>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</si>
  <si>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</si>
  <si>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</si>
  <si>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</si>
  <si>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</si>
  <si>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</si>
  <si>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</si>
  <si>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</si>
  <si>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</si>
  <si>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</si>
  <si>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</si>
  <si>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</si>
  <si>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</si>
  <si>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</si>
  <si>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</si>
  <si>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</si>
  <si>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</si>
  <si>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</si>
  <si>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</si>
  <si>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</si>
  <si>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</si>
  <si>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</si>
  <si>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</si>
  <si>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</si>
  <si>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</si>
  <si>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</si>
  <si>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</si>
  <si>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</si>
  <si>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</si>
  <si>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宮崎県日南市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</si>
  <si>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</si>
  <si>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</si>
  <si>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</si>
  <si>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</si>
  <si>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</si>
  <si>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</si>
  <si>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</si>
  <si>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</si>
  <si>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</si>
  <si>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</si>
  <si>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</si>
  <si>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</si>
  <si>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</si>
  <si>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</si>
  <si>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</si>
  <si>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</si>
  <si>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</si>
  <si>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</si>
  <si>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</si>
  <si>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</si>
  <si>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</si>
  <si>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</si>
  <si>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</si>
  <si>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</si>
  <si>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</si>
  <si>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</si>
  <si>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</si>
  <si>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</si>
  <si>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</si>
  <si>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</si>
  <si>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</si>
  <si>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</si>
  <si>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</si>
  <si>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</si>
  <si>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</si>
  <si>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</si>
  <si>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</si>
  <si>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</si>
  <si>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</si>
  <si>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</si>
  <si>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</si>
  <si>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</si>
  <si>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</si>
  <si>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</si>
  <si>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</si>
  <si>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</si>
  <si>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</si>
  <si>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</si>
  <si>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</si>
  <si>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</si>
  <si>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</si>
  <si>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</si>
  <si>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</si>
  <si>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</si>
  <si>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</si>
  <si>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</si>
  <si>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</si>
  <si>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</si>
  <si>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</si>
  <si>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</si>
  <si>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</si>
  <si>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</si>
  <si>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</si>
  <si>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</si>
  <si>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</si>
  <si>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</si>
  <si>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</si>
  <si>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</si>
  <si>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</si>
  <si>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</si>
  <si>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</si>
  <si>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</si>
  <si>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</si>
  <si>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</si>
  <si>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</si>
  <si>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</si>
  <si>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</si>
  <si>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</si>
  <si>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</si>
  <si>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</si>
  <si>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</si>
  <si>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</si>
  <si>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</si>
  <si>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</si>
  <si>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</si>
  <si>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</si>
  <si>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</si>
  <si>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</si>
  <si>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</si>
  <si>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</si>
  <si>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</si>
  <si>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</si>
  <si>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</si>
  <si>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</si>
  <si>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</si>
  <si>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</si>
  <si>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</si>
  <si>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</si>
  <si>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</si>
  <si>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</si>
  <si>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</si>
  <si>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</si>
  <si>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</si>
  <si>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</si>
  <si>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</si>
  <si>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</si>
  <si>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</si>
  <si>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</si>
  <si>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</si>
  <si>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</si>
  <si>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</si>
  <si>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</si>
  <si>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</si>
  <si>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</si>
  <si>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</si>
  <si>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</si>
  <si>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</si>
  <si>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</si>
  <si>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</si>
  <si>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</si>
  <si>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</si>
  <si>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</si>
  <si>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</si>
  <si>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</si>
  <si>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</si>
  <si>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</si>
  <si>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</si>
  <si>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</si>
  <si>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</si>
  <si>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</si>
  <si>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</si>
  <si>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</si>
  <si>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</si>
  <si>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</si>
  <si>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</si>
  <si>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</si>
  <si>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</si>
  <si>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</si>
  <si>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</si>
  <si>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</si>
  <si>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</si>
  <si>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</si>
  <si>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</si>
  <si>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</si>
  <si>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</si>
  <si>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</si>
  <si>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</si>
  <si>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</si>
  <si>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</si>
  <si>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</si>
  <si>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</si>
  <si>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宮崎県日南市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</si>
  <si>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</si>
  <si>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</si>
  <si>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</si>
  <si>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</si>
  <si>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</si>
  <si>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</si>
  <si>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</si>
  <si>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</si>
  <si>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</si>
  <si>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</si>
  <si>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</si>
  <si>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</si>
  <si>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</si>
  <si>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</si>
  <si>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</si>
  <si>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</si>
  <si>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</si>
  <si>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</si>
  <si>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</si>
  <si>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</si>
  <si>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</si>
  <si>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</si>
  <si>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</si>
  <si>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</si>
  <si>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</si>
  <si>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</si>
  <si>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</si>
  <si>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</si>
  <si>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</si>
  <si>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</si>
  <si>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</si>
  <si>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</si>
  <si>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</si>
  <si>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</si>
  <si>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日南市介護保険特別会計</t>
    <phoneticPr fontId="5"/>
  </si>
  <si>
    <t>日南市後期高齢者医療特別会計</t>
    <phoneticPr fontId="5"/>
  </si>
  <si>
    <t>日南市水道事業会計</t>
    <phoneticPr fontId="5"/>
  </si>
  <si>
    <t>法適用企業</t>
    <phoneticPr fontId="5"/>
  </si>
  <si>
    <t>日南市公共下水道事業会計</t>
    <phoneticPr fontId="5"/>
  </si>
  <si>
    <t>法適用企業</t>
    <phoneticPr fontId="5"/>
  </si>
  <si>
    <t>日南市特定環境保全公共下水道事業会計</t>
    <phoneticPr fontId="5"/>
  </si>
  <si>
    <t>法適用企業</t>
    <phoneticPr fontId="5"/>
  </si>
  <si>
    <t>日南市病院事業会計</t>
    <phoneticPr fontId="5"/>
  </si>
  <si>
    <t>法適用企業</t>
    <phoneticPr fontId="5"/>
  </si>
  <si>
    <t>日南市漁業集落排水事業会計</t>
    <phoneticPr fontId="5"/>
  </si>
  <si>
    <t>日南市公設合併処理浄化槽事業会計</t>
    <phoneticPr fontId="5"/>
  </si>
  <si>
    <t>日南市簡易水道特別会計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</si>
  <si>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</si>
  <si>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</si>
  <si>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</si>
  <si>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</si>
  <si>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</si>
  <si>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</si>
  <si>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</si>
  <si>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</si>
  <si>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</si>
  <si>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</si>
  <si>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</si>
  <si>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</si>
  <si>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</si>
  <si>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</si>
  <si>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</si>
  <si>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</si>
  <si>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</si>
  <si>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</si>
  <si>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</si>
  <si>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</si>
  <si>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</si>
  <si>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</si>
  <si>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</si>
  <si>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</si>
  <si>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</si>
  <si>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</si>
  <si>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</si>
  <si>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</si>
  <si>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</si>
  <si>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</si>
  <si>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</si>
  <si>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</si>
  <si>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</si>
  <si>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</si>
  <si>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</si>
  <si>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</si>
  <si>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</si>
  <si>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</si>
  <si>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</si>
  <si>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</si>
  <si>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</si>
  <si>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</si>
  <si>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</si>
  <si>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</si>
  <si>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</si>
  <si>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</si>
  <si>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</si>
  <si>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</si>
  <si>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</si>
  <si>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</si>
  <si>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</si>
  <si>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</si>
  <si>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</si>
  <si>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</si>
  <si>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</si>
  <si>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</si>
  <si>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</si>
  <si>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</si>
  <si>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</si>
  <si>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</si>
  <si>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</si>
  <si>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</si>
  <si>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</si>
  <si>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</si>
  <si>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</si>
  <si>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</si>
  <si>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日南市公共下水道事業会計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</si>
  <si>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</si>
  <si>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</si>
  <si>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</si>
  <si>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</si>
  <si>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日南市水道事業会計</t>
    <phoneticPr fontId="5"/>
  </si>
  <si>
    <t>(Ｆ)</t>
    <phoneticPr fontId="5"/>
  </si>
  <si>
    <t>日南市特定環境保全公共下水道事業会計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</si>
  <si>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</si>
  <si>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</si>
  <si>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</si>
  <si>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</si>
  <si>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</si>
  <si>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</si>
  <si>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</si>
  <si>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</si>
  <si>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</si>
  <si>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</si>
  <si>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</si>
  <si>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</si>
  <si>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</si>
  <si>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</si>
  <si>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</si>
  <si>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</si>
  <si>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</si>
  <si>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</si>
  <si>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</si>
  <si>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</si>
  <si>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</si>
  <si>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</si>
  <si>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</si>
  <si>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</si>
  <si>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</si>
  <si>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</si>
  <si>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</si>
  <si>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</si>
  <si>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</si>
  <si>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</si>
  <si>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</si>
  <si>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</si>
  <si>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</si>
  <si>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</si>
  <si>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</si>
  <si>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</si>
  <si>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</si>
  <si>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</si>
  <si>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</si>
  <si>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</si>
  <si>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</si>
  <si>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</si>
  <si>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</si>
  <si>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</si>
  <si>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</si>
  <si>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</si>
  <si>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</si>
  <si>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</si>
  <si>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</si>
  <si>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</si>
  <si>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</si>
  <si>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</si>
  <si>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</si>
  <si>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</si>
  <si>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</si>
  <si>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</si>
  <si>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</si>
  <si>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</si>
  <si>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</si>
  <si>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</si>
  <si>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</si>
  <si>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</si>
  <si>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</si>
  <si>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</si>
  <si>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</si>
  <si>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</si>
  <si>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</si>
  <si>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</si>
  <si>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</si>
  <si>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</si>
  <si>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</si>
  <si>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</si>
  <si>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</si>
  <si>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</si>
  <si>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</si>
  <si>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</si>
  <si>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</si>
  <si>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</si>
  <si>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</si>
  <si>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</si>
  <si>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</si>
  <si>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</si>
  <si>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</si>
  <si>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</si>
  <si>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</si>
  <si>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</si>
  <si>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 2.53</t>
  </si>
  <si>
    <t>▲ 2.84</t>
  </si>
  <si>
    <t>日南市水道事業会計</t>
  </si>
  <si>
    <t>一般会計</t>
  </si>
  <si>
    <t>日南市介護保険特別会計</t>
  </si>
  <si>
    <t>日南市公共下水道事業会計</t>
  </si>
  <si>
    <t>日南市病院事業会計</t>
  </si>
  <si>
    <t>日南市国民健康保険特別会計</t>
  </si>
  <si>
    <t>日南市特定環境保全公共下水道事業会計</t>
  </si>
  <si>
    <t>日南市公設合併処理浄化槽事業会計</t>
  </si>
  <si>
    <t>その他会計（赤字）</t>
  </si>
  <si>
    <t>その他会計（黒字）</t>
  </si>
  <si>
    <t>（百万円）</t>
    <phoneticPr fontId="5"/>
  </si>
  <si>
    <t>H30</t>
    <phoneticPr fontId="5"/>
  </si>
  <si>
    <t>R01</t>
    <phoneticPr fontId="5"/>
  </si>
  <si>
    <t>R02</t>
    <phoneticPr fontId="5"/>
  </si>
  <si>
    <t>R03</t>
    <phoneticPr fontId="5"/>
  </si>
  <si>
    <t>R04</t>
    <phoneticPr fontId="5"/>
  </si>
  <si>
    <t>日南串間広域不燃物処理組合</t>
    <rPh sb="0" eb="2">
      <t>ニチナン</t>
    </rPh>
    <rPh sb="2" eb="4">
      <t>クシマ</t>
    </rPh>
    <rPh sb="4" eb="6">
      <t>コウイキ</t>
    </rPh>
    <rPh sb="6" eb="9">
      <t>フネンブツ</t>
    </rPh>
    <rPh sb="9" eb="11">
      <t>ショリ</t>
    </rPh>
    <rPh sb="11" eb="13">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</si>
  <si>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</si>
  <si>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</si>
  <si>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</si>
  <si>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</si>
  <si>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</si>
  <si>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日南市土地開発公社</t>
    <rPh sb="0" eb="2">
      <t>ニチナン</t>
    </rPh>
    <rPh sb="2" eb="3">
      <t>シ</t>
    </rPh>
    <rPh sb="3" eb="5">
      <t>トチ</t>
    </rPh>
    <rPh sb="5" eb="7">
      <t>カイハツ</t>
    </rPh>
    <rPh sb="7" eb="9">
      <t>コウシャ</t>
    </rPh>
    <phoneticPr fontId="2"/>
  </si>
  <si>
    <t>ドリームランドはまゆう</t>
  </si>
  <si>
    <t>北郷町温泉協会</t>
    <rPh sb="0" eb="2">
      <t>キタゴウ</t>
    </rPh>
    <rPh sb="2" eb="3">
      <t>チョウ</t>
    </rPh>
    <rPh sb="3" eb="5">
      <t>オンセン</t>
    </rPh>
    <rPh sb="5" eb="7">
      <t>キョウカイ</t>
    </rPh>
    <phoneticPr fontId="2"/>
  </si>
  <si>
    <t>日南まちづくり</t>
    <rPh sb="0" eb="2">
      <t>ニチナン</t>
    </rPh>
    <phoneticPr fontId="2"/>
  </si>
  <si>
    <t>南那珂森林組合</t>
    <rPh sb="0" eb="3">
      <t>ミナミナカ</t>
    </rPh>
    <rPh sb="3" eb="5">
      <t>シンリン</t>
    </rPh>
    <rPh sb="5" eb="7">
      <t>クミアイ</t>
    </rPh>
    <phoneticPr fontId="2"/>
  </si>
  <si>
    <t>-</t>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</si>
  <si>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</si>
  <si>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</si>
  <si>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</si>
  <si>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油津文化遺産振興戸村基金</t>
    <rPh sb="0" eb="2">
      <t>アブラツ</t>
    </rPh>
    <rPh sb="2" eb="4">
      <t>ブンカ</t>
    </rPh>
    <rPh sb="4" eb="6">
      <t>イサン</t>
    </rPh>
    <rPh sb="6" eb="8">
      <t>シンコウ</t>
    </rPh>
    <rPh sb="8" eb="10">
      <t>トムラ</t>
    </rPh>
    <rPh sb="10" eb="12">
      <t>キキン</t>
    </rPh>
    <phoneticPr fontId="5"/>
  </si>
  <si>
    <t>過疎地域振興基金</t>
    <rPh sb="0" eb="2">
      <t>カソ</t>
    </rPh>
    <rPh sb="2" eb="4">
      <t>チイキ</t>
    </rPh>
    <rPh sb="4" eb="6">
      <t>シンコウ</t>
    </rPh>
    <rPh sb="6" eb="8">
      <t>キキン</t>
    </rPh>
    <phoneticPr fontId="5"/>
  </si>
  <si>
    <t>▲ 0</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</si>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</sst>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8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74C0-45FA-83B4-6D2AD9C2C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38705</c:v>
                </c:pt>
                <c:pt idx="1">
                  <c:v>47828</c:v>
                </c:pt>
                <c:pt idx="2">
                  <c:v>66566</c:v>
                </c:pt>
                <c:pt idx="3">
                  <c:v>74325</c:v>
                </c:pt>
                <c:pt idx="4">
                  <c:v>109046</c:v>
                </c:pt>
              </c:numCache>
            </c:numRef>
          </c:val>
          <c:smooth val="0"/>
          <c:extLst>
            <c:ext xmlns:c16="http://schemas.microsoft.com/office/drawing/2014/chart" uri="{C3380CC4-5D6E-409C-BE32-E72D297353CC}">
              <c16:uniqueId val="{00000001-74C0-45FA-83B4-6D2AD9C2C3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5.0999999999999996</c:v>
                </c:pt>
                <c:pt idx="1">
                  <c:v>2.41</c:v>
                </c:pt>
                <c:pt idx="2">
                  <c:v>3.47</c:v>
                </c:pt>
                <c:pt idx="3">
                  <c:v>6.35</c:v>
                </c:pt>
                <c:pt idx="4">
                  <c:v>3.63</c:v>
                </c:pt>
              </c:numCache>
            </c:numRef>
          </c:val>
          <c:extLst>
            <c:ext xmlns:c16="http://schemas.microsoft.com/office/drawing/2014/chart" uri="{C3380CC4-5D6E-409C-BE32-E72D297353CC}">
              <c16:uniqueId val="{00000000-7D49-4A4A-B788-34B7A488B9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17.239999999999998</c:v>
                </c:pt>
                <c:pt idx="1">
                  <c:v>17.690000000000001</c:v>
                </c:pt>
                <c:pt idx="2">
                  <c:v>17.77</c:v>
                </c:pt>
                <c:pt idx="3">
                  <c:v>23.06</c:v>
                </c:pt>
                <c:pt idx="4">
                  <c:v>23.5</c:v>
                </c:pt>
              </c:numCache>
            </c:numRef>
          </c:val>
          <c:extLst>
            <c:ext xmlns:c16="http://schemas.microsoft.com/office/drawing/2014/chart" uri="{C3380CC4-5D6E-409C-BE32-E72D297353CC}">
              <c16:uniqueId val="{00000001-7D49-4A4A-B788-34B7A488B9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-2.5299999999999998</c:v>
                </c:pt>
                <c:pt idx="2">
                  <c:v>1.83</c:v>
                </c:pt>
                <c:pt idx="3">
                  <c:v>8.7899999999999991</c:v>
                </c:pt>
                <c:pt idx="4">
                  <c:v>-2.84</c:v>
                </c:pt>
              </c:numCache>
            </c:numRef>
          </c:val>
          <c:smooth val="0"/>
          <c:extLst>
            <c:ext xmlns:c16="http://schemas.microsoft.com/office/drawing/2014/chart" uri="{C3380CC4-5D6E-409C-BE32-E72D297353CC}">
              <c16:uniqueId val="{00000002-7D49-4A4A-B788-34B7A488B9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0.12</c:v>
                </c:pt>
                <c:pt idx="4">
                  <c:v>#N/A</c:v>
                </c:pt>
                <c:pt idx="5">
                  <c:v>0.14000000000000001</c:v>
                </c:pt>
                <c:pt idx="6">
                  <c:v>#N/A</c:v>
                </c:pt>
                <c:pt idx="7">
                  <c:v>0.28999999999999998</c:v>
                </c:pt>
                <c:pt idx="8">
                  <c:v>#N/A</c:v>
                </c:pt>
                <c:pt idx="9">
                  <c:v>0.11</c:v>
                </c:pt>
              </c:numCache>
            </c:numRef>
          </c:val>
          <c:extLst>
            <c:ext xmlns:c16="http://schemas.microsoft.com/office/drawing/2014/chart" uri="{C3380CC4-5D6E-409C-BE32-E72D297353CC}">
              <c16:uniqueId val="{00000000-2B3D-41F2-9108-EF952AB3F6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3D-41F2-9108-EF952AB3F6E5}"/>
            </c:ext>
          </c:extLst>
        </c:ser>
        <c:ser>
          <c:idx val="2"/>
          <c:order val="2"/>
          <c:tx>
            <c:strRef>
              <c:f>データシート!$A$29</c:f>
              <c:strCache>
                <c:ptCount val="1"/>
                <c:pt idx="0">
                  <c:v>日南市公設合併処理浄化槽事業会計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2-2B3D-41F2-9108-EF952AB3F6E5}"/>
            </c:ext>
          </c:extLst>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0.42</c:v>
                </c:pt>
                <c:pt idx="4">
                  <c:v>#N/A</c:v>
                </c:pt>
                <c:pt idx="5">
                  <c:v>0.47</c:v>
                </c:pt>
                <c:pt idx="6">
                  <c:v>#N/A</c:v>
                </c:pt>
                <c:pt idx="7">
                  <c:v>0.55000000000000004</c:v>
                </c:pt>
                <c:pt idx="8">
                  <c:v>#N/A</c:v>
                </c:pt>
                <c:pt idx="9">
                  <c:v>0.43</c:v>
                </c:pt>
              </c:numCache>
            </c:numRef>
          </c:val>
          <c:extLst>
            <c:ext xmlns:c16="http://schemas.microsoft.com/office/drawing/2014/chart" uri="{C3380CC4-5D6E-409C-BE32-E72D297353CC}">
              <c16:uniqueId val="{00000003-2B3D-41F2-9108-EF952AB3F6E5}"/>
            </c:ext>
          </c:extLst>
        </c:ser>
        <c:ser>
          <c:idx val="4"/>
          <c:order val="4"/>
          <c:tx>
            <c:strRef>
              <c:f>データシート!$A$31</c:f>
              <c:strCache>
                <c:ptCount val="1"/>
                <c:pt idx="0">
                  <c:v>日南市国民健康保険特別会計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1.45</c:v>
                </c:pt>
                <c:pt idx="2">
                  <c:v>#N/A</c:v>
                </c:pt>
                <c:pt idx="3">
                  <c:v>0.91</c:v>
                </c:pt>
                <c:pt idx="4">
                  <c:v>#N/A</c:v>
                </c:pt>
                <c:pt idx="5">
                  <c:v>0.94</c:v>
                </c:pt>
                <c:pt idx="6">
                  <c:v>#N/A</c:v>
                </c:pt>
                <c:pt idx="7">
                  <c:v>0.93</c:v>
                </c:pt>
                <c:pt idx="8">
                  <c:v>#N/A</c:v>
                </c:pt>
                <c:pt idx="9">
                  <c:v>0.9</c:v>
                </c:pt>
              </c:numCache>
            </c:numRef>
          </c:val>
          <c:extLst>
            <c:ext xmlns:c16="http://schemas.microsoft.com/office/drawing/2014/chart" uri="{C3380CC4-5D6E-409C-BE32-E72D297353CC}">
              <c16:uniqueId val="{00000004-2B3D-41F2-9108-EF952AB3F6E5}"/>
            </c:ext>
          </c:extLst>
        </c:ser>
        <c:ser>
          <c:idx val="5"/>
          <c:order val="5"/>
          <c:tx>
            <c:strRef>
              <c:f>データシート!$A$32</c:f>
              <c:strCache>
                <c:ptCount val="1"/>
                <c:pt idx="0">
                  <c:v>日南市病院事業会計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1.36</c:v>
                </c:pt>
                <c:pt idx="2">
                  <c:v>#N/A</c:v>
                </c:pt>
                <c:pt idx="3">
                  <c:v>0.83</c:v>
                </c:pt>
                <c:pt idx="4">
                  <c:v>#N/A</c:v>
                </c:pt>
                <c:pt idx="5">
                  <c:v>1.05</c:v>
                </c:pt>
                <c:pt idx="6">
                  <c:v>#N/A</c:v>
                </c:pt>
                <c:pt idx="7">
                  <c:v>0.44</c:v>
                </c:pt>
                <c:pt idx="8">
                  <c:v>#N/A</c:v>
                </c:pt>
                <c:pt idx="9">
                  <c:v>0.91</c:v>
                </c:pt>
              </c:numCache>
            </c:numRef>
          </c:val>
          <c:extLst>
            <c:ext xmlns:c16="http://schemas.microsoft.com/office/drawing/2014/chart" uri="{C3380CC4-5D6E-409C-BE32-E72D297353CC}">
              <c16:uniqueId val="{00000005-2B3D-41F2-9108-EF952AB3F6E5}"/>
            </c:ext>
          </c:extLst>
        </c:ser>
        <c:ser>
          <c:idx val="6"/>
          <c:order val="6"/>
          <c:tx>
            <c:strRef>
              <c:f>データシート!$A$33</c:f>
              <c:strCache>
                <c:ptCount val="1"/>
                <c:pt idx="0">
                  <c:v>日南市公共下水道事業会計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4.03</c:v>
                </c:pt>
                <c:pt idx="2">
                  <c:v>#N/A</c:v>
                </c:pt>
                <c:pt idx="3">
                  <c:v>1.81</c:v>
                </c:pt>
                <c:pt idx="4">
                  <c:v>#N/A</c:v>
                </c:pt>
                <c:pt idx="5">
                  <c:v>3.32</c:v>
                </c:pt>
                <c:pt idx="6">
                  <c:v>#N/A</c:v>
                </c:pt>
                <c:pt idx="7">
                  <c:v>3.07</c:v>
                </c:pt>
                <c:pt idx="8">
                  <c:v>#N/A</c:v>
                </c:pt>
                <c:pt idx="9">
                  <c:v>0.99</c:v>
                </c:pt>
              </c:numCache>
            </c:numRef>
          </c:val>
          <c:extLst>
            <c:ext xmlns:c16="http://schemas.microsoft.com/office/drawing/2014/chart" uri="{C3380CC4-5D6E-409C-BE32-E72D297353CC}">
              <c16:uniqueId val="{00000006-2B3D-41F2-9108-EF952AB3F6E5}"/>
            </c:ext>
          </c:extLst>
        </c:ser>
        <c:ser>
          <c:idx val="7"/>
          <c:order val="7"/>
          <c:tx>
            <c:strRef>
              <c:f>データシート!$A$34</c:f>
              <c:strCache>
                <c:ptCount val="1"/>
                <c:pt idx="0">
                  <c:v>日南市介護保険特別会計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1.24</c:v>
                </c:pt>
                <c:pt idx="4">
                  <c:v>#N/A</c:v>
                </c:pt>
                <c:pt idx="5">
                  <c:v>0.95</c:v>
                </c:pt>
                <c:pt idx="6">
                  <c:v>#N/A</c:v>
                </c:pt>
                <c:pt idx="7">
                  <c:v>1.37</c:v>
                </c:pt>
                <c:pt idx="8">
                  <c:v>#N/A</c:v>
                </c:pt>
                <c:pt idx="9">
                  <c:v>2.2599999999999998</c:v>
                </c:pt>
              </c:numCache>
            </c:numRef>
          </c:val>
          <c:extLst>
            <c:ext xmlns:c16="http://schemas.microsoft.com/office/drawing/2014/chart" uri="{C3380CC4-5D6E-409C-BE32-E72D297353CC}">
              <c16:uniqueId val="{00000007-2B3D-41F2-9108-EF952AB3F6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5.0999999999999996</c:v>
                </c:pt>
                <c:pt idx="2">
                  <c:v>#N/A</c:v>
                </c:pt>
                <c:pt idx="3">
                  <c:v>2.4</c:v>
                </c:pt>
                <c:pt idx="4">
                  <c:v>#N/A</c:v>
                </c:pt>
                <c:pt idx="5">
                  <c:v>3.47</c:v>
                </c:pt>
                <c:pt idx="6">
                  <c:v>#N/A</c:v>
                </c:pt>
                <c:pt idx="7">
                  <c:v>6.34</c:v>
                </c:pt>
                <c:pt idx="8">
                  <c:v>#N/A</c:v>
                </c:pt>
                <c:pt idx="9">
                  <c:v>3.63</c:v>
                </c:pt>
              </c:numCache>
            </c:numRef>
          </c:val>
          <c:extLst>
            <c:ext xmlns:c16="http://schemas.microsoft.com/office/drawing/2014/chart" uri="{C3380CC4-5D6E-409C-BE32-E72D297353CC}">
              <c16:uniqueId val="{00000008-2B3D-41F2-9108-EF952AB3F6E5}"/>
            </c:ext>
          </c:extLst>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6.82</c:v>
                </c:pt>
                <c:pt idx="4">
                  <c:v>#N/A</c:v>
                </c:pt>
                <c:pt idx="5">
                  <c:v>6.23</c:v>
                </c:pt>
                <c:pt idx="6">
                  <c:v>#N/A</c:v>
                </c:pt>
                <c:pt idx="7">
                  <c:v>5.79</c:v>
                </c:pt>
                <c:pt idx="8">
                  <c:v>#N/A</c:v>
                </c:pt>
                <c:pt idx="9">
                  <c:v>6.1</c:v>
                </c:pt>
              </c:numCache>
            </c:numRef>
          </c:val>
          <c:extLst>
            <c:ext xmlns:c16="http://schemas.microsoft.com/office/drawing/2014/chart" uri="{C3380CC4-5D6E-409C-BE32-E72D297353CC}">
              <c16:uniqueId val="{00000009-2B3D-41F2-9108-EF952AB3F6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2272</c:v>
                </c:pt>
                <c:pt idx="5">
                  <c:v>2248</c:v>
                </c:pt>
                <c:pt idx="8">
                  <c:v>2266</c:v>
                </c:pt>
                <c:pt idx="11">
                  <c:v>2202</c:v>
                </c:pt>
                <c:pt idx="14">
                  <c:v>2213</c:v>
                </c:pt>
              </c:numCache>
            </c:numRef>
          </c:val>
          <c:extLst>
            <c:ext xmlns:c16="http://schemas.microsoft.com/office/drawing/2014/chart" uri="{C3380CC4-5D6E-409C-BE32-E72D297353CC}">
              <c16:uniqueId val="{00000000-209C-4D01-9A61-BFEE03DB3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9C-4D01-9A61-BFEE03DB3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7</c:v>
                </c:pt>
                <c:pt idx="9">
                  <c:v>34</c:v>
                </c:pt>
                <c:pt idx="12">
                  <c:v>33</c:v>
                </c:pt>
              </c:numCache>
            </c:numRef>
          </c:val>
          <c:extLst>
            <c:ext xmlns:c16="http://schemas.microsoft.com/office/drawing/2014/chart" uri="{C3380CC4-5D6E-409C-BE32-E72D297353CC}">
              <c16:uniqueId val="{00000002-209C-4D01-9A61-BFEE03DB3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C-4D01-9A61-BFEE03DB3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566</c:v>
                </c:pt>
                <c:pt idx="3">
                  <c:v>562</c:v>
                </c:pt>
                <c:pt idx="6">
                  <c:v>582</c:v>
                </c:pt>
                <c:pt idx="9">
                  <c:v>641</c:v>
                </c:pt>
                <c:pt idx="12">
                  <c:v>672</c:v>
                </c:pt>
              </c:numCache>
            </c:numRef>
          </c:val>
          <c:extLst>
            <c:ext xmlns:c16="http://schemas.microsoft.com/office/drawing/2014/chart" uri="{C3380CC4-5D6E-409C-BE32-E72D297353CC}">
              <c16:uniqueId val="{00000004-209C-4D01-9A61-BFEE03DB3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9C-4D01-9A61-BFEE03DB3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9C-4D01-9A61-BFEE03DB3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2879</c:v>
                </c:pt>
                <c:pt idx="3">
                  <c:v>2873</c:v>
                </c:pt>
                <c:pt idx="6">
                  <c:v>2875</c:v>
                </c:pt>
                <c:pt idx="9">
                  <c:v>2852</c:v>
                </c:pt>
                <c:pt idx="12">
                  <c:v>2889</c:v>
                </c:pt>
              </c:numCache>
            </c:numRef>
          </c:val>
          <c:extLst>
            <c:ext xmlns:c16="http://schemas.microsoft.com/office/drawing/2014/chart" uri="{C3380CC4-5D6E-409C-BE32-E72D297353CC}">
              <c16:uniqueId val="{00000007-209C-4D01-9A61-BFEE03DB3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1181</c:v>
                </c:pt>
                <c:pt idx="2">
                  <c:v>#N/A</c:v>
                </c:pt>
                <c:pt idx="3">
                  <c:v>#N/A</c:v>
                </c:pt>
                <c:pt idx="4">
                  <c:v>1195</c:v>
                </c:pt>
                <c:pt idx="5">
                  <c:v>#N/A</c:v>
                </c:pt>
                <c:pt idx="6">
                  <c:v>#N/A</c:v>
                </c:pt>
                <c:pt idx="7">
                  <c:v>1198</c:v>
                </c:pt>
                <c:pt idx="8">
                  <c:v>#N/A</c:v>
                </c:pt>
                <c:pt idx="9">
                  <c:v>#N/A</c:v>
                </c:pt>
                <c:pt idx="10">
                  <c:v>1325</c:v>
                </c:pt>
                <c:pt idx="11">
                  <c:v>#N/A</c:v>
                </c:pt>
                <c:pt idx="12">
                  <c:v>#N/A</c:v>
                </c:pt>
                <c:pt idx="13">
                  <c:v>1381</c:v>
                </c:pt>
                <c:pt idx="14">
                  <c:v>#N/A</c:v>
                </c:pt>
              </c:numCache>
            </c:numRef>
          </c:val>
          <c:smooth val="0"/>
          <c:extLst>
            <c:ext xmlns:c16="http://schemas.microsoft.com/office/drawing/2014/chart" uri="{C3380CC4-5D6E-409C-BE32-E72D297353CC}">
              <c16:uniqueId val="{00000008-209C-4D01-9A61-BFEE03DB3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22815</c:v>
                </c:pt>
                <c:pt idx="5">
                  <c:v>22576</c:v>
                </c:pt>
                <c:pt idx="8">
                  <c:v>22684</c:v>
                </c:pt>
                <c:pt idx="11">
                  <c:v>22752</c:v>
                </c:pt>
                <c:pt idx="14">
                  <c:v>23027</c:v>
                </c:pt>
              </c:numCache>
            </c:numRef>
          </c:val>
          <c:extLst>
            <c:ext xmlns:c16="http://schemas.microsoft.com/office/drawing/2014/chart" uri="{C3380CC4-5D6E-409C-BE32-E72D297353CC}">
              <c16:uniqueId val="{00000000-ED77-4810-9EB1-912597058E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769</c:v>
                </c:pt>
                <c:pt idx="5">
                  <c:v>906</c:v>
                </c:pt>
                <c:pt idx="8">
                  <c:v>924</c:v>
                </c:pt>
                <c:pt idx="11">
                  <c:v>998</c:v>
                </c:pt>
                <c:pt idx="14">
                  <c:v>899</c:v>
                </c:pt>
              </c:numCache>
            </c:numRef>
          </c:val>
          <c:extLst>
            <c:ext xmlns:c16="http://schemas.microsoft.com/office/drawing/2014/chart" uri="{C3380CC4-5D6E-409C-BE32-E72D297353CC}">
              <c16:uniqueId val="{00000001-ED77-4810-9EB1-912597058E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6351</c:v>
                </c:pt>
                <c:pt idx="5">
                  <c:v>6616</c:v>
                </c:pt>
                <c:pt idx="8">
                  <c:v>7139</c:v>
                </c:pt>
                <c:pt idx="11">
                  <c:v>9715</c:v>
                </c:pt>
                <c:pt idx="14">
                  <c:v>10179</c:v>
                </c:pt>
              </c:numCache>
            </c:numRef>
          </c:val>
          <c:extLst>
            <c:ext xmlns:c16="http://schemas.microsoft.com/office/drawing/2014/chart" uri="{C3380CC4-5D6E-409C-BE32-E72D297353CC}">
              <c16:uniqueId val="{00000002-ED77-4810-9EB1-912597058E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7-4810-9EB1-912597058E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7-4810-9EB1-912597058E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5-ED77-4810-9EB1-912597058E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5303</c:v>
                </c:pt>
                <c:pt idx="3">
                  <c:v>5167</c:v>
                </c:pt>
                <c:pt idx="6">
                  <c:v>5264</c:v>
                </c:pt>
                <c:pt idx="9">
                  <c:v>5139</c:v>
                </c:pt>
                <c:pt idx="12">
                  <c:v>5066</c:v>
                </c:pt>
              </c:numCache>
            </c:numRef>
          </c:val>
          <c:extLst>
            <c:ext xmlns:c16="http://schemas.microsoft.com/office/drawing/2014/chart" uri="{C3380CC4-5D6E-409C-BE32-E72D297353CC}">
              <c16:uniqueId val="{00000006-ED77-4810-9EB1-912597058E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D77-4810-9EB1-912597058E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7788</c:v>
                </c:pt>
                <c:pt idx="3">
                  <c:v>7746</c:v>
                </c:pt>
                <c:pt idx="6">
                  <c:v>7662</c:v>
                </c:pt>
                <c:pt idx="9">
                  <c:v>8006</c:v>
                </c:pt>
                <c:pt idx="12">
                  <c:v>8398</c:v>
                </c:pt>
              </c:numCache>
            </c:numRef>
          </c:val>
          <c:extLst>
            <c:ext xmlns:c16="http://schemas.microsoft.com/office/drawing/2014/chart" uri="{C3380CC4-5D6E-409C-BE32-E72D297353CC}">
              <c16:uniqueId val="{00000008-ED77-4810-9EB1-912597058E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39</c:v>
                </c:pt>
                <c:pt idx="6">
                  <c:v>32</c:v>
                </c:pt>
                <c:pt idx="9">
                  <c:v>27</c:v>
                </c:pt>
                <c:pt idx="12">
                  <c:v>22</c:v>
                </c:pt>
              </c:numCache>
            </c:numRef>
          </c:val>
          <c:extLst>
            <c:ext xmlns:c16="http://schemas.microsoft.com/office/drawing/2014/chart" uri="{C3380CC4-5D6E-409C-BE32-E72D297353CC}">
              <c16:uniqueId val="{00000009-ED77-4810-9EB1-912597058E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27394</c:v>
                </c:pt>
                <c:pt idx="3">
                  <c:v>26942</c:v>
                </c:pt>
                <c:pt idx="6">
                  <c:v>27086</c:v>
                </c:pt>
                <c:pt idx="9">
                  <c:v>27612</c:v>
                </c:pt>
                <c:pt idx="12">
                  <c:v>28910</c:v>
                </c:pt>
              </c:numCache>
            </c:numRef>
          </c:val>
          <c:extLst>
            <c:ext xmlns:c16="http://schemas.microsoft.com/office/drawing/2014/chart" uri="{C3380CC4-5D6E-409C-BE32-E72D297353CC}">
              <c16:uniqueId val="{0000000A-ED77-4810-9EB1-912597058E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10599</c:v>
                </c:pt>
                <c:pt idx="2">
                  <c:v>#N/A</c:v>
                </c:pt>
                <c:pt idx="3">
                  <c:v>#N/A</c:v>
                </c:pt>
                <c:pt idx="4">
                  <c:v>9798</c:v>
                </c:pt>
                <c:pt idx="5">
                  <c:v>#N/A</c:v>
                </c:pt>
                <c:pt idx="6">
                  <c:v>#N/A</c:v>
                </c:pt>
                <c:pt idx="7">
                  <c:v>9302</c:v>
                </c:pt>
                <c:pt idx="8">
                  <c:v>#N/A</c:v>
                </c:pt>
                <c:pt idx="9">
                  <c:v>#N/A</c:v>
                </c:pt>
                <c:pt idx="10">
                  <c:v>7323</c:v>
                </c:pt>
                <c:pt idx="11">
                  <c:v>#N/A</c:v>
                </c:pt>
                <c:pt idx="12">
                  <c:v>#N/A</c:v>
                </c:pt>
                <c:pt idx="13">
                  <c:v>8295</c:v>
                </c:pt>
                <c:pt idx="14">
                  <c:v>#N/A</c:v>
                </c:pt>
              </c:numCache>
            </c:numRef>
          </c:val>
          <c:smooth val="0"/>
          <c:extLst>
            <c:ext xmlns:c16="http://schemas.microsoft.com/office/drawing/2014/chart" uri="{C3380CC4-5D6E-409C-BE32-E72D297353CC}">
              <c16:uniqueId val="{0000000B-ED77-4810-9EB1-912597058E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2729</c:v>
                </c:pt>
                <c:pt idx="1">
                  <c:v>3648</c:v>
                </c:pt>
                <c:pt idx="2">
                  <c:v>3648</c:v>
                </c:pt>
              </c:numCache>
            </c:numRef>
          </c:val>
          <c:extLst>
            <c:ext xmlns:c16="http://schemas.microsoft.com/office/drawing/2014/chart" uri="{C3380CC4-5D6E-409C-BE32-E72D297353CC}">
              <c16:uniqueId val="{00000000-7E07-4E48-99C7-B621B7108B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c:v>
                </c:pt>
                <c:pt idx="1">
                  <c:v>303</c:v>
                </c:pt>
                <c:pt idx="2">
                  <c:v>303</c:v>
                </c:pt>
              </c:numCache>
            </c:numRef>
          </c:val>
          <c:extLst>
            <c:ext xmlns:c16="http://schemas.microsoft.com/office/drawing/2014/chart" uri="{C3380CC4-5D6E-409C-BE32-E72D297353CC}">
              <c16:uniqueId val="{00000001-7E07-4E48-99C7-B621B7108B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3272</c:v>
                </c:pt>
                <c:pt idx="1">
                  <c:v>4797</c:v>
                </c:pt>
                <c:pt idx="2">
                  <c:v>5411</c:v>
                </c:pt>
              </c:numCache>
            </c:numRef>
          </c:val>
          <c:extLst>
            <c:ext xmlns:c16="http://schemas.microsoft.com/office/drawing/2014/chart" uri="{C3380CC4-5D6E-409C-BE32-E72D297353CC}">
              <c16:uniqueId val="{00000002-7E07-4E48-99C7-B621B7108B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実質公債費比率における分子の構造は、元利償還金が占める額が最も大きく、次いで公営企業債の元利償還金に対する繰入金等の順になっている。</a:t>
          </a:r>
        </a:p>
        <a:p>
          <a:r>
            <a:rPr kumimoji="1" lang="ja-JP" altLang="en-US" sz="1400">
              <a:latin typeface="ＭＳ ゴシック" pitchFamily="49" charset="-128"/>
              <a:ea typeface="ＭＳ ゴシック" pitchFamily="49" charset="-128"/>
            </a:rPr>
            <a:t>　実質公債費比率（３ヵ年平均）は、前年度に比べ０．３ポイント悪化し９．６％となった。</a:t>
          </a:r>
        </a:p>
        <a:p>
          <a:r>
            <a:rPr kumimoji="1" lang="ja-JP" altLang="en-US" sz="1400">
              <a:latin typeface="ＭＳ ゴシック" pitchFamily="49" charset="-128"/>
              <a:ea typeface="ＭＳ ゴシック" pitchFamily="49" charset="-128"/>
            </a:rPr>
            <a:t>　中期財政計画に基づき、計画的かつ有利な地方債発行により公債費の抑制に努める。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将来負担比率の分子における構造は、一般会計等に係る</a:t>
          </a:r>
          <a:r>
            <a:rPr kumimoji="1" lang="ja-JP" altLang="en-US" sz="1400">
              <a:solidFill>
                <a:sysClr val="windowText" lastClr="000000"/>
              </a:solidFill>
              <a:latin typeface="ＭＳ ゴシック" pitchFamily="49" charset="-128"/>
              <a:ea typeface="ＭＳ ゴシック" pitchFamily="49" charset="-128"/>
            </a:rPr>
            <a:t>地方債現在高が最も大きく、次いで公営企業債等繰入見込額、退職手当負担見込額の順となっている。</a:t>
          </a:r>
        </a:p>
        <a:p>
          <a:r>
            <a:rPr kumimoji="1" lang="ja-JP" altLang="en-US" sz="1400">
              <a:solidFill>
                <a:sysClr val="windowText" lastClr="000000"/>
              </a:solidFill>
              <a:latin typeface="ＭＳ ゴシック" pitchFamily="49" charset="-128"/>
              <a:ea typeface="ＭＳ ゴシック" pitchFamily="49" charset="-128"/>
            </a:rPr>
            <a:t>　将来負担比率は、前年度に比べ８．５ポイント悪化し、６１．７％となった。</a:t>
          </a:r>
        </a:p>
        <a:p>
          <a:r>
            <a:rPr kumimoji="1" lang="ja-JP" altLang="en-US" sz="1400">
              <a:latin typeface="ＭＳ ゴシック" pitchFamily="49" charset="-128"/>
              <a:ea typeface="ＭＳ ゴシック" pitchFamily="49" charset="-128"/>
            </a:rPr>
            <a:t>　今後も財政健全化を図るため、地方債の発行抑制及び職員定数管理の適正化に努める。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えたことによる、ふるさと応援基金への２７６百万円の積増しや、法人からの寄附金を後年度の事業に充当するための１００万円の積増しを含む、過疎地域振興基金の２６１百万円の積増しなどにより、基金全体としては６１４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積増しにより、日南市中期財政計画での見込額を上回る基金残高となっているが、今後、老朽化が進む公共施設の改修や、大規模災害に備えた対応ができるよう、適正な基金を確保していく必要がある。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また、統一的な見解をもとに基金運用を進め、事務事業の見直し等による歳出の合理化を図り、より一層の経費削減に努めることで財源を生み出し、着実に積増しを図る必要がある。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ふるさと応援基金は、当該年度に納付のあったふるさと納税額を積立て、翌年度に取崩し、子育て支援・高齢者支援・まちづくり支援等、寄附者が指定する使途に沿った事業に全額充当している。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過疎地域振興基金は、寄附者の意向に沿った事業の財源として、取崩して充当する予定である。</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事業の財源として「公共施設等整備基金」を２８０百万円取崩したものの、ふるさと納税額の増に伴う「ふるさと応援基金」への２７６百万円の積増しや法人からの寄附金を後年度に事業に活用するため、「過疎地域振興基金」へ１００百万円積立てたことなどにより、全体で６１４百万円の増となった。</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公共施設等整備基金については、令和５年度まで新庁舎建設事業に充当しているが、少しでも取崩額を減らせるよう引き続き経費削減に努めていきたい。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油津文化遺産振興戸村基金については、令和５年度から油津文化遺産振興事業に充当する予定であるが、国県補助金を活用して、少しでも取崩額を減らすよう努めていきたい。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ふるさと応援基金は、基金運用としては一時的な積立てとなるが、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ふるさと納税の更なる確保を図ることで寄附者が希望する様々な事業の充実を図っていきたい。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地方財政法第７条による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基金積立てを５０３百万円、運用収入分として４百万円の積立てを行ったが、同額を予算不足に対応するために取崩したことで、基金残高の増減はなかった。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行政ニーズへの対応に必要な調整財源であることを重視し、実質収支額や実質収支比率の状況、さらには増加が見込まれる扶助費や公共施設の維持管理経費などの後年の財政見直しを勘案しながら、他の基金とのバランスを考慮した適切な積立て目標を設定し、必要な額を積立て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令和４年度においては、基金残高の増減はなかった（基金の運用収入</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３６８千円の積立ては行っている。）。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任意積立てについては、経費削減により財源を生み出さないと困難であるのが現状であり、借入状況により判断していく。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49,989
49,577
535.59
37,362,336
35,973,505
563,593
15,521,645
28,909,592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税収は、製造業・林業の業績好調による法人市民税の増や、コロナ特例に伴う固定資産税の軽減措置の終了による増により、２．４％の増となったものの、人口減少（前年比１．９％の減）や高齢化に歯止めがかからないため、財政基盤が非常に弱く、前年度に引き続き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そのため、第三次日南市行財政改革大綱に基づく歳出削減や第三次日南市定員適正化計画に掲げた職員数の削減に努める。また、国県支出金や将来的に交付税措置のある有利な起債を活用するとともに、地方税徴収業務の更なる強化、使用料等の見直し等、自主財源確保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普通交付税や地方特例交付金（新型コロナウイルス感染症対策地方税減収補填特別交付金）の減や、公営企業への繰出金の増に伴う補助費等の増により、前年度に比べ３．３ポイントの増となった。</a:t>
          </a:r>
        </a:p>
        <a:p>
          <a:r>
            <a:rPr kumimoji="1" lang="ja-JP" altLang="en-US" sz="1100">
              <a:latin typeface="ＭＳ Ｐゴシック" panose="020B0600070205080204" pitchFamily="50" charset="-128"/>
              <a:ea typeface="ＭＳ Ｐゴシック" panose="020B0600070205080204" pitchFamily="50" charset="-128"/>
            </a:rPr>
            <a:t>　第三次日南市定員適正化計画に掲げた職員数の削減や、日南市重点戦略プランに基づいた事業を基本に、行政コストを意識し、創意工夫を重ねながら、事業見直しを進め、経常経費の削減に努める。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64</xdr:row>
      <xdr:rowOff>31327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3869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869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66</xdr:row>
      <xdr:rowOff>106680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880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66</xdr:row>
      <xdr:rowOff>106680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1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人件費、物件費及び維持補修費の合計額の人口１人当たりの金額が類似団体内平均値を上回っているのは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、主に人件費、物件費が要因となっている。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人件費については、人口千人当たりの職員数が類似団体内平均値と比較して０．６５人多いことなどが要因となっている。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物件費については、前年度に引き続きふるさと</a:t>
          </a:r>
          <a:r>
            <a:rPr kumimoji="1" lang="ja-JP" altLang="en-US" sz="1100">
              <a:latin typeface="ＭＳ Ｐゴシック" panose="020B0600070205080204" pitchFamily="50" charset="-128"/>
              <a:ea typeface="ＭＳ Ｐゴシック" panose="020B0600070205080204" pitchFamily="50" charset="-128"/>
            </a:rPr>
            <a:t>納税の増加を受けたことによる関係経費の増や、大型施設の解体経費が発生したことによるものである。</a:t>
          </a:r>
        </a:p>
        <a:p>
          <a:r>
            <a:rPr kumimoji="1" lang="ja-JP" altLang="en-US" sz="1100">
              <a:latin typeface="ＭＳ Ｐゴシック" panose="020B0600070205080204" pitchFamily="50" charset="-128"/>
              <a:ea typeface="ＭＳ Ｐゴシック" panose="020B0600070205080204" pitchFamily="50" charset="-128"/>
            </a:rPr>
            <a:t>　平成３０年度より窓口業務等の民間委託を実施しているが、今後も第三次日南市定員適正化計画に基づく職員数の削減を進め、コスト低減を図っていく。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69586</xdr:rowOff>
    </xdr:from>
    <xdr:to>
      <xdr:col>23</xdr:col>
      <xdr:colOff>133350</xdr:colOff>
      <xdr:row>85</xdr:row>
      <xdr:rowOff>119044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42836"/>
          <a:ext cx="838200" cy="4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70476</xdr:rowOff>
    </xdr:from>
    <xdr:to>
      <xdr:col>19</xdr:col>
      <xdr:colOff>133350</xdr:colOff>
      <xdr:row>85</xdr:row>
      <xdr:rowOff>69586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72276"/>
          <a:ext cx="889000" cy="1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49530</xdr:rowOff>
    </xdr:from>
    <xdr:to>
      <xdr:col>15</xdr:col>
      <xdr:colOff>82550</xdr:colOff>
      <xdr:row>84</xdr:row>
      <xdr:rowOff>70476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79880"/>
          <a:ext cx="889000" cy="19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155146</xdr:rowOff>
    </xdr:from>
    <xdr:to>
      <xdr:col>11</xdr:col>
      <xdr:colOff>31750</xdr:colOff>
      <xdr:row>83</xdr:row>
      <xdr:rowOff>49530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4046"/>
          <a:ext cx="889000" cy="6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68244</xdr:rowOff>
    </xdr:from>
    <xdr:to>
      <xdr:col>23</xdr:col>
      <xdr:colOff>184150</xdr:colOff>
      <xdr:row>85</xdr:row>
      <xdr:rowOff>169844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40321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18786</xdr:rowOff>
    </xdr:from>
    <xdr:to>
      <xdr:col>19</xdr:col>
      <xdr:colOff>184150</xdr:colOff>
      <xdr:row>85</xdr:row>
      <xdr:rowOff>120386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105163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7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19676</xdr:rowOff>
    </xdr:from>
    <xdr:to>
      <xdr:col>15</xdr:col>
      <xdr:colOff>133350</xdr:colOff>
      <xdr:row>84</xdr:row>
      <xdr:rowOff>121276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106053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170180</xdr:rowOff>
    </xdr:from>
    <xdr:to>
      <xdr:col>11</xdr:col>
      <xdr:colOff>82550</xdr:colOff>
      <xdr:row>83</xdr:row>
      <xdr:rowOff>100330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85107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104346</xdr:rowOff>
    </xdr:from>
    <xdr:to>
      <xdr:col>7</xdr:col>
      <xdr:colOff>31750</xdr:colOff>
      <xdr:row>83</xdr:row>
      <xdr:rowOff>34496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19273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令和４年度においても、前年度までと同様に、全国市平均値・類似団体内平均値いずれも上回る水準となっている。</a:t>
          </a:r>
        </a:p>
        <a:p>
          <a:r>
            <a:rPr kumimoji="1" lang="ja-JP" altLang="en-US" sz="1300">
              <a:latin typeface="ＭＳ Ｐゴシック" panose="020B0600070205080204" pitchFamily="50" charset="-128"/>
              <a:ea typeface="ＭＳ Ｐゴシック" panose="020B0600070205080204" pitchFamily="50" charset="-128"/>
            </a:rPr>
            <a:t>　人事院勧告を尊重しながらも、適正な給与水準を保つとともに、職務・職責・能力をより重視した給与制度への転換を行い、人件費縮減に努める。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669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学校給食調理業務や資源物回収業務、窓口業務の一部を民間委託している。また、第三次日南市定員適正化計画に基づき職員数の削減が図られたことで、職員数は改善した。しかし、人口減少に歯止めがかからないことから、人口千人当たり職員数は、前年度に比べ０．０８人増となっており、依然として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今後も「民間にできることは民間に委ねる」という基本原則のもと、行政のスリム化を図りながら適正な定員管理に努める。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29512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5022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1936</xdr:rowOff>
    </xdr:from>
    <xdr:to>
      <xdr:col>77</xdr:col>
      <xdr:colOff>44450</xdr:colOff>
      <xdr:row>62</xdr:row>
      <xdr:rowOff>20320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3183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1936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18046"/>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23767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1804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150162</xdr:rowOff>
    </xdr:from>
    <xdr:to>
      <xdr:col>81</xdr:col>
      <xdr:colOff>95250</xdr:colOff>
      <xdr:row>62</xdr:row>
      <xdr:rowOff>80312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122239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8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122586</xdr:rowOff>
    </xdr:from>
    <xdr:to>
      <xdr:col>73</xdr:col>
      <xdr:colOff>44450</xdr:colOff>
      <xdr:row>62</xdr:row>
      <xdr:rowOff>52736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37513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臨時財政対策債発行可能額の減、公営企業に要する経費の財源とする地方債の償還財源に充てられる繰入金等の増により、前年度に比べ０．３ポイントの増となり、依然として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地方債発行額</a:t>
          </a:r>
          <a:r>
            <a:rPr kumimoji="1" lang="ja-JP" altLang="en-US" sz="1300">
              <a:latin typeface="ＭＳ Ｐゴシック" panose="020B0600070205080204" pitchFamily="50" charset="-128"/>
              <a:ea typeface="ＭＳ Ｐゴシック" panose="020B0600070205080204" pitchFamily="50" charset="-128"/>
            </a:rPr>
            <a:t>を公債費以下に抑制するとともに、事業見直しや交付税措置のある有利な地方債借入を行うことにより、実質公債比率の改善に努める。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41</xdr:row>
      <xdr:rowOff>162378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13909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48381</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新庁舎建設事業などの大型事業に対する地方債発行額の増による地方債現在高の増や、公営企業債等繰入見込額の増により、８．５ポイントの増となった。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依然として類似団体内平均値を大きく上回っているため、今後も、財政調整基金等の充当可能な基金の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積立てや</a:t>
          </a:r>
          <a:r>
            <a:rPr kumimoji="1" lang="ja-JP" altLang="en-US" sz="1300">
              <a:latin typeface="ＭＳ Ｐゴシック" panose="020B0600070205080204" pitchFamily="50" charset="-128"/>
              <a:ea typeface="ＭＳ Ｐゴシック" panose="020B0600070205080204" pitchFamily="50" charset="-128"/>
            </a:rPr>
            <a:t>地方債発行の抑制、事業実施の適正化を図り、財政の健全化に努める。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169192</xdr:rowOff>
    </xdr:from>
    <xdr:to>
      <xdr:col>81</xdr:col>
      <xdr:colOff>44450</xdr:colOff>
      <xdr:row>18</xdr:row>
      <xdr:rowOff>111690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3083842"/>
          <a:ext cx="838200" cy="1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169192</xdr:rowOff>
    </xdr:from>
    <xdr:to>
      <xdr:col>77</xdr:col>
      <xdr:colOff>44450</xdr:colOff>
      <xdr:row>19</xdr:row>
      <xdr:rowOff>54187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083842"/>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54187</xdr:rowOff>
    </xdr:from>
    <xdr:to>
      <xdr:col>72</xdr:col>
      <xdr:colOff>203200</xdr:colOff>
      <xdr:row>19</xdr:row>
      <xdr:rowOff>144004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311737"/>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144004</xdr:rowOff>
    </xdr:from>
    <xdr:to>
      <xdr:col>68</xdr:col>
      <xdr:colOff>152400</xdr:colOff>
      <xdr:row>20</xdr:row>
      <xdr:rowOff>44944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4015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60890</xdr:rowOff>
    </xdr:from>
    <xdr:to>
      <xdr:col>81</xdr:col>
      <xdr:colOff>95250</xdr:colOff>
      <xdr:row>18</xdr:row>
      <xdr:rowOff>162490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32967</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1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118392</xdr:rowOff>
    </xdr:from>
    <xdr:to>
      <xdr:col>77</xdr:col>
      <xdr:colOff>95250</xdr:colOff>
      <xdr:row>18</xdr:row>
      <xdr:rowOff>48542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33319</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11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3387</xdr:rowOff>
    </xdr:from>
    <xdr:to>
      <xdr:col>73</xdr:col>
      <xdr:colOff>44450</xdr:colOff>
      <xdr:row>19</xdr:row>
      <xdr:rowOff>104987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89764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93204</xdr:rowOff>
    </xdr:from>
    <xdr:to>
      <xdr:col>68</xdr:col>
      <xdr:colOff>203200</xdr:colOff>
      <xdr:row>20</xdr:row>
      <xdr:rowOff>23354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8131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165594</xdr:rowOff>
    </xdr:from>
    <xdr:to>
      <xdr:col>64</xdr:col>
      <xdr:colOff>152400</xdr:colOff>
      <xdr:row>20</xdr:row>
      <xdr:rowOff>95744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80521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49,989
49,577
535.59
37,362,336
35,973,505
563,593
15,521,645
28,909,592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人件費に係る経常収支比率は２５．３％で前年度から増減はない。</a:t>
          </a:r>
        </a:p>
        <a:p>
          <a:r>
            <a:rPr kumimoji="1" lang="ja-JP" altLang="en-US" sz="1300">
              <a:latin typeface="ＭＳ Ｐゴシック" panose="020B0600070205080204" pitchFamily="50" charset="-128"/>
              <a:ea typeface="ＭＳ Ｐゴシック" panose="020B0600070205080204" pitchFamily="50" charset="-128"/>
            </a:rPr>
            <a:t>　しかしながら、類似団体内平均値を上回っており、人口千人当たりの職員数も類似団体内平均値より０．６５人多い状況であるため、行政のスリム化を図りながら適切な定員管理に努め、人件費の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物件費に係る経常収支比率は、電算システムの更新に伴う経費の増や一部事業への特定財源の減などにより前年度に比べ０．５ポイントの増となっており、類似団体内平均値と同水準となっている。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今後も令和元年度に策定した公共施設の個別計画に基づき、施設の整理・統合等による施設維持管理費の縮減に努める。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7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扶助費に係る経常収支比率は、前年度に比べ０．５ポイントの増となり、類似団体内平均値より高い水準である。</a:t>
          </a:r>
        </a:p>
        <a:p>
          <a:r>
            <a:rPr kumimoji="1" lang="ja-JP" altLang="en-US" sz="1200">
              <a:latin typeface="ＭＳ Ｐゴシック" panose="020B0600070205080204" pitchFamily="50" charset="-128"/>
              <a:ea typeface="ＭＳ Ｐゴシック" panose="020B0600070205080204" pitchFamily="50" charset="-128"/>
            </a:rPr>
            <a:t>　比率が増加した要因としては、扶助費に対する特定財源の減による経常一般財源等の増によるものである。</a:t>
          </a:r>
        </a:p>
        <a:p>
          <a:r>
            <a:rPr kumimoji="1" lang="ja-JP" altLang="en-US" sz="1200">
              <a:latin typeface="ＭＳ Ｐゴシック" panose="020B0600070205080204" pitchFamily="50" charset="-128"/>
              <a:ea typeface="ＭＳ Ｐゴシック" panose="020B0600070205080204" pitchFamily="50" charset="-128"/>
            </a:rPr>
            <a:t>　今後、独自のこども医療費助成の拡充なども控えていることから、独自支援についてはふるさと納税等の特定財源を確保したうえで実施するなど、硬直化する財政運営に歯止めをかけるよう努める。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33274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88138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602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88138</xdr:rowOff>
    </xdr:from>
    <xdr:to>
      <xdr:col>15</xdr:col>
      <xdr:colOff>98425</xdr:colOff>
      <xdr:row>58</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07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170434</xdr:rowOff>
    </xdr:from>
    <xdr:to>
      <xdr:col>11</xdr:col>
      <xdr:colOff>9525</xdr:colOff>
      <xdr:row>58</xdr:row>
      <xdr:rowOff>53848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153924</xdr:rowOff>
    </xdr:from>
    <xdr:to>
      <xdr:col>24</xdr:col>
      <xdr:colOff>76200</xdr:colOff>
      <xdr:row>57</xdr:row>
      <xdr:rowOff>84074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126001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xdr:rowOff>
    </xdr:from>
    <xdr:to>
      <xdr:col>11</xdr:col>
      <xdr:colOff>60325</xdr:colOff>
      <xdr:row>58</xdr:row>
      <xdr:rowOff>104648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89425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119634</xdr:rowOff>
    </xdr:from>
    <xdr:to>
      <xdr:col>6</xdr:col>
      <xdr:colOff>171450</xdr:colOff>
      <xdr:row>58</xdr:row>
      <xdr:rowOff>49784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34561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経常収支比率は前年比で０．３ポイントの増となっており、類似団体内平均値より高い水準である。</a:t>
          </a:r>
        </a:p>
        <a:p>
          <a:r>
            <a:rPr kumimoji="1" lang="ja-JP" altLang="en-US" sz="1200">
              <a:latin typeface="ＭＳ Ｐゴシック" panose="020B0600070205080204" pitchFamily="50" charset="-128"/>
              <a:ea typeface="ＭＳ Ｐゴシック" panose="020B0600070205080204" pitchFamily="50" charset="-128"/>
            </a:rPr>
            <a:t>　今後も、高齢者の増により給付費をはじめとする社会保障経費が増えることが想定されるため、普通会計の負担額を減らしていくよう、保険料等の財源の適正化に努めていく。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4535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71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71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01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125185</xdr:rowOff>
    </xdr:from>
    <xdr:to>
      <xdr:col>82</xdr:col>
      <xdr:colOff>158750</xdr:colOff>
      <xdr:row>59</xdr:row>
      <xdr:rowOff>55335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97262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補助費等に係る経常収支比率は、前年度に比べ１．２ポイントの増となっているが、類似団体内平均値より低い水準である。</a:t>
          </a:r>
        </a:p>
        <a:p>
          <a:r>
            <a:rPr kumimoji="1" lang="ja-JP" altLang="en-US" sz="1200">
              <a:latin typeface="ＭＳ Ｐゴシック" panose="020B0600070205080204" pitchFamily="50" charset="-128"/>
              <a:ea typeface="ＭＳ Ｐゴシック" panose="020B0600070205080204" pitchFamily="50" charset="-128"/>
            </a:rPr>
            <a:t>　比率が増加した主な要因としては、公共下水道事業会計や病院事業会計への繰出金の増による経常一般財源等の増が大きい。</a:t>
          </a:r>
        </a:p>
        <a:p>
          <a:r>
            <a:rPr kumimoji="1" lang="ja-JP" altLang="en-US" sz="1200">
              <a:latin typeface="ＭＳ Ｐゴシック" panose="020B0600070205080204" pitchFamily="50" charset="-128"/>
              <a:ea typeface="ＭＳ Ｐゴシック" panose="020B0600070205080204" pitchFamily="50" charset="-128"/>
            </a:rPr>
            <a:t>　今後も、医師不足による外来・入院患者数の減による診療報酬の減等により、病院事業会計への繰出しが増える可能性もあるが、市単独の補助金・交付金について、その必要性及び妥当性の再検討や終期の設定、事業効果の検証等、計画的な見直し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115570</xdr:rowOff>
    </xdr:from>
    <xdr:to>
      <xdr:col>82</xdr:col>
      <xdr:colOff>107950</xdr:colOff>
      <xdr:row>37</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87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92710</xdr:rowOff>
    </xdr:from>
    <xdr:to>
      <xdr:col>78</xdr:col>
      <xdr:colOff>69850</xdr:colOff>
      <xdr:row>36</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64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92710</xdr:rowOff>
    </xdr:from>
    <xdr:to>
      <xdr:col>73</xdr:col>
      <xdr:colOff>180975</xdr:colOff>
      <xdr:row>36</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64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115570</xdr:rowOff>
    </xdr:from>
    <xdr:to>
      <xdr:col>69</xdr:col>
      <xdr:colOff>92075</xdr:colOff>
      <xdr:row>36</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7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149877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64770</xdr:rowOff>
    </xdr:from>
    <xdr:to>
      <xdr:col>78</xdr:col>
      <xdr:colOff>120650</xdr:colOff>
      <xdr:row>36</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5097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0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41910</xdr:rowOff>
    </xdr:from>
    <xdr:to>
      <xdr:col>74</xdr:col>
      <xdr:colOff>31750</xdr:colOff>
      <xdr:row>36</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153687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64770</xdr:rowOff>
    </xdr:from>
    <xdr:to>
      <xdr:col>69</xdr:col>
      <xdr:colOff>142875</xdr:colOff>
      <xdr:row>36</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64770</xdr:rowOff>
    </xdr:from>
    <xdr:to>
      <xdr:col>65</xdr:col>
      <xdr:colOff>53975</xdr:colOff>
      <xdr:row>36</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5097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公債費に係る経常収支比率は、前年度に比べ０．８ポイントの増となったものの、類似団体内平均値より低い水準である。</a:t>
          </a:r>
        </a:p>
        <a:p>
          <a:r>
            <a:rPr kumimoji="1" lang="ja-JP" altLang="en-US" sz="1200">
              <a:latin typeface="ＭＳ Ｐゴシック" panose="020B0600070205080204" pitchFamily="50" charset="-128"/>
              <a:ea typeface="ＭＳ Ｐゴシック" panose="020B0600070205080204" pitchFamily="50" charset="-128"/>
            </a:rPr>
            <a:t>　比率が増加した要因としては、元利均等割で借り入れている長期借入資金の利率見直しによる利息の減により、元金償還額が増となったことによるものであるが、地方債発行の計画的抑制により改善基調が継続している。</a:t>
          </a:r>
        </a:p>
        <a:p>
          <a:r>
            <a:rPr kumimoji="1" lang="ja-JP" altLang="en-US" sz="1200">
              <a:latin typeface="ＭＳ Ｐゴシック" panose="020B0600070205080204" pitchFamily="50" charset="-128"/>
              <a:ea typeface="ＭＳ Ｐゴシック" panose="020B0600070205080204" pitchFamily="50" charset="-128"/>
            </a:rPr>
            <a:t>　今後も、投資事業の計画的な実施や地方債発行の抑制に努め、公債費の削減を図っていく。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64407</xdr:rowOff>
    </xdr:from>
    <xdr:to>
      <xdr:col>24</xdr:col>
      <xdr:colOff>25400</xdr:colOff>
      <xdr:row>75</xdr:row>
      <xdr:rowOff>151493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23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64407</xdr:rowOff>
    </xdr:from>
    <xdr:to>
      <xdr:col>19</xdr:col>
      <xdr:colOff>187325</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23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67129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42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67129</xdr:rowOff>
    </xdr:from>
    <xdr:to>
      <xdr:col>11</xdr:col>
      <xdr:colOff>9525</xdr:colOff>
      <xdr:row>76</xdr:row>
      <xdr:rowOff>78014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97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13607</xdr:rowOff>
    </xdr:from>
    <xdr:to>
      <xdr:col>20</xdr:col>
      <xdr:colOff>38100</xdr:colOff>
      <xdr:row>75</xdr:row>
      <xdr:rowOff>115207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125384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4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16329</xdr:rowOff>
    </xdr:from>
    <xdr:to>
      <xdr:col>11</xdr:col>
      <xdr:colOff>60325</xdr:colOff>
      <xdr:row>76</xdr:row>
      <xdr:rowOff>117929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経常収支比率は前年比で２．５ポイントの増となっており、類似団体内平均値より高い水準である。</a:t>
          </a:r>
        </a:p>
        <a:p>
          <a:r>
            <a:rPr kumimoji="1" lang="ja-JP" altLang="en-US" sz="1200">
              <a:latin typeface="ＭＳ Ｐゴシック" panose="020B0600070205080204" pitchFamily="50" charset="-128"/>
              <a:ea typeface="ＭＳ Ｐゴシック" panose="020B0600070205080204" pitchFamily="50" charset="-128"/>
            </a:rPr>
            <a:t>　比率が増加した要因としては、補助費等における公営企業への繰出金の増によるものが挙げられる。</a:t>
          </a:r>
        </a:p>
        <a:p>
          <a:r>
            <a:rPr kumimoji="1" lang="ja-JP" altLang="en-US" sz="1200">
              <a:latin typeface="ＭＳ Ｐゴシック" panose="020B0600070205080204" pitchFamily="50" charset="-128"/>
              <a:ea typeface="ＭＳ Ｐゴシック" panose="020B0600070205080204" pitchFamily="50" charset="-128"/>
            </a:rPr>
            <a:t>　今後も、診療報酬の減等により、病院事業会計への繰出しの増や下水道施設の維持管理経費として、公共下水道事業会計への繰出しの増、さらには社会保障費経費の増が予想されるため、事業見直しにより行政コストの削減を図り、更なる歳出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107950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19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1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715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29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157556</xdr:rowOff>
    </xdr:from>
    <xdr:to>
      <xdr:col>29</xdr:col>
      <xdr:colOff>127000</xdr:colOff>
      <xdr:row>16</xdr:row>
      <xdr:rowOff>169794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8381"/>
          <a:ext cx="647700" cy="1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142333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3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169794</xdr:rowOff>
    </xdr:from>
    <xdr:to>
      <xdr:col>26</xdr:col>
      <xdr:colOff>50800</xdr:colOff>
      <xdr:row>17</xdr:row>
      <xdr:rowOff>47264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60619"/>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43012</xdr:rowOff>
    </xdr:from>
    <xdr:to>
      <xdr:col>22</xdr:col>
      <xdr:colOff>114300</xdr:colOff>
      <xdr:row>17</xdr:row>
      <xdr:rowOff>47264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05287"/>
          <a:ext cx="6985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43012</xdr:rowOff>
    </xdr:from>
    <xdr:to>
      <xdr:col>18</xdr:col>
      <xdr:colOff>177800</xdr:colOff>
      <xdr:row>17</xdr:row>
      <xdr:rowOff>50023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5287"/>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106756</xdr:rowOff>
    </xdr:from>
    <xdr:to>
      <xdr:col>29</xdr:col>
      <xdr:colOff>177800</xdr:colOff>
      <xdr:row>17</xdr:row>
      <xdr:rowOff>36906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123283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4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118994</xdr:rowOff>
    </xdr:from>
    <xdr:to>
      <xdr:col>26</xdr:col>
      <xdr:colOff>101600</xdr:colOff>
      <xdr:row>17</xdr:row>
      <xdr:rowOff>49144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0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59321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167914</xdr:rowOff>
    </xdr:from>
    <xdr:to>
      <xdr:col>22</xdr:col>
      <xdr:colOff>165100</xdr:colOff>
      <xdr:row>17</xdr:row>
      <xdr:rowOff>98064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108241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163662</xdr:rowOff>
    </xdr:from>
    <xdr:to>
      <xdr:col>19</xdr:col>
      <xdr:colOff>38100</xdr:colOff>
      <xdr:row>17</xdr:row>
      <xdr:rowOff>93812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103989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170673</xdr:rowOff>
    </xdr:from>
    <xdr:to>
      <xdr:col>15</xdr:col>
      <xdr:colOff>101600</xdr:colOff>
      <xdr:row>17</xdr:row>
      <xdr:rowOff>100823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6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111000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3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98066</xdr:rowOff>
    </xdr:from>
    <xdr:to>
      <xdr:col>29</xdr:col>
      <xdr:colOff>127000</xdr:colOff>
      <xdr:row>35</xdr:row>
      <xdr:rowOff>151166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08416"/>
          <a:ext cx="647700" cy="5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151166</xdr:rowOff>
    </xdr:from>
    <xdr:to>
      <xdr:col>26</xdr:col>
      <xdr:colOff>50800</xdr:colOff>
      <xdr:row>35</xdr:row>
      <xdr:rowOff>246068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1516"/>
          <a:ext cx="698500" cy="9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246068</xdr:rowOff>
    </xdr:from>
    <xdr:to>
      <xdr:col>22</xdr:col>
      <xdr:colOff>114300</xdr:colOff>
      <xdr:row>35</xdr:row>
      <xdr:rowOff>261351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56418"/>
          <a:ext cx="6985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261351</xdr:rowOff>
    </xdr:from>
    <xdr:to>
      <xdr:col>18</xdr:col>
      <xdr:colOff>177800</xdr:colOff>
      <xdr:row>35</xdr:row>
      <xdr:rowOff>280783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71701"/>
          <a:ext cx="698500" cy="1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47266</xdr:rowOff>
    </xdr:from>
    <xdr:to>
      <xdr:col>29</xdr:col>
      <xdr:colOff>177800</xdr:colOff>
      <xdr:row>35</xdr:row>
      <xdr:rowOff>148866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5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235243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100366</xdr:rowOff>
    </xdr:from>
    <xdr:to>
      <xdr:col>26</xdr:col>
      <xdr:colOff>101600</xdr:colOff>
      <xdr:row>35</xdr:row>
      <xdr:rowOff>201966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212143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195268</xdr:rowOff>
    </xdr:from>
    <xdr:to>
      <xdr:col>22</xdr:col>
      <xdr:colOff>165100</xdr:colOff>
      <xdr:row>35</xdr:row>
      <xdr:rowOff>296868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307045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210551</xdr:rowOff>
    </xdr:from>
    <xdr:to>
      <xdr:col>19</xdr:col>
      <xdr:colOff>38100</xdr:colOff>
      <xdr:row>35</xdr:row>
      <xdr:rowOff>312151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2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322328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229983</xdr:rowOff>
    </xdr:from>
    <xdr:to>
      <xdr:col>15</xdr:col>
      <xdr:colOff>101600</xdr:colOff>
      <xdr:row>35</xdr:row>
      <xdr:rowOff>331583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341760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49,989
49,577
535.59
37,362,336
35,973,505
563,593
15,521,645
28,909,592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88341</xdr:rowOff>
    </xdr:from>
    <xdr:to>
      <xdr:col>24</xdr:col>
      <xdr:colOff>63500</xdr:colOff>
      <xdr:row>34</xdr:row>
      <xdr:rowOff>94336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7641"/>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94336</xdr:rowOff>
    </xdr:from>
    <xdr:to>
      <xdr:col>19</xdr:col>
      <xdr:colOff>177800</xdr:colOff>
      <xdr:row>35</xdr:row>
      <xdr:rowOff>12827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3636"/>
          <a:ext cx="889000" cy="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144437</xdr:rowOff>
    </xdr:from>
    <xdr:to>
      <xdr:col>15</xdr:col>
      <xdr:colOff>50800</xdr:colOff>
      <xdr:row>35</xdr:row>
      <xdr:rowOff>12827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73737"/>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144437</xdr:rowOff>
    </xdr:from>
    <xdr:to>
      <xdr:col>10</xdr:col>
      <xdr:colOff>114300</xdr:colOff>
      <xdr:row>34</xdr:row>
      <xdr:rowOff>166802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7373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37541</xdr:rowOff>
    </xdr:from>
    <xdr:to>
      <xdr:col>24</xdr:col>
      <xdr:colOff>114300</xdr:colOff>
      <xdr:row>34</xdr:row>
      <xdr:rowOff>139141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60418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43536</xdr:rowOff>
    </xdr:from>
    <xdr:to>
      <xdr:col>20</xdr:col>
      <xdr:colOff>38100</xdr:colOff>
      <xdr:row>34</xdr:row>
      <xdr:rowOff>145136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161663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133477</xdr:rowOff>
    </xdr:from>
    <xdr:to>
      <xdr:col>15</xdr:col>
      <xdr:colOff>101600</xdr:colOff>
      <xdr:row>35</xdr:row>
      <xdr:rowOff>63627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93637</xdr:rowOff>
    </xdr:from>
    <xdr:to>
      <xdr:col>10</xdr:col>
      <xdr:colOff>165100</xdr:colOff>
      <xdr:row>35</xdr:row>
      <xdr:rowOff>23787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40314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116002</xdr:rowOff>
    </xdr:from>
    <xdr:to>
      <xdr:col>6</xdr:col>
      <xdr:colOff>38100</xdr:colOff>
      <xdr:row>35</xdr:row>
      <xdr:rowOff>46152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62679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44537</xdr:rowOff>
    </xdr:from>
    <xdr:to>
      <xdr:col>24</xdr:col>
      <xdr:colOff>63500</xdr:colOff>
      <xdr:row>52</xdr:row>
      <xdr:rowOff>139406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59937"/>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139406</xdr:rowOff>
    </xdr:from>
    <xdr:to>
      <xdr:col>19</xdr:col>
      <xdr:colOff>177800</xdr:colOff>
      <xdr:row>54</xdr:row>
      <xdr:rowOff>85685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54806"/>
          <a:ext cx="889000" cy="2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85685</xdr:rowOff>
    </xdr:from>
    <xdr:to>
      <xdr:col>15</xdr:col>
      <xdr:colOff>50800</xdr:colOff>
      <xdr:row>56</xdr:row>
      <xdr:rowOff>47770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43985"/>
          <a:ext cx="889000" cy="30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47770</xdr:rowOff>
    </xdr:from>
    <xdr:to>
      <xdr:col>10</xdr:col>
      <xdr:colOff>114300</xdr:colOff>
      <xdr:row>57</xdr:row>
      <xdr:rowOff>10868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8970"/>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165187</xdr:rowOff>
    </xdr:from>
    <xdr:to>
      <xdr:col>24</xdr:col>
      <xdr:colOff>114300</xdr:colOff>
      <xdr:row>52</xdr:row>
      <xdr:rowOff>95337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16614</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88606</xdr:rowOff>
    </xdr:from>
    <xdr:to>
      <xdr:col>20</xdr:col>
      <xdr:colOff>38100</xdr:colOff>
      <xdr:row>53</xdr:row>
      <xdr:rowOff>18756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35283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77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34885</xdr:rowOff>
    </xdr:from>
    <xdr:to>
      <xdr:col>15</xdr:col>
      <xdr:colOff>101600</xdr:colOff>
      <xdr:row>54</xdr:row>
      <xdr:rowOff>136485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153012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168420</xdr:rowOff>
    </xdr:from>
    <xdr:to>
      <xdr:col>10</xdr:col>
      <xdr:colOff>165100</xdr:colOff>
      <xdr:row>56</xdr:row>
      <xdr:rowOff>98570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115097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131518</xdr:rowOff>
    </xdr:from>
    <xdr:to>
      <xdr:col>6</xdr:col>
      <xdr:colOff>38100</xdr:colOff>
      <xdr:row>57</xdr:row>
      <xdr:rowOff>61668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78195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147107</xdr:rowOff>
    </xdr:from>
    <xdr:to>
      <xdr:col>24</xdr:col>
      <xdr:colOff>63500</xdr:colOff>
      <xdr:row>76</xdr:row>
      <xdr:rowOff>164161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7307"/>
          <a:ext cx="8382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147107</xdr:rowOff>
    </xdr:from>
    <xdr:to>
      <xdr:col>19</xdr:col>
      <xdr:colOff>177800</xdr:colOff>
      <xdr:row>77</xdr:row>
      <xdr:rowOff>1214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7307"/>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1214</xdr:rowOff>
    </xdr:from>
    <xdr:to>
      <xdr:col>15</xdr:col>
      <xdr:colOff>50800</xdr:colOff>
      <xdr:row>77</xdr:row>
      <xdr:rowOff>46614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02864"/>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46614</xdr:rowOff>
    </xdr:from>
    <xdr:to>
      <xdr:col>10</xdr:col>
      <xdr:colOff>114300</xdr:colOff>
      <xdr:row>77</xdr:row>
      <xdr:rowOff>50501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4826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113361</xdr:rowOff>
    </xdr:from>
    <xdr:to>
      <xdr:col>24</xdr:col>
      <xdr:colOff>114300</xdr:colOff>
      <xdr:row>77</xdr:row>
      <xdr:rowOff>43511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91788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96307</xdr:rowOff>
    </xdr:from>
    <xdr:to>
      <xdr:col>20</xdr:col>
      <xdr:colOff>38100</xdr:colOff>
      <xdr:row>77</xdr:row>
      <xdr:rowOff>26457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17584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121864</xdr:rowOff>
    </xdr:from>
    <xdr:to>
      <xdr:col>15</xdr:col>
      <xdr:colOff>101600</xdr:colOff>
      <xdr:row>77</xdr:row>
      <xdr:rowOff>52014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43141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4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167264</xdr:rowOff>
    </xdr:from>
    <xdr:to>
      <xdr:col>10</xdr:col>
      <xdr:colOff>165100</xdr:colOff>
      <xdr:row>77</xdr:row>
      <xdr:rowOff>97414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88541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171151</xdr:rowOff>
    </xdr:from>
    <xdr:to>
      <xdr:col>6</xdr:col>
      <xdr:colOff>38100</xdr:colOff>
      <xdr:row>77</xdr:row>
      <xdr:rowOff>101301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92428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56544</xdr:rowOff>
    </xdr:from>
    <xdr:to>
      <xdr:col>24</xdr:col>
      <xdr:colOff>63500</xdr:colOff>
      <xdr:row>94</xdr:row>
      <xdr:rowOff>65470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01394"/>
          <a:ext cx="838200" cy="18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56544</xdr:rowOff>
    </xdr:from>
    <xdr:to>
      <xdr:col>19</xdr:col>
      <xdr:colOff>177800</xdr:colOff>
      <xdr:row>95</xdr:row>
      <xdr:rowOff>48467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01394"/>
          <a:ext cx="889000" cy="3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48467</xdr:rowOff>
    </xdr:from>
    <xdr:to>
      <xdr:col>15</xdr:col>
      <xdr:colOff>50800</xdr:colOff>
      <xdr:row>95</xdr:row>
      <xdr:rowOff>108437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3621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108437</xdr:rowOff>
    </xdr:from>
    <xdr:to>
      <xdr:col>10</xdr:col>
      <xdr:colOff>114300</xdr:colOff>
      <xdr:row>96</xdr:row>
      <xdr:rowOff>13622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96187"/>
          <a:ext cx="889000" cy="7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14670</xdr:rowOff>
    </xdr:from>
    <xdr:to>
      <xdr:col>24</xdr:col>
      <xdr:colOff>114300</xdr:colOff>
      <xdr:row>94</xdr:row>
      <xdr:rowOff>116270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37547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8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5744</xdr:rowOff>
    </xdr:from>
    <xdr:to>
      <xdr:col>20</xdr:col>
      <xdr:colOff>38100</xdr:colOff>
      <xdr:row>93</xdr:row>
      <xdr:rowOff>107344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123871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169117</xdr:rowOff>
    </xdr:from>
    <xdr:to>
      <xdr:col>15</xdr:col>
      <xdr:colOff>101600</xdr:colOff>
      <xdr:row>95</xdr:row>
      <xdr:rowOff>99267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115794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57637</xdr:rowOff>
    </xdr:from>
    <xdr:to>
      <xdr:col>10</xdr:col>
      <xdr:colOff>165100</xdr:colOff>
      <xdr:row>95</xdr:row>
      <xdr:rowOff>159237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4314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2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134272</xdr:rowOff>
    </xdr:from>
    <xdr:to>
      <xdr:col>6</xdr:col>
      <xdr:colOff>38100</xdr:colOff>
      <xdr:row>96</xdr:row>
      <xdr:rowOff>64422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80949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9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67963</xdr:rowOff>
    </xdr:from>
    <xdr:to>
      <xdr:col>55</xdr:col>
      <xdr:colOff>0</xdr:colOff>
      <xdr:row>37</xdr:row>
      <xdr:rowOff>56522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40163"/>
          <a:ext cx="838200" cy="1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21448</xdr:rowOff>
    </xdr:from>
    <xdr:to>
      <xdr:col>50</xdr:col>
      <xdr:colOff>114300</xdr:colOff>
      <xdr:row>36</xdr:row>
      <xdr:rowOff>67963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36398"/>
          <a:ext cx="889000" cy="9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21448</xdr:rowOff>
    </xdr:from>
    <xdr:to>
      <xdr:col>45</xdr:col>
      <xdr:colOff>177800</xdr:colOff>
      <xdr:row>38</xdr:row>
      <xdr:rowOff>142672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36398"/>
          <a:ext cx="889000" cy="13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142672</xdr:rowOff>
    </xdr:from>
    <xdr:to>
      <xdr:col>41</xdr:col>
      <xdr:colOff>50800</xdr:colOff>
      <xdr:row>39</xdr:row>
      <xdr:rowOff>11347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7772"/>
          <a:ext cx="889000" cy="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5722</xdr:rowOff>
    </xdr:from>
    <xdr:to>
      <xdr:col>55</xdr:col>
      <xdr:colOff>50800</xdr:colOff>
      <xdr:row>37</xdr:row>
      <xdr:rowOff>107322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155599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17163</xdr:rowOff>
    </xdr:from>
    <xdr:to>
      <xdr:col>50</xdr:col>
      <xdr:colOff>165100</xdr:colOff>
      <xdr:row>36</xdr:row>
      <xdr:rowOff>118763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135290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142098</xdr:rowOff>
    </xdr:from>
    <xdr:to>
      <xdr:col>46</xdr:col>
      <xdr:colOff>38100</xdr:colOff>
      <xdr:row>31</xdr:row>
      <xdr:rowOff>72248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63375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91872</xdr:rowOff>
    </xdr:from>
    <xdr:to>
      <xdr:col>41</xdr:col>
      <xdr:colOff>101600</xdr:colOff>
      <xdr:row>39</xdr:row>
      <xdr:rowOff>22022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13149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131997</xdr:rowOff>
    </xdr:from>
    <xdr:to>
      <xdr:col>36</xdr:col>
      <xdr:colOff>165100</xdr:colOff>
      <xdr:row>39</xdr:row>
      <xdr:rowOff>62147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53274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69266</xdr:rowOff>
    </xdr:from>
    <xdr:to>
      <xdr:col>55</xdr:col>
      <xdr:colOff>0</xdr:colOff>
      <xdr:row>55</xdr:row>
      <xdr:rowOff>167322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156116"/>
          <a:ext cx="838200" cy="4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167322</xdr:rowOff>
    </xdr:from>
    <xdr:to>
      <xdr:col>50</xdr:col>
      <xdr:colOff>114300</xdr:colOff>
      <xdr:row>56</xdr:row>
      <xdr:rowOff>94412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97072"/>
          <a:ext cx="889000" cy="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94412</xdr:rowOff>
    </xdr:from>
    <xdr:to>
      <xdr:col>45</xdr:col>
      <xdr:colOff>177800</xdr:colOff>
      <xdr:row>57</xdr:row>
      <xdr:rowOff>160934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95612"/>
          <a:ext cx="889000" cy="2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160934</xdr:rowOff>
    </xdr:from>
    <xdr:to>
      <xdr:col>41</xdr:col>
      <xdr:colOff>50800</xdr:colOff>
      <xdr:row>58</xdr:row>
      <xdr:rowOff>105346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33584"/>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18466</xdr:rowOff>
    </xdr:from>
    <xdr:to>
      <xdr:col>55</xdr:col>
      <xdr:colOff>50800</xdr:colOff>
      <xdr:row>53</xdr:row>
      <xdr:rowOff>120066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1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41343</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95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116522</xdr:rowOff>
    </xdr:from>
    <xdr:to>
      <xdr:col>50</xdr:col>
      <xdr:colOff>165100</xdr:colOff>
      <xdr:row>56</xdr:row>
      <xdr:rowOff>46672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63199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43612</xdr:rowOff>
    </xdr:from>
    <xdr:to>
      <xdr:col>46</xdr:col>
      <xdr:colOff>38100</xdr:colOff>
      <xdr:row>56</xdr:row>
      <xdr:rowOff>145212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136339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110134</xdr:rowOff>
    </xdr:from>
    <xdr:to>
      <xdr:col>41</xdr:col>
      <xdr:colOff>101600</xdr:colOff>
      <xdr:row>58</xdr:row>
      <xdr:rowOff>40284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31411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54546</xdr:rowOff>
    </xdr:from>
    <xdr:to>
      <xdr:col>36</xdr:col>
      <xdr:colOff>165100</xdr:colOff>
      <xdr:row>58</xdr:row>
      <xdr:rowOff>156146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147273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138430</xdr:rowOff>
    </xdr:from>
    <xdr:to>
      <xdr:col>55</xdr:col>
      <xdr:colOff>0</xdr:colOff>
      <xdr:row>79</xdr:row>
      <xdr:rowOff>39891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11530"/>
          <a:ext cx="8382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128803</xdr:rowOff>
    </xdr:from>
    <xdr:to>
      <xdr:col>50</xdr:col>
      <xdr:colOff>114300</xdr:colOff>
      <xdr:row>79</xdr:row>
      <xdr:rowOff>39891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30453"/>
          <a:ext cx="889000" cy="2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94475</xdr:rowOff>
    </xdr:from>
    <xdr:to>
      <xdr:col>45</xdr:col>
      <xdr:colOff>177800</xdr:colOff>
      <xdr:row>77</xdr:row>
      <xdr:rowOff>128803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9612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94475</xdr:rowOff>
    </xdr:from>
    <xdr:to>
      <xdr:col>41</xdr:col>
      <xdr:colOff>50800</xdr:colOff>
      <xdr:row>78</xdr:row>
      <xdr:rowOff>21349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296125"/>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87630</xdr:rowOff>
    </xdr:from>
    <xdr:to>
      <xdr:col>55</xdr:col>
      <xdr:colOff>50800</xdr:colOff>
      <xdr:row>79</xdr:row>
      <xdr:rowOff>17780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2557</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160541</xdr:rowOff>
    </xdr:from>
    <xdr:to>
      <xdr:col>50</xdr:col>
      <xdr:colOff>165100</xdr:colOff>
      <xdr:row>79</xdr:row>
      <xdr:rowOff>90691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81818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78003</xdr:rowOff>
    </xdr:from>
    <xdr:to>
      <xdr:col>46</xdr:col>
      <xdr:colOff>38100</xdr:colOff>
      <xdr:row>78</xdr:row>
      <xdr:rowOff>8153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24680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43675</xdr:rowOff>
    </xdr:from>
    <xdr:to>
      <xdr:col>41</xdr:col>
      <xdr:colOff>101600</xdr:colOff>
      <xdr:row>77</xdr:row>
      <xdr:rowOff>145275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161802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141999</xdr:rowOff>
    </xdr:from>
    <xdr:to>
      <xdr:col>36</xdr:col>
      <xdr:colOff>165100</xdr:colOff>
      <xdr:row>78</xdr:row>
      <xdr:rowOff>72149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63276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21334</xdr:rowOff>
    </xdr:from>
    <xdr:to>
      <xdr:col>55</xdr:col>
      <xdr:colOff>0</xdr:colOff>
      <xdr:row>94</xdr:row>
      <xdr:rowOff>29155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623284"/>
          <a:ext cx="838200" cy="5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29155</xdr:rowOff>
    </xdr:from>
    <xdr:to>
      <xdr:col>50</xdr:col>
      <xdr:colOff>114300</xdr:colOff>
      <xdr:row>96</xdr:row>
      <xdr:rowOff>56752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145455"/>
          <a:ext cx="889000" cy="3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56752</xdr:rowOff>
    </xdr:from>
    <xdr:to>
      <xdr:col>45</xdr:col>
      <xdr:colOff>177800</xdr:colOff>
      <xdr:row>97</xdr:row>
      <xdr:rowOff>126147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15952"/>
          <a:ext cx="889000" cy="2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126147</xdr:rowOff>
    </xdr:from>
    <xdr:to>
      <xdr:col>41</xdr:col>
      <xdr:colOff>50800</xdr:colOff>
      <xdr:row>97</xdr:row>
      <xdr:rowOff>165303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56797"/>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141984</xdr:rowOff>
    </xdr:from>
    <xdr:to>
      <xdr:col>55</xdr:col>
      <xdr:colOff>50800</xdr:colOff>
      <xdr:row>91</xdr:row>
      <xdr:rowOff>72134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5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95011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5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149805</xdr:rowOff>
    </xdr:from>
    <xdr:to>
      <xdr:col>50</xdr:col>
      <xdr:colOff>165100</xdr:colOff>
      <xdr:row>94</xdr:row>
      <xdr:rowOff>79955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0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96482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86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5952</xdr:rowOff>
    </xdr:from>
    <xdr:to>
      <xdr:col>46</xdr:col>
      <xdr:colOff>38100</xdr:colOff>
      <xdr:row>96</xdr:row>
      <xdr:rowOff>107552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98679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75347</xdr:rowOff>
    </xdr:from>
    <xdr:to>
      <xdr:col>41</xdr:col>
      <xdr:colOff>101600</xdr:colOff>
      <xdr:row>98</xdr:row>
      <xdr:rowOff>5497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168074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114503</xdr:rowOff>
    </xdr:from>
    <xdr:to>
      <xdr:col>36</xdr:col>
      <xdr:colOff>165100</xdr:colOff>
      <xdr:row>98</xdr:row>
      <xdr:rowOff>44653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35780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149625</xdr:rowOff>
    </xdr:from>
    <xdr:to>
      <xdr:col>85</xdr:col>
      <xdr:colOff>127000</xdr:colOff>
      <xdr:row>38</xdr:row>
      <xdr:rowOff>25381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493275"/>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25381</xdr:rowOff>
    </xdr:from>
    <xdr:to>
      <xdr:col>81</xdr:col>
      <xdr:colOff>50800</xdr:colOff>
      <xdr:row>38</xdr:row>
      <xdr:rowOff>77159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540481"/>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64929</xdr:rowOff>
    </xdr:from>
    <xdr:to>
      <xdr:col>76</xdr:col>
      <xdr:colOff>114300</xdr:colOff>
      <xdr:row>38</xdr:row>
      <xdr:rowOff>77159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80029"/>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138214</xdr:rowOff>
    </xdr:from>
    <xdr:to>
      <xdr:col>71</xdr:col>
      <xdr:colOff>177800</xdr:colOff>
      <xdr:row>38</xdr:row>
      <xdr:rowOff>64929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481864"/>
          <a:ext cx="8890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98825</xdr:rowOff>
    </xdr:from>
    <xdr:to>
      <xdr:col>85</xdr:col>
      <xdr:colOff>177800</xdr:colOff>
      <xdr:row>38</xdr:row>
      <xdr:rowOff>28975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121702</xdr:rowOff>
    </xdr:from>
    <xdr:ext cx="534377"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146031</xdr:rowOff>
    </xdr:from>
    <xdr:to>
      <xdr:col>81</xdr:col>
      <xdr:colOff>101600</xdr:colOff>
      <xdr:row>38</xdr:row>
      <xdr:rowOff>76181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4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92708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62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26359</xdr:rowOff>
    </xdr:from>
    <xdr:to>
      <xdr:col>76</xdr:col>
      <xdr:colOff>165100</xdr:colOff>
      <xdr:row>38</xdr:row>
      <xdr:rowOff>127959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119086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63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14129</xdr:rowOff>
    </xdr:from>
    <xdr:to>
      <xdr:col>72</xdr:col>
      <xdr:colOff>38100</xdr:colOff>
      <xdr:row>38</xdr:row>
      <xdr:rowOff>115729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132256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3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87414</xdr:rowOff>
    </xdr:from>
    <xdr:to>
      <xdr:col>67</xdr:col>
      <xdr:colOff>101600</xdr:colOff>
      <xdr:row>38</xdr:row>
      <xdr:rowOff>17564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4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34091</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62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167475</xdr:rowOff>
    </xdr:from>
    <xdr:to>
      <xdr:col>85</xdr:col>
      <xdr:colOff>127000</xdr:colOff>
      <xdr:row>76</xdr:row>
      <xdr:rowOff>26005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26225"/>
          <a:ext cx="8382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26005</xdr:rowOff>
    </xdr:from>
    <xdr:to>
      <xdr:col>81</xdr:col>
      <xdr:colOff>50800</xdr:colOff>
      <xdr:row>76</xdr:row>
      <xdr:rowOff>34985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56205"/>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34985</xdr:rowOff>
    </xdr:from>
    <xdr:to>
      <xdr:col>76</xdr:col>
      <xdr:colOff>114300</xdr:colOff>
      <xdr:row>76</xdr:row>
      <xdr:rowOff>51183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6518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51183</xdr:rowOff>
    </xdr:from>
    <xdr:to>
      <xdr:col>71</xdr:col>
      <xdr:colOff>177800</xdr:colOff>
      <xdr:row>76</xdr:row>
      <xdr:rowOff>62531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8138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116675</xdr:rowOff>
    </xdr:from>
    <xdr:to>
      <xdr:col>85</xdr:col>
      <xdr:colOff>177800</xdr:colOff>
      <xdr:row>76</xdr:row>
      <xdr:rowOff>46825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95102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146655</xdr:rowOff>
    </xdr:from>
    <xdr:to>
      <xdr:col>81</xdr:col>
      <xdr:colOff>101600</xdr:colOff>
      <xdr:row>76</xdr:row>
      <xdr:rowOff>76805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67932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155635</xdr:rowOff>
    </xdr:from>
    <xdr:to>
      <xdr:col>76</xdr:col>
      <xdr:colOff>165100</xdr:colOff>
      <xdr:row>76</xdr:row>
      <xdr:rowOff>85785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102312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383</xdr:rowOff>
    </xdr:from>
    <xdr:to>
      <xdr:col>72</xdr:col>
      <xdr:colOff>38100</xdr:colOff>
      <xdr:row>76</xdr:row>
      <xdr:rowOff>101983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93110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11731</xdr:rowOff>
    </xdr:from>
    <xdr:to>
      <xdr:col>67</xdr:col>
      <xdr:colOff>101600</xdr:colOff>
      <xdr:row>76</xdr:row>
      <xdr:rowOff>113331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104458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24771</xdr:rowOff>
    </xdr:from>
    <xdr:to>
      <xdr:col>85</xdr:col>
      <xdr:colOff>127000</xdr:colOff>
      <xdr:row>93</xdr:row>
      <xdr:rowOff>88494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5626721"/>
          <a:ext cx="838200" cy="40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24771</xdr:rowOff>
    </xdr:from>
    <xdr:to>
      <xdr:col>81</xdr:col>
      <xdr:colOff>50800</xdr:colOff>
      <xdr:row>96</xdr:row>
      <xdr:rowOff>30087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626721"/>
          <a:ext cx="889000" cy="86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30087</xdr:rowOff>
    </xdr:from>
    <xdr:to>
      <xdr:col>76</xdr:col>
      <xdr:colOff>114300</xdr:colOff>
      <xdr:row>97</xdr:row>
      <xdr:rowOff>57423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489287"/>
          <a:ext cx="8890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57423</xdr:rowOff>
    </xdr:from>
    <xdr:to>
      <xdr:col>71</xdr:col>
      <xdr:colOff>177800</xdr:colOff>
      <xdr:row>98</xdr:row>
      <xdr:rowOff>8446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688073"/>
          <a:ext cx="889000" cy="12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37694</xdr:rowOff>
    </xdr:from>
    <xdr:to>
      <xdr:col>85</xdr:col>
      <xdr:colOff>177800</xdr:colOff>
      <xdr:row>93</xdr:row>
      <xdr:rowOff>139294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9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60571</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8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145421</xdr:rowOff>
    </xdr:from>
    <xdr:to>
      <xdr:col>81</xdr:col>
      <xdr:colOff>101600</xdr:colOff>
      <xdr:row>91</xdr:row>
      <xdr:rowOff>75571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5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92098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3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150737</xdr:rowOff>
    </xdr:from>
    <xdr:to>
      <xdr:col>76</xdr:col>
      <xdr:colOff>165100</xdr:colOff>
      <xdr:row>96</xdr:row>
      <xdr:rowOff>80887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97414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2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6623</xdr:rowOff>
    </xdr:from>
    <xdr:to>
      <xdr:col>72</xdr:col>
      <xdr:colOff>38100</xdr:colOff>
      <xdr:row>97</xdr:row>
      <xdr:rowOff>108223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124750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4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129096</xdr:rowOff>
    </xdr:from>
    <xdr:to>
      <xdr:col>67</xdr:col>
      <xdr:colOff>101600</xdr:colOff>
      <xdr:row>98</xdr:row>
      <xdr:rowOff>59246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50373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8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3850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3850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144050</xdr:rowOff>
    </xdr:from>
    <xdr:to>
      <xdr:col>102</xdr:col>
      <xdr:colOff>165100</xdr:colOff>
      <xdr:row>38</xdr:row>
      <xdr:rowOff>74200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65327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58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93660</xdr:rowOff>
    </xdr:from>
    <xdr:to>
      <xdr:col>116</xdr:col>
      <xdr:colOff>63500</xdr:colOff>
      <xdr:row>56</xdr:row>
      <xdr:rowOff>101387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94860"/>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101387</xdr:rowOff>
    </xdr:from>
    <xdr:to>
      <xdr:col>111</xdr:col>
      <xdr:colOff>177800</xdr:colOff>
      <xdr:row>56</xdr:row>
      <xdr:rowOff>107604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02587"/>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107604</xdr:rowOff>
    </xdr:from>
    <xdr:to>
      <xdr:col>107</xdr:col>
      <xdr:colOff>50800</xdr:colOff>
      <xdr:row>56</xdr:row>
      <xdr:rowOff>113640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08804"/>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113640</xdr:rowOff>
    </xdr:from>
    <xdr:to>
      <xdr:col>102</xdr:col>
      <xdr:colOff>114300</xdr:colOff>
      <xdr:row>56</xdr:row>
      <xdr:rowOff>119035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1484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42860</xdr:rowOff>
    </xdr:from>
    <xdr:to>
      <xdr:col>116</xdr:col>
      <xdr:colOff>114300</xdr:colOff>
      <xdr:row>56</xdr:row>
      <xdr:rowOff>144460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65737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9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50587</xdr:rowOff>
    </xdr:from>
    <xdr:to>
      <xdr:col>112</xdr:col>
      <xdr:colOff>38100</xdr:colOff>
      <xdr:row>56</xdr:row>
      <xdr:rowOff>152187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168714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4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56804</xdr:rowOff>
    </xdr:from>
    <xdr:to>
      <xdr:col>107</xdr:col>
      <xdr:colOff>101600</xdr:colOff>
      <xdr:row>56</xdr:row>
      <xdr:rowOff>158404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3481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43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62840</xdr:rowOff>
    </xdr:from>
    <xdr:to>
      <xdr:col>102</xdr:col>
      <xdr:colOff>165100</xdr:colOff>
      <xdr:row>56</xdr:row>
      <xdr:rowOff>164440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9517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4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68235</xdr:rowOff>
    </xdr:from>
    <xdr:to>
      <xdr:col>98</xdr:col>
      <xdr:colOff>38100</xdr:colOff>
      <xdr:row>56</xdr:row>
      <xdr:rowOff>169835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14912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4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106820</xdr:rowOff>
    </xdr:from>
    <xdr:to>
      <xdr:col>116</xdr:col>
      <xdr:colOff>63500</xdr:colOff>
      <xdr:row>73</xdr:row>
      <xdr:rowOff>118249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622670"/>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106820</xdr:rowOff>
    </xdr:from>
    <xdr:to>
      <xdr:col>111</xdr:col>
      <xdr:colOff>177800</xdr:colOff>
      <xdr:row>73</xdr:row>
      <xdr:rowOff>136804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22670"/>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136804</xdr:rowOff>
    </xdr:from>
    <xdr:to>
      <xdr:col>107</xdr:col>
      <xdr:colOff>50800</xdr:colOff>
      <xdr:row>74</xdr:row>
      <xdr:rowOff>34925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52654"/>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34925</xdr:rowOff>
    </xdr:from>
    <xdr:to>
      <xdr:col>102</xdr:col>
      <xdr:colOff>114300</xdr:colOff>
      <xdr:row>74</xdr:row>
      <xdr:rowOff>91770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22225"/>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67449</xdr:rowOff>
    </xdr:from>
    <xdr:to>
      <xdr:col>116</xdr:col>
      <xdr:colOff>114300</xdr:colOff>
      <xdr:row>73</xdr:row>
      <xdr:rowOff>169049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90326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56020</xdr:rowOff>
    </xdr:from>
    <xdr:to>
      <xdr:col>112</xdr:col>
      <xdr:colOff>38100</xdr:colOff>
      <xdr:row>73</xdr:row>
      <xdr:rowOff>157620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86004</xdr:rowOff>
    </xdr:from>
    <xdr:to>
      <xdr:col>107</xdr:col>
      <xdr:colOff>101600</xdr:colOff>
      <xdr:row>74</xdr:row>
      <xdr:rowOff>16154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32681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155575</xdr:rowOff>
    </xdr:from>
    <xdr:to>
      <xdr:col>102</xdr:col>
      <xdr:colOff>165100</xdr:colOff>
      <xdr:row>74</xdr:row>
      <xdr:rowOff>85725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102252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40970</xdr:rowOff>
    </xdr:from>
    <xdr:to>
      <xdr:col>98</xdr:col>
      <xdr:colOff>38100</xdr:colOff>
      <xdr:row>74</xdr:row>
      <xdr:rowOff>142570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159097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歳出決算総額は、住民一人当たり７１９，６２８円となっている。</a:t>
          </a:r>
        </a:p>
        <a:p>
          <a:r>
            <a:rPr kumimoji="1" lang="ja-JP" altLang="en-US" sz="1050">
              <a:latin typeface="ＭＳ Ｐゴシック" panose="020B0600070205080204" pitchFamily="50" charset="-128"/>
              <a:ea typeface="ＭＳ Ｐゴシック" panose="020B0600070205080204" pitchFamily="50" charset="-128"/>
            </a:rPr>
            <a:t>主な構成項目である人件費は、市管理施設の管理体制の変更に伴う人員の追加配置などにより、住民一人当たり９４，０４４円と前年度より増加しており、依然として、類似団体内平均値を上回っている。</a:t>
          </a:r>
        </a:p>
        <a:p>
          <a:r>
            <a:rPr kumimoji="1" lang="ja-JP" altLang="en-US" sz="1050">
              <a:latin typeface="ＭＳ Ｐゴシック" panose="020B0600070205080204" pitchFamily="50" charset="-128"/>
              <a:ea typeface="ＭＳ Ｐゴシック" panose="020B0600070205080204" pitchFamily="50" charset="-128"/>
            </a:rPr>
            <a:t>職員数は第三次日南市定員適正化計画に基づき削減しているものの、人口減少に歯止めがかからないことから、住民一人当たりの人件費は大きくなる見込みである。今後も「民間にできることは民間に委ねる」という基本原則のもと、行政のスリム化を図りながら適正な定員管理に努める。</a:t>
          </a:r>
        </a:p>
        <a:p>
          <a:r>
            <a:rPr kumimoji="1" lang="ja-JP" altLang="en-US" sz="1050">
              <a:latin typeface="ＭＳ Ｐゴシック" panose="020B0600070205080204" pitchFamily="50" charset="-128"/>
              <a:ea typeface="ＭＳ Ｐゴシック" panose="020B0600070205080204" pitchFamily="50" charset="-128"/>
            </a:rPr>
            <a:t>普通建設事業費は、住民一人当たり１０９，０４６円となっており、類似団体内平均値及び前年度と比較して大きく上回っている。主な要因として、新庁舎や道の駅の整備によるものである。</a:t>
          </a:r>
        </a:p>
        <a:p>
          <a:r>
            <a:rPr kumimoji="1" lang="ja-JP" altLang="en-US" sz="1050">
              <a:latin typeface="ＭＳ Ｐゴシック" panose="020B0600070205080204" pitchFamily="50" charset="-128"/>
              <a:ea typeface="ＭＳ Ｐゴシック" panose="020B0600070205080204" pitchFamily="50" charset="-128"/>
            </a:rPr>
            <a:t>物件費は、住民一人当たり１１６，８２８円となっており、類似団体内平均値及び前年度と比較して大きく上回っている。主な要因としては、ふるさと納税の大幅な増を受けた関係経費の増によるものである。</a:t>
          </a:r>
        </a:p>
        <a:p>
          <a:r>
            <a:rPr kumimoji="1" lang="ja-JP" altLang="en-US" sz="1050">
              <a:latin typeface="ＭＳ Ｐゴシック" panose="020B0600070205080204" pitchFamily="50" charset="-128"/>
              <a:ea typeface="ＭＳ Ｐゴシック" panose="020B0600070205080204" pitchFamily="50" charset="-128"/>
            </a:rPr>
            <a:t>扶助費は、住民一人当たり１４１，８１９円となっており、類似団体内平均値と比較して大きく上回っている。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子育て世帯や住民税非課税世帯等への臨時特別給付金給付事業の減により昨年度より減額となったものの、障がい者自立支援給付費や生活保護扶助費等が増となっており、今後についても増加</a:t>
          </a:r>
          <a:r>
            <a:rPr kumimoji="1" lang="ja-JP" altLang="en-US" sz="1050">
              <a:latin typeface="ＭＳ Ｐゴシック" panose="020B0600070205080204" pitchFamily="50" charset="-128"/>
              <a:ea typeface="ＭＳ Ｐゴシック" panose="020B0600070205080204" pitchFamily="50" charset="-128"/>
            </a:rPr>
            <a:t>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49,989
49,577
535.59
37,362,336
35,973,505
563,593
15,521,645
28,909,592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160655</xdr:rowOff>
    </xdr:from>
    <xdr:to>
      <xdr:col>24</xdr:col>
      <xdr:colOff>63500</xdr:colOff>
      <xdr:row>35</xdr:row>
      <xdr:rowOff>169418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140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165989</xdr:rowOff>
    </xdr:from>
    <xdr:to>
      <xdr:col>19</xdr:col>
      <xdr:colOff>177800</xdr:colOff>
      <xdr:row>35</xdr:row>
      <xdr:rowOff>169418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67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139700</xdr:rowOff>
    </xdr:from>
    <xdr:to>
      <xdr:col>15</xdr:col>
      <xdr:colOff>50800</xdr:colOff>
      <xdr:row>35</xdr:row>
      <xdr:rowOff>165989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045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139700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90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109855</xdr:rowOff>
    </xdr:from>
    <xdr:to>
      <xdr:col>24</xdr:col>
      <xdr:colOff>114300</xdr:colOff>
      <xdr:row>36</xdr:row>
      <xdr:rowOff>40005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132732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118618</xdr:rowOff>
    </xdr:from>
    <xdr:to>
      <xdr:col>20</xdr:col>
      <xdr:colOff>38100</xdr:colOff>
      <xdr:row>36</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65295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115189</xdr:rowOff>
    </xdr:from>
    <xdr:to>
      <xdr:col>15</xdr:col>
      <xdr:colOff>101600</xdr:colOff>
      <xdr:row>36</xdr:row>
      <xdr:rowOff>45339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88900</xdr:rowOff>
    </xdr:from>
    <xdr:to>
      <xdr:col>10</xdr:col>
      <xdr:colOff>165100</xdr:colOff>
      <xdr:row>36</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35577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115587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8827</xdr:rowOff>
    </xdr:from>
    <xdr:to>
      <xdr:col>24</xdr:col>
      <xdr:colOff>63500</xdr:colOff>
      <xdr:row>51</xdr:row>
      <xdr:rowOff>94917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581327"/>
          <a:ext cx="838200" cy="25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151016</xdr:rowOff>
    </xdr:from>
    <xdr:to>
      <xdr:col>19</xdr:col>
      <xdr:colOff>177800</xdr:colOff>
      <xdr:row>51</xdr:row>
      <xdr:rowOff>94917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52066"/>
          <a:ext cx="889000" cy="28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151016</xdr:rowOff>
    </xdr:from>
    <xdr:to>
      <xdr:col>15</xdr:col>
      <xdr:colOff>50800</xdr:colOff>
      <xdr:row>55</xdr:row>
      <xdr:rowOff>31511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52066"/>
          <a:ext cx="889000" cy="9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31511</xdr:rowOff>
    </xdr:from>
    <xdr:to>
      <xdr:col>10</xdr:col>
      <xdr:colOff>114300</xdr:colOff>
      <xdr:row>56</xdr:row>
      <xdr:rowOff>25690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61261"/>
          <a:ext cx="889000" cy="16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129477</xdr:rowOff>
    </xdr:from>
    <xdr:to>
      <xdr:col>24</xdr:col>
      <xdr:colOff>114300</xdr:colOff>
      <xdr:row>50</xdr:row>
      <xdr:rowOff>59627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53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82504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4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44117</xdr:rowOff>
    </xdr:from>
    <xdr:to>
      <xdr:col>20</xdr:col>
      <xdr:colOff>38100</xdr:colOff>
      <xdr:row>51</xdr:row>
      <xdr:rowOff>145717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162244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6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100216</xdr:rowOff>
    </xdr:from>
    <xdr:to>
      <xdr:col>15</xdr:col>
      <xdr:colOff>101600</xdr:colOff>
      <xdr:row>50</xdr:row>
      <xdr:rowOff>30366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46893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152161</xdr:rowOff>
    </xdr:from>
    <xdr:to>
      <xdr:col>10</xdr:col>
      <xdr:colOff>165100</xdr:colOff>
      <xdr:row>55</xdr:row>
      <xdr:rowOff>82311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98838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1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146340</xdr:rowOff>
    </xdr:from>
    <xdr:to>
      <xdr:col>6</xdr:col>
      <xdr:colOff>38100</xdr:colOff>
      <xdr:row>56</xdr:row>
      <xdr:rowOff>76490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38888</xdr:rowOff>
    </xdr:from>
    <xdr:to>
      <xdr:col>24</xdr:col>
      <xdr:colOff>63500</xdr:colOff>
      <xdr:row>73</xdr:row>
      <xdr:rowOff>153200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54738"/>
          <a:ext cx="838200" cy="1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38888</xdr:rowOff>
    </xdr:from>
    <xdr:to>
      <xdr:col>19</xdr:col>
      <xdr:colOff>177800</xdr:colOff>
      <xdr:row>75</xdr:row>
      <xdr:rowOff>140436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54738"/>
          <a:ext cx="889000" cy="44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140436</xdr:rowOff>
    </xdr:from>
    <xdr:to>
      <xdr:col>15</xdr:col>
      <xdr:colOff>50800</xdr:colOff>
      <xdr:row>76</xdr:row>
      <xdr:rowOff>77890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9186"/>
          <a:ext cx="889000" cy="10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77890</xdr:rowOff>
    </xdr:from>
    <xdr:to>
      <xdr:col>10</xdr:col>
      <xdr:colOff>114300</xdr:colOff>
      <xdr:row>77</xdr:row>
      <xdr:rowOff>14973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8090"/>
          <a:ext cx="889000" cy="10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102400</xdr:rowOff>
    </xdr:from>
    <xdr:to>
      <xdr:col>24</xdr:col>
      <xdr:colOff>114300</xdr:colOff>
      <xdr:row>74</xdr:row>
      <xdr:rowOff>32550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125277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6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159538</xdr:rowOff>
    </xdr:from>
    <xdr:to>
      <xdr:col>20</xdr:col>
      <xdr:colOff>38100</xdr:colOff>
      <xdr:row>73</xdr:row>
      <xdr:rowOff>89688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106215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7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89636</xdr:rowOff>
    </xdr:from>
    <xdr:to>
      <xdr:col>15</xdr:col>
      <xdr:colOff>101600</xdr:colOff>
      <xdr:row>76</xdr:row>
      <xdr:rowOff>19786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36313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27090</xdr:rowOff>
    </xdr:from>
    <xdr:to>
      <xdr:col>10</xdr:col>
      <xdr:colOff>165100</xdr:colOff>
      <xdr:row>76</xdr:row>
      <xdr:rowOff>128690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135623</xdr:rowOff>
    </xdr:from>
    <xdr:to>
      <xdr:col>6</xdr:col>
      <xdr:colOff>38100</xdr:colOff>
      <xdr:row>77</xdr:row>
      <xdr:rowOff>65773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82301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88779</xdr:rowOff>
    </xdr:from>
    <xdr:to>
      <xdr:col>24</xdr:col>
      <xdr:colOff>63500</xdr:colOff>
      <xdr:row>95</xdr:row>
      <xdr:rowOff>139700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76529"/>
          <a:ext cx="8382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139700</xdr:rowOff>
    </xdr:from>
    <xdr:to>
      <xdr:col>19</xdr:col>
      <xdr:colOff>177800</xdr:colOff>
      <xdr:row>97</xdr:row>
      <xdr:rowOff>35040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27450"/>
          <a:ext cx="889000" cy="2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155739</xdr:rowOff>
    </xdr:from>
    <xdr:to>
      <xdr:col>15</xdr:col>
      <xdr:colOff>50800</xdr:colOff>
      <xdr:row>97</xdr:row>
      <xdr:rowOff>35040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14939"/>
          <a:ext cx="8890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148520</xdr:rowOff>
    </xdr:from>
    <xdr:to>
      <xdr:col>10</xdr:col>
      <xdr:colOff>114300</xdr:colOff>
      <xdr:row>96</xdr:row>
      <xdr:rowOff>155739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07720"/>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37979</xdr:rowOff>
    </xdr:from>
    <xdr:to>
      <xdr:col>24</xdr:col>
      <xdr:colOff>114300</xdr:colOff>
      <xdr:row>95</xdr:row>
      <xdr:rowOff>139579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60856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88900</xdr:rowOff>
    </xdr:from>
    <xdr:to>
      <xdr:col>20</xdr:col>
      <xdr:colOff>38100</xdr:colOff>
      <xdr:row>96</xdr:row>
      <xdr:rowOff>19050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155690</xdr:rowOff>
    </xdr:from>
    <xdr:to>
      <xdr:col>15</xdr:col>
      <xdr:colOff>101600</xdr:colOff>
      <xdr:row>97</xdr:row>
      <xdr:rowOff>85840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76967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104939</xdr:rowOff>
    </xdr:from>
    <xdr:to>
      <xdr:col>10</xdr:col>
      <xdr:colOff>165100</xdr:colOff>
      <xdr:row>97</xdr:row>
      <xdr:rowOff>35089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97720</xdr:rowOff>
    </xdr:from>
    <xdr:to>
      <xdr:col>6</xdr:col>
      <xdr:colOff>38100</xdr:colOff>
      <xdr:row>97</xdr:row>
      <xdr:rowOff>27870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41249</xdr:rowOff>
    </xdr:from>
    <xdr:to>
      <xdr:col>55</xdr:col>
      <xdr:colOff>0</xdr:colOff>
      <xdr:row>39</xdr:row>
      <xdr:rowOff>41326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779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41249</xdr:rowOff>
    </xdr:from>
    <xdr:to>
      <xdr:col>50</xdr:col>
      <xdr:colOff>114300</xdr:colOff>
      <xdr:row>39</xdr:row>
      <xdr:rowOff>41326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779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40945</xdr:rowOff>
    </xdr:from>
    <xdr:to>
      <xdr:col>45</xdr:col>
      <xdr:colOff>177800</xdr:colOff>
      <xdr:row>39</xdr:row>
      <xdr:rowOff>41249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749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40411</xdr:rowOff>
    </xdr:from>
    <xdr:to>
      <xdr:col>41</xdr:col>
      <xdr:colOff>50800</xdr:colOff>
      <xdr:row>39</xdr:row>
      <xdr:rowOff>40945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69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161899</xdr:rowOff>
    </xdr:from>
    <xdr:to>
      <xdr:col>55</xdr:col>
      <xdr:colOff>50800</xdr:colOff>
      <xdr:row>39</xdr:row>
      <xdr:rowOff>92049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76826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1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161976</xdr:rowOff>
    </xdr:from>
    <xdr:to>
      <xdr:col>50</xdr:col>
      <xdr:colOff>165100</xdr:colOff>
      <xdr:row>39</xdr:row>
      <xdr:rowOff>92126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83253</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161899</xdr:rowOff>
    </xdr:from>
    <xdr:to>
      <xdr:col>46</xdr:col>
      <xdr:colOff>38100</xdr:colOff>
      <xdr:row>39</xdr:row>
      <xdr:rowOff>92049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83176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161595</xdr:rowOff>
    </xdr:from>
    <xdr:to>
      <xdr:col>41</xdr:col>
      <xdr:colOff>101600</xdr:colOff>
      <xdr:row>39</xdr:row>
      <xdr:rowOff>91745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82872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161061</xdr:rowOff>
    </xdr:from>
    <xdr:to>
      <xdr:col>36</xdr:col>
      <xdr:colOff>165100</xdr:colOff>
      <xdr:row>39</xdr:row>
      <xdr:rowOff>91211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82338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141662</xdr:rowOff>
    </xdr:from>
    <xdr:to>
      <xdr:col>55</xdr:col>
      <xdr:colOff>0</xdr:colOff>
      <xdr:row>56</xdr:row>
      <xdr:rowOff>68225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71412"/>
          <a:ext cx="838200" cy="9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141662</xdr:rowOff>
    </xdr:from>
    <xdr:to>
      <xdr:col>50</xdr:col>
      <xdr:colOff>114300</xdr:colOff>
      <xdr:row>56</xdr:row>
      <xdr:rowOff>81064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71412"/>
          <a:ext cx="889000" cy="1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81064</xdr:rowOff>
    </xdr:from>
    <xdr:to>
      <xdr:col>45</xdr:col>
      <xdr:colOff>177800</xdr:colOff>
      <xdr:row>56</xdr:row>
      <xdr:rowOff>158350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82264"/>
          <a:ext cx="8890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158350</xdr:rowOff>
    </xdr:from>
    <xdr:to>
      <xdr:col>41</xdr:col>
      <xdr:colOff>50800</xdr:colOff>
      <xdr:row>57</xdr:row>
      <xdr:rowOff>25705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59550"/>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17425</xdr:rowOff>
    </xdr:from>
    <xdr:to>
      <xdr:col>55</xdr:col>
      <xdr:colOff>50800</xdr:colOff>
      <xdr:row>56</xdr:row>
      <xdr:rowOff>119025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167302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90862</xdr:rowOff>
    </xdr:from>
    <xdr:to>
      <xdr:col>50</xdr:col>
      <xdr:colOff>165100</xdr:colOff>
      <xdr:row>56</xdr:row>
      <xdr:rowOff>21012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37539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30264</xdr:rowOff>
    </xdr:from>
    <xdr:to>
      <xdr:col>46</xdr:col>
      <xdr:colOff>38100</xdr:colOff>
      <xdr:row>56</xdr:row>
      <xdr:rowOff>131864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107550</xdr:rowOff>
    </xdr:from>
    <xdr:to>
      <xdr:col>41</xdr:col>
      <xdr:colOff>101600</xdr:colOff>
      <xdr:row>57</xdr:row>
      <xdr:rowOff>37700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28827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146355</xdr:rowOff>
    </xdr:from>
    <xdr:to>
      <xdr:col>36</xdr:col>
      <xdr:colOff>165100</xdr:colOff>
      <xdr:row>57</xdr:row>
      <xdr:rowOff>76505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67632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102118</xdr:rowOff>
    </xdr:from>
    <xdr:to>
      <xdr:col>55</xdr:col>
      <xdr:colOff>0</xdr:colOff>
      <xdr:row>75</xdr:row>
      <xdr:rowOff>105433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446518"/>
          <a:ext cx="838200" cy="5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102118</xdr:rowOff>
    </xdr:from>
    <xdr:to>
      <xdr:col>50</xdr:col>
      <xdr:colOff>114300</xdr:colOff>
      <xdr:row>73</xdr:row>
      <xdr:rowOff>164663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446518"/>
          <a:ext cx="889000" cy="2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164663</xdr:rowOff>
    </xdr:from>
    <xdr:to>
      <xdr:col>45</xdr:col>
      <xdr:colOff>177800</xdr:colOff>
      <xdr:row>76</xdr:row>
      <xdr:rowOff>62936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80513"/>
          <a:ext cx="889000" cy="4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62936</xdr:rowOff>
    </xdr:from>
    <xdr:to>
      <xdr:col>41</xdr:col>
      <xdr:colOff>50800</xdr:colOff>
      <xdr:row>76</xdr:row>
      <xdr:rowOff>122213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93136"/>
          <a:ext cx="889000" cy="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54633</xdr:rowOff>
    </xdr:from>
    <xdr:to>
      <xdr:col>55</xdr:col>
      <xdr:colOff>50800</xdr:colOff>
      <xdr:row>75</xdr:row>
      <xdr:rowOff>156232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3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77510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51318</xdr:rowOff>
    </xdr:from>
    <xdr:to>
      <xdr:col>50</xdr:col>
      <xdr:colOff>165100</xdr:colOff>
      <xdr:row>72</xdr:row>
      <xdr:rowOff>152918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3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169445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1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113863</xdr:rowOff>
    </xdr:from>
    <xdr:to>
      <xdr:col>46</xdr:col>
      <xdr:colOff>38100</xdr:colOff>
      <xdr:row>74</xdr:row>
      <xdr:rowOff>44013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60540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12136</xdr:rowOff>
    </xdr:from>
    <xdr:to>
      <xdr:col>41</xdr:col>
      <xdr:colOff>101600</xdr:colOff>
      <xdr:row>76</xdr:row>
      <xdr:rowOff>113736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130263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71413</xdr:rowOff>
    </xdr:from>
    <xdr:to>
      <xdr:col>36</xdr:col>
      <xdr:colOff>165100</xdr:colOff>
      <xdr:row>77</xdr:row>
      <xdr:rowOff>1563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18089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2794</xdr:rowOff>
    </xdr:from>
    <xdr:to>
      <xdr:col>55</xdr:col>
      <xdr:colOff>0</xdr:colOff>
      <xdr:row>96</xdr:row>
      <xdr:rowOff>13106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61994"/>
          <a:ext cx="8382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13106</xdr:rowOff>
    </xdr:from>
    <xdr:to>
      <xdr:col>50</xdr:col>
      <xdr:colOff>114300</xdr:colOff>
      <xdr:row>96</xdr:row>
      <xdr:rowOff>62916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72306"/>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62916</xdr:rowOff>
    </xdr:from>
    <xdr:to>
      <xdr:col>45</xdr:col>
      <xdr:colOff>177800</xdr:colOff>
      <xdr:row>96</xdr:row>
      <xdr:rowOff>124816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2116"/>
          <a:ext cx="8890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119684</xdr:rowOff>
    </xdr:from>
    <xdr:to>
      <xdr:col>41</xdr:col>
      <xdr:colOff>50800</xdr:colOff>
      <xdr:row>96</xdr:row>
      <xdr:rowOff>124816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78884"/>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123444</xdr:rowOff>
    </xdr:from>
    <xdr:to>
      <xdr:col>55</xdr:col>
      <xdr:colOff>50800</xdr:colOff>
      <xdr:row>96</xdr:row>
      <xdr:rowOff>53594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101871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133756</xdr:rowOff>
    </xdr:from>
    <xdr:to>
      <xdr:col>50</xdr:col>
      <xdr:colOff>165100</xdr:colOff>
      <xdr:row>96</xdr:row>
      <xdr:rowOff>63906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55033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12116</xdr:rowOff>
    </xdr:from>
    <xdr:to>
      <xdr:col>46</xdr:col>
      <xdr:colOff>38100</xdr:colOff>
      <xdr:row>96</xdr:row>
      <xdr:rowOff>113716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104843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5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74016</xdr:rowOff>
    </xdr:from>
    <xdr:to>
      <xdr:col>41</xdr:col>
      <xdr:colOff>101600</xdr:colOff>
      <xdr:row>97</xdr:row>
      <xdr:rowOff>4166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166743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2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68884</xdr:rowOff>
    </xdr:from>
    <xdr:to>
      <xdr:col>36</xdr:col>
      <xdr:colOff>165100</xdr:colOff>
      <xdr:row>96</xdr:row>
      <xdr:rowOff>170484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161611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73909</xdr:rowOff>
    </xdr:from>
    <xdr:to>
      <xdr:col>85</xdr:col>
      <xdr:colOff>127000</xdr:colOff>
      <xdr:row>36</xdr:row>
      <xdr:rowOff>47208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74659"/>
          <a:ext cx="8382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88859</xdr:rowOff>
    </xdr:from>
    <xdr:to>
      <xdr:col>81</xdr:col>
      <xdr:colOff>50800</xdr:colOff>
      <xdr:row>36</xdr:row>
      <xdr:rowOff>47208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403809"/>
          <a:ext cx="889000" cy="8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88859</xdr:rowOff>
    </xdr:from>
    <xdr:to>
      <xdr:col>76</xdr:col>
      <xdr:colOff>114300</xdr:colOff>
      <xdr:row>34</xdr:row>
      <xdr:rowOff>157714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403809"/>
          <a:ext cx="889000" cy="58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157714</xdr:rowOff>
    </xdr:from>
    <xdr:to>
      <xdr:col>71</xdr:col>
      <xdr:colOff>177800</xdr:colOff>
      <xdr:row>36</xdr:row>
      <xdr:rowOff>78389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987014"/>
          <a:ext cx="889000" cy="2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23109</xdr:rowOff>
    </xdr:from>
    <xdr:to>
      <xdr:col>85</xdr:col>
      <xdr:colOff>177800</xdr:colOff>
      <xdr:row>35</xdr:row>
      <xdr:rowOff>124709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45986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167858</xdr:rowOff>
    </xdr:from>
    <xdr:to>
      <xdr:col>81</xdr:col>
      <xdr:colOff>101600</xdr:colOff>
      <xdr:row>36</xdr:row>
      <xdr:rowOff>98008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89135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38059</xdr:rowOff>
    </xdr:from>
    <xdr:to>
      <xdr:col>76</xdr:col>
      <xdr:colOff>165100</xdr:colOff>
      <xdr:row>31</xdr:row>
      <xdr:rowOff>139659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3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156186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1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106914</xdr:rowOff>
    </xdr:from>
    <xdr:to>
      <xdr:col>72</xdr:col>
      <xdr:colOff>38100</xdr:colOff>
      <xdr:row>35</xdr:row>
      <xdr:rowOff>37064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53591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27589</xdr:rowOff>
    </xdr:from>
    <xdr:to>
      <xdr:col>67</xdr:col>
      <xdr:colOff>101600</xdr:colOff>
      <xdr:row>36</xdr:row>
      <xdr:rowOff>129189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120316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99561</xdr:rowOff>
    </xdr:from>
    <xdr:to>
      <xdr:col>85</xdr:col>
      <xdr:colOff>127000</xdr:colOff>
      <xdr:row>56</xdr:row>
      <xdr:rowOff>58262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357861"/>
          <a:ext cx="838200" cy="30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99561</xdr:rowOff>
    </xdr:from>
    <xdr:to>
      <xdr:col>81</xdr:col>
      <xdr:colOff>50800</xdr:colOff>
      <xdr:row>56</xdr:row>
      <xdr:rowOff>87732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357861"/>
          <a:ext cx="889000" cy="3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87732</xdr:rowOff>
    </xdr:from>
    <xdr:to>
      <xdr:col>76</xdr:col>
      <xdr:colOff>114300</xdr:colOff>
      <xdr:row>57</xdr:row>
      <xdr:rowOff>55480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88932"/>
          <a:ext cx="889000" cy="1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24333</xdr:rowOff>
    </xdr:from>
    <xdr:to>
      <xdr:col>71</xdr:col>
      <xdr:colOff>177800</xdr:colOff>
      <xdr:row>57</xdr:row>
      <xdr:rowOff>55480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9698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7462</xdr:rowOff>
    </xdr:from>
    <xdr:to>
      <xdr:col>85</xdr:col>
      <xdr:colOff>177800</xdr:colOff>
      <xdr:row>56</xdr:row>
      <xdr:rowOff>109062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157339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48761</xdr:rowOff>
    </xdr:from>
    <xdr:to>
      <xdr:col>81</xdr:col>
      <xdr:colOff>101600</xdr:colOff>
      <xdr:row>54</xdr:row>
      <xdr:rowOff>150361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166888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0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36932</xdr:rowOff>
    </xdr:from>
    <xdr:to>
      <xdr:col>76</xdr:col>
      <xdr:colOff>165100</xdr:colOff>
      <xdr:row>56</xdr:row>
      <xdr:rowOff>138532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129659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4680</xdr:rowOff>
    </xdr:from>
    <xdr:to>
      <xdr:col>72</xdr:col>
      <xdr:colOff>38100</xdr:colOff>
      <xdr:row>57</xdr:row>
      <xdr:rowOff>106280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97407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144983</xdr:rowOff>
    </xdr:from>
    <xdr:to>
      <xdr:col>67</xdr:col>
      <xdr:colOff>101600</xdr:colOff>
      <xdr:row>57</xdr:row>
      <xdr:rowOff>75133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66260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149625</xdr:rowOff>
    </xdr:from>
    <xdr:to>
      <xdr:col>85</xdr:col>
      <xdr:colOff>127000</xdr:colOff>
      <xdr:row>78</xdr:row>
      <xdr:rowOff>25381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351275"/>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25381</xdr:rowOff>
    </xdr:from>
    <xdr:to>
      <xdr:col>81</xdr:col>
      <xdr:colOff>50800</xdr:colOff>
      <xdr:row>78</xdr:row>
      <xdr:rowOff>77158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398481"/>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64929</xdr:rowOff>
    </xdr:from>
    <xdr:to>
      <xdr:col>76</xdr:col>
      <xdr:colOff>114300</xdr:colOff>
      <xdr:row>78</xdr:row>
      <xdr:rowOff>77158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38029"/>
          <a:ext cx="8890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138215</xdr:rowOff>
    </xdr:from>
    <xdr:to>
      <xdr:col>71</xdr:col>
      <xdr:colOff>177800</xdr:colOff>
      <xdr:row>78</xdr:row>
      <xdr:rowOff>64929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39865"/>
          <a:ext cx="889000" cy="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98825</xdr:rowOff>
    </xdr:from>
    <xdr:to>
      <xdr:col>85</xdr:col>
      <xdr:colOff>177800</xdr:colOff>
      <xdr:row>78</xdr:row>
      <xdr:rowOff>28975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121702</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146031</xdr:rowOff>
    </xdr:from>
    <xdr:to>
      <xdr:col>81</xdr:col>
      <xdr:colOff>101600</xdr:colOff>
      <xdr:row>78</xdr:row>
      <xdr:rowOff>76181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92708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26358</xdr:rowOff>
    </xdr:from>
    <xdr:to>
      <xdr:col>76</xdr:col>
      <xdr:colOff>165100</xdr:colOff>
      <xdr:row>78</xdr:row>
      <xdr:rowOff>127958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119085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49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14129</xdr:rowOff>
    </xdr:from>
    <xdr:to>
      <xdr:col>72</xdr:col>
      <xdr:colOff>38100</xdr:colOff>
      <xdr:row>78</xdr:row>
      <xdr:rowOff>115729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132256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1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87415</xdr:rowOff>
    </xdr:from>
    <xdr:to>
      <xdr:col>67</xdr:col>
      <xdr:colOff>101600</xdr:colOff>
      <xdr:row>78</xdr:row>
      <xdr:rowOff>17565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34092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0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167475</xdr:rowOff>
    </xdr:from>
    <xdr:to>
      <xdr:col>85</xdr:col>
      <xdr:colOff>127000</xdr:colOff>
      <xdr:row>96</xdr:row>
      <xdr:rowOff>26005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55225"/>
          <a:ext cx="8382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26005</xdr:rowOff>
    </xdr:from>
    <xdr:to>
      <xdr:col>81</xdr:col>
      <xdr:colOff>50800</xdr:colOff>
      <xdr:row>96</xdr:row>
      <xdr:rowOff>34985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85205"/>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34985</xdr:rowOff>
    </xdr:from>
    <xdr:to>
      <xdr:col>76</xdr:col>
      <xdr:colOff>114300</xdr:colOff>
      <xdr:row>96</xdr:row>
      <xdr:rowOff>51183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9418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51183</xdr:rowOff>
    </xdr:from>
    <xdr:to>
      <xdr:col>71</xdr:col>
      <xdr:colOff>177800</xdr:colOff>
      <xdr:row>96</xdr:row>
      <xdr:rowOff>62531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1038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116675</xdr:rowOff>
    </xdr:from>
    <xdr:to>
      <xdr:col>85</xdr:col>
      <xdr:colOff>177800</xdr:colOff>
      <xdr:row>96</xdr:row>
      <xdr:rowOff>46825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95102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146655</xdr:rowOff>
    </xdr:from>
    <xdr:to>
      <xdr:col>81</xdr:col>
      <xdr:colOff>101600</xdr:colOff>
      <xdr:row>96</xdr:row>
      <xdr:rowOff>76805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67932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155635</xdr:rowOff>
    </xdr:from>
    <xdr:to>
      <xdr:col>76</xdr:col>
      <xdr:colOff>165100</xdr:colOff>
      <xdr:row>96</xdr:row>
      <xdr:rowOff>85785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383</xdr:rowOff>
    </xdr:from>
    <xdr:to>
      <xdr:col>72</xdr:col>
      <xdr:colOff>38100</xdr:colOff>
      <xdr:row>96</xdr:row>
      <xdr:rowOff>101983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93110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11731</xdr:rowOff>
    </xdr:from>
    <xdr:to>
      <xdr:col>67</xdr:col>
      <xdr:colOff>101600</xdr:colOff>
      <xdr:row>96</xdr:row>
      <xdr:rowOff>113331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104458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6532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33493</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8593"/>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33493</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548593"/>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87300</xdr:rowOff>
    </xdr:from>
    <xdr:to>
      <xdr:col>116</xdr:col>
      <xdr:colOff>114300</xdr:colOff>
      <xdr:row>39</xdr:row>
      <xdr:rowOff>17450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313932"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154143</xdr:rowOff>
    </xdr:from>
    <xdr:to>
      <xdr:col>107</xdr:col>
      <xdr:colOff>101600</xdr:colOff>
      <xdr:row>38</xdr:row>
      <xdr:rowOff>84293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100820</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2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２０７，１７５円となっており、類似団体内平均値を大きく上回り、前年度比でも増加している。主な要因としては、新庁舎建設に伴う経費やふるさと納税の寄附件数増による返礼品等の増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あたり２２２，４３７円となっており、類似団体内平均値を大きく上回っている。主な要因としては、電力・ガス・食料品等価格高騰緊急支援給付金給付事業の皆増や生活保護総務一般事務費の増が挙げられ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災害復旧費は、住民一人あたり１２，４７９円となっており、類似団体内平均値を大きく上回り、前年度比でも増加している。主な要因としては、台風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号による公共施設等の災害復旧経費の増が挙げられる。</a:t>
          </a:r>
        </a:p>
        <a:p>
          <a:r>
            <a:rPr kumimoji="1" lang="ja-JP" altLang="en-US" sz="1300">
              <a:latin typeface="ＭＳ Ｐゴシック" panose="020B0600070205080204" pitchFamily="50" charset="-128"/>
              <a:ea typeface="ＭＳ Ｐゴシック" panose="020B0600070205080204" pitchFamily="50" charset="-128"/>
            </a:rPr>
            <a:t>消防費は、住民一人あたり２２，６８９円となっており、類似団体内平均値を大きく上回り、前年度比でも増加している。主な要因としては、防災行政無線の整備に伴う経費や消防団員退職者の増による経費の増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土木費は、住民一人あたり４３，７８０円となっており、類似団体内平均値を下回っているが、前年度比では増加している。主な要因としては、道路整備事業や港湾事業負担金の増が挙げられる。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は、歳入においてはコロナ関連交付金事業の終了に伴う国県支出金の減、歳出においては、基金への積立金及び子育て世帯や住民税非課税世帯等に対する臨時特別給付金給付事業の減、さらには普通建設事業などの明許繰越に伴い翌年度に繰越すべき財源の増により、前年度と比べて４４０百万円の減となっている。</a:t>
          </a:r>
        </a:p>
        <a:p>
          <a:r>
            <a:rPr kumimoji="1" lang="ja-JP" altLang="en-US" sz="1050">
              <a:latin typeface="ＭＳ ゴシック" pitchFamily="49" charset="-128"/>
              <a:ea typeface="ＭＳ ゴシック" pitchFamily="49" charset="-128"/>
            </a:rPr>
            <a:t>　また、標準財政規模も２９７百万円の減となったものの、財政調整基金残高については、今後の財政事情の変化に対応するため、地方財政法第７条に基づく積立及び運用収入分の積立額と同額</a:t>
          </a:r>
          <a:r>
            <a:rPr kumimoji="1" lang="ja-JP" altLang="en-US" sz="1050">
              <a:solidFill>
                <a:sysClr val="windowText" lastClr="000000"/>
              </a:solidFill>
              <a:latin typeface="ＭＳ ゴシック" pitchFamily="49" charset="-128"/>
              <a:ea typeface="ＭＳ ゴシック" pitchFamily="49" charset="-128"/>
            </a:rPr>
            <a:t>の取崩しにとどめた</a:t>
          </a:r>
          <a:r>
            <a:rPr kumimoji="1" lang="ja-JP" altLang="en-US" sz="1050">
              <a:latin typeface="ＭＳ ゴシック" pitchFamily="49" charset="-128"/>
              <a:ea typeface="ＭＳ ゴシック" pitchFamily="49" charset="-128"/>
            </a:rPr>
            <a:t>ことから、標準財政規模比は０．４４ポイントの増となっている。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標準財政規模に占める割合は、水道事業会計の占める割合が最も大きく、次いで一般会計、介護保険特別会計の順となっている。</a:t>
          </a:r>
        </a:p>
        <a:p>
          <a:r>
            <a:rPr kumimoji="1" lang="ja-JP" altLang="en-US" sz="1400">
              <a:latin typeface="ＭＳ ゴシック" pitchFamily="49" charset="-128"/>
              <a:ea typeface="ＭＳ ゴシック" pitchFamily="49" charset="-128"/>
            </a:rPr>
            <a:t>　前年度と比較すると、介護保険特別会計</a:t>
          </a:r>
          <a:r>
            <a:rPr kumimoji="1" lang="ja-JP" altLang="en-US" sz="1400">
              <a:solidFill>
                <a:sysClr val="windowText" lastClr="000000"/>
              </a:solidFill>
              <a:latin typeface="ＭＳ ゴシック" pitchFamily="49" charset="-128"/>
              <a:ea typeface="ＭＳ ゴシック" pitchFamily="49" charset="-128"/>
            </a:rPr>
            <a:t>は実質収支額が０．６２％（１３５百万円）の増となった。主な要因としては、基金繰入金が増となったことに加え、サービス事業所廃止や予定していた介護施設整備ができなかったことに伴う介護給付費の減によるものである。</a:t>
          </a:r>
        </a:p>
        <a:p>
          <a:r>
            <a:rPr kumimoji="1" lang="ja-JP" altLang="en-US" sz="1400">
              <a:solidFill>
                <a:sysClr val="windowText" lastClr="000000"/>
              </a:solidFill>
              <a:latin typeface="ＭＳ ゴシック" pitchFamily="49" charset="-128"/>
              <a:ea typeface="ＭＳ ゴシック" pitchFamily="49" charset="-128"/>
            </a:rPr>
            <a:t>　このほか、公共下水道事業会計においては実質収支額が</a:t>
          </a:r>
          <a:r>
            <a:rPr kumimoji="1" lang="ja-JP" altLang="en-US" sz="1400">
              <a:latin typeface="ＭＳ ゴシック" pitchFamily="49" charset="-128"/>
              <a:ea typeface="ＭＳ ゴシック" pitchFamily="49" charset="-128"/>
            </a:rPr>
            <a:t>０．６８％（△３３３百万円）減少した。主な要因としては、未払金の増による流動負債の増によるものである。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0" customWidth="1"/>
    <col min="12" max="12" width="2.21875" style="170" customWidth="1"/>
    <col min="13" max="17" width="2.33203125" style="170" customWidth="1"/>
    <col min="18" max="119" width="2.109375" style="170" customWidth="1"/>
    <col min="120" max="16384" width="0" style="170"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1"/>
      <c r="DK1" s="171"/>
      <c r="DL1" s="171"/>
      <c r="DM1" s="171"/>
      <c r="DN1" s="171"/>
      <c r="DO1" s="171"/>
    </row>
    <row r="2" spans="1:119" ht="24" thickBot="1" x14ac:dyDescent="0.25">
      <c r="B2" s="172" t="s">
        <v>82</v>
      </c>
      <c r="C2" s="172"/>
      <c r="D2" s="173"/>
    </row>
    <row r="3" spans="1:119" ht="18.75" customHeight="1" thickBot="1" x14ac:dyDescent="0.25">
      <c r="A3" s="171"/>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1"/>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37362336</v>
      </c>
      <c r="BO4" s="358"/>
      <c r="BP4" s="358"/>
      <c r="BQ4" s="358"/>
      <c r="BR4" s="358"/>
      <c r="BS4" s="358"/>
      <c r="BT4" s="358"/>
      <c r="BU4" s="359"/>
      <c r="BV4" s="357">
        <v>38285538</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3.6</v>
      </c>
      <c r="CU4" s="364"/>
      <c r="CV4" s="364"/>
      <c r="CW4" s="364"/>
      <c r="CX4" s="364"/>
      <c r="CY4" s="364"/>
      <c r="CZ4" s="364"/>
      <c r="DA4" s="365"/>
      <c r="DB4" s="363">
        <v>6.3</v>
      </c>
      <c r="DC4" s="364"/>
      <c r="DD4" s="364"/>
      <c r="DE4" s="364"/>
      <c r="DF4" s="364"/>
      <c r="DG4" s="364"/>
      <c r="DH4" s="364"/>
      <c r="DI4" s="365"/>
    </row>
    <row r="5" spans="1:119" ht="18.75" customHeight="1" x14ac:dyDescent="0.2">
      <c r="A5" s="171"/>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35973505</v>
      </c>
      <c r="BO5" s="395"/>
      <c r="BP5" s="395"/>
      <c r="BQ5" s="395"/>
      <c r="BR5" s="395"/>
      <c r="BS5" s="395"/>
      <c r="BT5" s="395"/>
      <c r="BU5" s="396"/>
      <c r="BV5" s="394">
        <v>37068377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92.6</v>
      </c>
      <c r="CU5" s="392"/>
      <c r="CV5" s="392"/>
      <c r="CW5" s="392"/>
      <c r="CX5" s="392"/>
      <c r="CY5" s="392"/>
      <c r="CZ5" s="392"/>
      <c r="DA5" s="393"/>
      <c r="DB5" s="391">
        <v>89.3</v>
      </c>
      <c r="DC5" s="392"/>
      <c r="DD5" s="392"/>
      <c r="DE5" s="392"/>
      <c r="DF5" s="392"/>
      <c r="DG5" s="392"/>
      <c r="DH5" s="392"/>
      <c r="DI5" s="393"/>
    </row>
    <row r="6" spans="1:119" ht="18.75" customHeight="1" x14ac:dyDescent="0.2">
      <c r="A6" s="171"/>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1388831</v>
      </c>
      <c r="BO6" s="395"/>
      <c r="BP6" s="395"/>
      <c r="BQ6" s="395"/>
      <c r="BR6" s="395"/>
      <c r="BS6" s="395"/>
      <c r="BT6" s="395"/>
      <c r="BU6" s="396"/>
      <c r="BV6" s="394">
        <v>1217161</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93.8</v>
      </c>
      <c r="CU6" s="432"/>
      <c r="CV6" s="432"/>
      <c r="CW6" s="432"/>
      <c r="CX6" s="432"/>
      <c r="CY6" s="432"/>
      <c r="CZ6" s="432"/>
      <c r="DA6" s="433"/>
      <c r="DB6" s="431">
        <v>93.4</v>
      </c>
      <c r="DC6" s="432"/>
      <c r="DD6" s="432"/>
      <c r="DE6" s="432"/>
      <c r="DF6" s="432"/>
      <c r="DG6" s="432"/>
      <c r="DH6" s="432"/>
      <c r="DI6" s="433"/>
    </row>
    <row r="7" spans="1:119" ht="18.75" customHeight="1" x14ac:dyDescent="0.2">
      <c r="A7" s="171"/>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825238</v>
      </c>
      <c r="BO7" s="395"/>
      <c r="BP7" s="395"/>
      <c r="BQ7" s="395"/>
      <c r="BR7" s="395"/>
      <c r="BS7" s="395"/>
      <c r="BT7" s="395"/>
      <c r="BU7" s="396"/>
      <c r="BV7" s="394">
        <v>213111</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15521645</v>
      </c>
      <c r="CU7" s="395"/>
      <c r="CV7" s="395"/>
      <c r="CW7" s="395"/>
      <c r="CX7" s="395"/>
      <c r="CY7" s="395"/>
      <c r="CZ7" s="395"/>
      <c r="DA7" s="396"/>
      <c r="DB7" s="394">
        <v>15819025</v>
      </c>
      <c r="DC7" s="395"/>
      <c r="DD7" s="395"/>
      <c r="DE7" s="395"/>
      <c r="DF7" s="395"/>
      <c r="DG7" s="395"/>
      <c r="DH7" s="395"/>
      <c r="DI7" s="396"/>
    </row>
    <row r="8" spans="1:119" ht="18.75" customHeight="1" thickBot="1" x14ac:dyDescent="0.25">
      <c r="A8" s="171"/>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563593</v>
      </c>
      <c r="BO8" s="395"/>
      <c r="BP8" s="395"/>
      <c r="BQ8" s="395"/>
      <c r="BR8" s="395"/>
      <c r="BS8" s="395"/>
      <c r="BT8" s="395"/>
      <c r="BU8" s="396"/>
      <c r="BV8" s="394">
        <v>1004050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v>
      </c>
      <c r="CU8" s="435"/>
      <c r="CV8" s="435"/>
      <c r="CW8" s="435"/>
      <c r="CX8" s="435"/>
      <c r="CY8" s="435"/>
      <c r="CZ8" s="435"/>
      <c r="DA8" s="436"/>
      <c r="DB8" s="434">
        <v>0.4</v>
      </c>
      <c r="DC8" s="435"/>
      <c r="DD8" s="435"/>
      <c r="DE8" s="435"/>
      <c r="DF8" s="435"/>
      <c r="DG8" s="435"/>
      <c r="DH8" s="435"/>
      <c r="DI8" s="436"/>
    </row>
    <row r="9" spans="1:119" ht="18.75" customHeight="1" thickBot="1" x14ac:dyDescent="0.25">
      <c r="A9" s="171"/>
      <c r="B9" s="388" t="s">
        <v>113</v>
      </c>
      <c r="C9" s="389"/>
      <c r="D9" s="389"/>
      <c r="E9" s="389"/>
      <c r="F9" s="389"/>
      <c r="G9" s="389"/>
      <c r="H9" s="389"/>
      <c r="I9" s="389"/>
      <c r="J9" s="389"/>
      <c r="K9" s="437"/>
      <c r="L9" s="438" t="s">
        <v>114</v>
      </c>
      <c r="M9" s="439"/>
      <c r="N9" s="439"/>
      <c r="O9" s="439"/>
      <c r="P9" s="439"/>
      <c r="Q9" s="440"/>
      <c r="R9" s="441">
        <v>50848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106</v>
      </c>
      <c r="AV9" s="427"/>
      <c r="AW9" s="427"/>
      <c r="AX9" s="427"/>
      <c r="AY9" s="428" t="s">
        <v>117</v>
      </c>
      <c r="AZ9" s="429"/>
      <c r="BA9" s="429"/>
      <c r="BB9" s="429"/>
      <c r="BC9" s="429"/>
      <c r="BD9" s="429"/>
      <c r="BE9" s="429"/>
      <c r="BF9" s="429"/>
      <c r="BG9" s="429"/>
      <c r="BH9" s="429"/>
      <c r="BI9" s="429"/>
      <c r="BJ9" s="429"/>
      <c r="BK9" s="429"/>
      <c r="BL9" s="429"/>
      <c r="BM9" s="430"/>
      <c r="BN9" s="394">
        <v>-440457</v>
      </c>
      <c r="BO9" s="395"/>
      <c r="BP9" s="395"/>
      <c r="BQ9" s="395"/>
      <c r="BR9" s="395"/>
      <c r="BS9" s="395"/>
      <c r="BT9" s="395"/>
      <c r="BU9" s="396"/>
      <c r="BV9" s="394">
        <v>471034</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13</v>
      </c>
      <c r="CU9" s="392"/>
      <c r="CV9" s="392"/>
      <c r="CW9" s="392"/>
      <c r="CX9" s="392"/>
      <c r="CY9" s="392"/>
      <c r="CZ9" s="392"/>
      <c r="DA9" s="393"/>
      <c r="DB9" s="391">
        <v>12.6</v>
      </c>
      <c r="DC9" s="392"/>
      <c r="DD9" s="392"/>
      <c r="DE9" s="392"/>
      <c r="DF9" s="392"/>
      <c r="DG9" s="392"/>
      <c r="DH9" s="392"/>
      <c r="DI9" s="393"/>
    </row>
    <row r="10" spans="1:119" ht="18.75" customHeight="1" thickBot="1" x14ac:dyDescent="0.25">
      <c r="A10" s="171"/>
      <c r="B10" s="388"/>
      <c r="C10" s="389"/>
      <c r="D10" s="389"/>
      <c r="E10" s="389"/>
      <c r="F10" s="389"/>
      <c r="G10" s="389"/>
      <c r="H10" s="389"/>
      <c r="I10" s="389"/>
      <c r="J10" s="389"/>
      <c r="K10" s="437"/>
      <c r="L10" s="444" t="s">
        <v>119</v>
      </c>
      <c r="M10" s="424"/>
      <c r="N10" s="424"/>
      <c r="O10" s="424"/>
      <c r="P10" s="424"/>
      <c r="Q10" s="425"/>
      <c r="R10" s="445">
        <v>54090</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507426</v>
      </c>
      <c r="BO10" s="395"/>
      <c r="BP10" s="395"/>
      <c r="BQ10" s="395"/>
      <c r="BR10" s="395"/>
      <c r="BS10" s="395"/>
      <c r="BT10" s="395"/>
      <c r="BU10" s="396"/>
      <c r="BV10" s="394">
        <v>918774</v>
      </c>
      <c r="BW10" s="395"/>
      <c r="BX10" s="395"/>
      <c r="BY10" s="395"/>
      <c r="BZ10" s="395"/>
      <c r="CA10" s="395"/>
      <c r="CB10" s="395"/>
      <c r="CC10" s="396"/>
      <c r="CD10" s="174" t="s">
        <v>123</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5">
      <c r="A11" s="171"/>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1"/>
      <c r="B12" s="454" t="s">
        <v>131</v>
      </c>
      <c r="C12" s="455"/>
      <c r="D12" s="455"/>
      <c r="E12" s="455"/>
      <c r="F12" s="455"/>
      <c r="G12" s="455"/>
      <c r="H12" s="455"/>
      <c r="I12" s="455"/>
      <c r="J12" s="455"/>
      <c r="K12" s="456"/>
      <c r="L12" s="463" t="s">
        <v>132</v>
      </c>
      <c r="M12" s="464"/>
      <c r="N12" s="464"/>
      <c r="O12" s="464"/>
      <c r="P12" s="464"/>
      <c r="Q12" s="465"/>
      <c r="R12" s="466">
        <v>49989</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507426</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2">
      <c r="A13" s="171"/>
      <c r="B13" s="457"/>
      <c r="C13" s="458"/>
      <c r="D13" s="458"/>
      <c r="E13" s="458"/>
      <c r="F13" s="458"/>
      <c r="G13" s="458"/>
      <c r="H13" s="458"/>
      <c r="I13" s="458"/>
      <c r="J13" s="458"/>
      <c r="K13" s="459"/>
      <c r="L13" s="180"/>
      <c r="M13" s="485" t="s">
        <v>139</v>
      </c>
      <c r="N13" s="486"/>
      <c r="O13" s="486"/>
      <c r="P13" s="486"/>
      <c r="Q13" s="487"/>
      <c r="R13" s="478">
        <v>49577</v>
      </c>
      <c r="S13" s="479"/>
      <c r="T13" s="479"/>
      <c r="U13" s="479"/>
      <c r="V13" s="480"/>
      <c r="W13" s="410" t="s">
        <v>140</v>
      </c>
      <c r="X13" s="411"/>
      <c r="Y13" s="411"/>
      <c r="Z13" s="411"/>
      <c r="AA13" s="411"/>
      <c r="AB13" s="401"/>
      <c r="AC13" s="445">
        <v>2662</v>
      </c>
      <c r="AD13" s="446"/>
      <c r="AE13" s="446"/>
      <c r="AF13" s="446"/>
      <c r="AG13" s="488"/>
      <c r="AH13" s="445">
        <v>2912</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-440457</v>
      </c>
      <c r="BO13" s="395"/>
      <c r="BP13" s="395"/>
      <c r="BQ13" s="395"/>
      <c r="BR13" s="395"/>
      <c r="BS13" s="395"/>
      <c r="BT13" s="395"/>
      <c r="BU13" s="396"/>
      <c r="BV13" s="394">
        <v>1389808</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9.6</v>
      </c>
      <c r="CU13" s="392"/>
      <c r="CV13" s="392"/>
      <c r="CW13" s="392"/>
      <c r="CX13" s="392"/>
      <c r="CY13" s="392"/>
      <c r="CZ13" s="392"/>
      <c r="DA13" s="393"/>
      <c r="DB13" s="391">
        <v>9.3000000000000007</v>
      </c>
      <c r="DC13" s="392"/>
      <c r="DD13" s="392"/>
      <c r="DE13" s="392"/>
      <c r="DF13" s="392"/>
      <c r="DG13" s="392"/>
      <c r="DH13" s="392"/>
      <c r="DI13" s="393"/>
    </row>
    <row r="14" spans="1:119" ht="18.75" customHeight="1" thickBot="1" x14ac:dyDescent="0.25">
      <c r="A14" s="171"/>
      <c r="B14" s="457"/>
      <c r="C14" s="458"/>
      <c r="D14" s="458"/>
      <c r="E14" s="458"/>
      <c r="F14" s="458"/>
      <c r="G14" s="458"/>
      <c r="H14" s="458"/>
      <c r="I14" s="458"/>
      <c r="J14" s="458"/>
      <c r="K14" s="459"/>
      <c r="L14" s="475" t="s">
        <v>145</v>
      </c>
      <c r="M14" s="476"/>
      <c r="N14" s="476"/>
      <c r="O14" s="476"/>
      <c r="P14" s="476"/>
      <c r="Q14" s="477"/>
      <c r="R14" s="478">
        <v>50958</v>
      </c>
      <c r="S14" s="479"/>
      <c r="T14" s="479"/>
      <c r="U14" s="479"/>
      <c r="V14" s="480"/>
      <c r="W14" s="384"/>
      <c r="X14" s="385"/>
      <c r="Y14" s="385"/>
      <c r="Z14" s="385"/>
      <c r="AA14" s="385"/>
      <c r="AB14" s="374"/>
      <c r="AC14" s="481">
        <v>11.7</v>
      </c>
      <c r="AD14" s="482"/>
      <c r="AE14" s="482"/>
      <c r="AF14" s="482"/>
      <c r="AG14" s="483"/>
      <c r="AH14" s="481">
        <v>12.2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61.7</v>
      </c>
      <c r="CU14" s="493"/>
      <c r="CV14" s="493"/>
      <c r="CW14" s="493"/>
      <c r="CX14" s="493"/>
      <c r="CY14" s="493"/>
      <c r="CZ14" s="493"/>
      <c r="DA14" s="494"/>
      <c r="DB14" s="492">
        <v>53.2</v>
      </c>
      <c r="DC14" s="493"/>
      <c r="DD14" s="493"/>
      <c r="DE14" s="493"/>
      <c r="DF14" s="493"/>
      <c r="DG14" s="493"/>
      <c r="DH14" s="493"/>
      <c r="DI14" s="494"/>
    </row>
    <row r="15" spans="1:119" ht="18.75" customHeight="1" x14ac:dyDescent="0.2">
      <c r="A15" s="171"/>
      <c r="B15" s="457"/>
      <c r="C15" s="458"/>
      <c r="D15" s="458"/>
      <c r="E15" s="458"/>
      <c r="F15" s="458"/>
      <c r="G15" s="458"/>
      <c r="H15" s="458"/>
      <c r="I15" s="458"/>
      <c r="J15" s="458"/>
      <c r="K15" s="459"/>
      <c r="L15" s="180"/>
      <c r="M15" s="485" t="s">
        <v>147</v>
      </c>
      <c r="N15" s="486"/>
      <c r="O15" s="486"/>
      <c r="P15" s="486"/>
      <c r="Q15" s="487"/>
      <c r="R15" s="478">
        <v>50642</v>
      </c>
      <c r="S15" s="479"/>
      <c r="T15" s="479"/>
      <c r="U15" s="479"/>
      <c r="V15" s="480"/>
      <c r="W15" s="410" t="s">
        <v>148</v>
      </c>
      <c r="X15" s="411"/>
      <c r="Y15" s="411"/>
      <c r="Z15" s="411"/>
      <c r="AA15" s="411"/>
      <c r="AB15" s="401"/>
      <c r="AC15" s="445">
        <v>4623</v>
      </c>
      <c r="AD15" s="446"/>
      <c r="AE15" s="446"/>
      <c r="AF15" s="446"/>
      <c r="AG15" s="488"/>
      <c r="AH15" s="445">
        <v>5133</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5567435</v>
      </c>
      <c r="BO15" s="358"/>
      <c r="BP15" s="358"/>
      <c r="BQ15" s="358"/>
      <c r="BR15" s="358"/>
      <c r="BS15" s="358"/>
      <c r="BT15" s="358"/>
      <c r="BU15" s="359"/>
      <c r="BV15" s="357">
        <v>5316003</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1"/>
      <c r="CU15" s="182"/>
      <c r="CV15" s="182"/>
      <c r="CW15" s="182"/>
      <c r="CX15" s="182"/>
      <c r="CY15" s="182"/>
      <c r="CZ15" s="182"/>
      <c r="DA15" s="183"/>
      <c r="DB15" s="181"/>
      <c r="DC15" s="182"/>
      <c r="DD15" s="182"/>
      <c r="DE15" s="182"/>
      <c r="DF15" s="182"/>
      <c r="DG15" s="182"/>
      <c r="DH15" s="182"/>
      <c r="DI15" s="183"/>
    </row>
    <row r="16" spans="1:119" ht="18.75" customHeight="1" x14ac:dyDescent="0.2">
      <c r="A16" s="171"/>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20.3</v>
      </c>
      <c r="AD16" s="482"/>
      <c r="AE16" s="482"/>
      <c r="AF16" s="482"/>
      <c r="AG16" s="483"/>
      <c r="AH16" s="481">
        <v>21.6</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13933917</v>
      </c>
      <c r="BO16" s="395"/>
      <c r="BP16" s="395"/>
      <c r="BQ16" s="395"/>
      <c r="BR16" s="395"/>
      <c r="BS16" s="395"/>
      <c r="BT16" s="395"/>
      <c r="BU16" s="396"/>
      <c r="BV16" s="394">
        <v>13789932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1"/>
      <c r="B17" s="460"/>
      <c r="C17" s="461"/>
      <c r="D17" s="461"/>
      <c r="E17" s="461"/>
      <c r="F17" s="461"/>
      <c r="G17" s="461"/>
      <c r="H17" s="461"/>
      <c r="I17" s="461"/>
      <c r="J17" s="461"/>
      <c r="K17" s="462"/>
      <c r="L17" s="185"/>
      <c r="M17" s="505" t="s">
        <v>154</v>
      </c>
      <c r="N17" s="506"/>
      <c r="O17" s="506"/>
      <c r="P17" s="506"/>
      <c r="Q17" s="507"/>
      <c r="R17" s="500" t="s">
        <v>155</v>
      </c>
      <c r="S17" s="501"/>
      <c r="T17" s="501"/>
      <c r="U17" s="501"/>
      <c r="V17" s="502"/>
      <c r="W17" s="410" t="s">
        <v>156</v>
      </c>
      <c r="X17" s="411"/>
      <c r="Y17" s="411"/>
      <c r="Z17" s="411"/>
      <c r="AA17" s="411"/>
      <c r="AB17" s="401"/>
      <c r="AC17" s="445">
        <v>15521</v>
      </c>
      <c r="AD17" s="446"/>
      <c r="AE17" s="446"/>
      <c r="AF17" s="446"/>
      <c r="AG17" s="488"/>
      <c r="AH17" s="445">
        <v>15737</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6956862</v>
      </c>
      <c r="BO17" s="395"/>
      <c r="BP17" s="395"/>
      <c r="BQ17" s="395"/>
      <c r="BR17" s="395"/>
      <c r="BS17" s="395"/>
      <c r="BT17" s="395"/>
      <c r="BU17" s="396"/>
      <c r="BV17" s="394">
        <v>6624777</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1"/>
      <c r="B18" s="516" t="s">
        <v>158</v>
      </c>
      <c r="C18" s="437"/>
      <c r="D18" s="437"/>
      <c r="E18" s="517"/>
      <c r="F18" s="517"/>
      <c r="G18" s="517"/>
      <c r="H18" s="517"/>
      <c r="I18" s="517"/>
      <c r="J18" s="517"/>
      <c r="K18" s="517"/>
      <c r="L18" s="518">
        <v>535.59</v>
      </c>
      <c r="M18" s="518"/>
      <c r="N18" s="518"/>
      <c r="O18" s="518"/>
      <c r="P18" s="518"/>
      <c r="Q18" s="518"/>
      <c r="R18" s="519"/>
      <c r="S18" s="519"/>
      <c r="T18" s="519"/>
      <c r="U18" s="519"/>
      <c r="V18" s="520"/>
      <c r="W18" s="412"/>
      <c r="X18" s="413"/>
      <c r="Y18" s="413"/>
      <c r="Z18" s="413"/>
      <c r="AA18" s="413"/>
      <c r="AB18" s="404"/>
      <c r="AC18" s="521">
        <v>68.099999999999994</v>
      </c>
      <c r="AD18" s="522"/>
      <c r="AE18" s="522"/>
      <c r="AF18" s="522"/>
      <c r="AG18" s="523"/>
      <c r="AH18" s="521">
        <v>66.2</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14920763</v>
      </c>
      <c r="BO18" s="395"/>
      <c r="BP18" s="395"/>
      <c r="BQ18" s="395"/>
      <c r="BR18" s="395"/>
      <c r="BS18" s="395"/>
      <c r="BT18" s="395"/>
      <c r="BU18" s="396"/>
      <c r="BV18" s="394">
        <v>14879330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1"/>
      <c r="B19" s="516" t="s">
        <v>160</v>
      </c>
      <c r="C19" s="437"/>
      <c r="D19" s="437"/>
      <c r="E19" s="517"/>
      <c r="F19" s="517"/>
      <c r="G19" s="517"/>
      <c r="H19" s="517"/>
      <c r="I19" s="517"/>
      <c r="J19" s="517"/>
      <c r="K19" s="517"/>
      <c r="L19" s="525">
        <v>95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21220447</v>
      </c>
      <c r="BO19" s="395"/>
      <c r="BP19" s="395"/>
      <c r="BQ19" s="395"/>
      <c r="BR19" s="395"/>
      <c r="BS19" s="395"/>
      <c r="BT19" s="395"/>
      <c r="BU19" s="396"/>
      <c r="BV19" s="394">
        <v>21405336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1"/>
      <c r="B20" s="516" t="s">
        <v>162</v>
      </c>
      <c r="C20" s="437"/>
      <c r="D20" s="437"/>
      <c r="E20" s="517"/>
      <c r="F20" s="517"/>
      <c r="G20" s="517"/>
      <c r="H20" s="517"/>
      <c r="I20" s="517"/>
      <c r="J20" s="517"/>
      <c r="K20" s="517"/>
      <c r="L20" s="525">
        <v>22071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1"/>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1"/>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28909592</v>
      </c>
      <c r="BO22" s="358"/>
      <c r="BP22" s="358"/>
      <c r="BQ22" s="358"/>
      <c r="BR22" s="358"/>
      <c r="BS22" s="358"/>
      <c r="BT22" s="358"/>
      <c r="BU22" s="359"/>
      <c r="BV22" s="357">
        <v>27612006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1"/>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22639278</v>
      </c>
      <c r="BO23" s="395"/>
      <c r="BP23" s="395"/>
      <c r="BQ23" s="395"/>
      <c r="BR23" s="395"/>
      <c r="BS23" s="395"/>
      <c r="BT23" s="395"/>
      <c r="BU23" s="396"/>
      <c r="BV23" s="394">
        <v>23230782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1"/>
      <c r="B24" s="565"/>
      <c r="C24" s="541"/>
      <c r="D24" s="542"/>
      <c r="E24" s="444" t="s">
        <v>172</v>
      </c>
      <c r="F24" s="424"/>
      <c r="G24" s="424"/>
      <c r="H24" s="424"/>
      <c r="I24" s="424"/>
      <c r="J24" s="424"/>
      <c r="K24" s="425"/>
      <c r="L24" s="445">
        <v>1</v>
      </c>
      <c r="M24" s="446"/>
      <c r="N24" s="446"/>
      <c r="O24" s="446"/>
      <c r="P24" s="488"/>
      <c r="Q24" s="445">
        <v>7830</v>
      </c>
      <c r="R24" s="446"/>
      <c r="S24" s="446"/>
      <c r="T24" s="446"/>
      <c r="U24" s="446"/>
      <c r="V24" s="488"/>
      <c r="W24" s="540"/>
      <c r="X24" s="541"/>
      <c r="Y24" s="542"/>
      <c r="Z24" s="444" t="s">
        <v>173</v>
      </c>
      <c r="AA24" s="424"/>
      <c r="AB24" s="424"/>
      <c r="AC24" s="424"/>
      <c r="AD24" s="424"/>
      <c r="AE24" s="424"/>
      <c r="AF24" s="424"/>
      <c r="AG24" s="425"/>
      <c r="AH24" s="445">
        <v>462</v>
      </c>
      <c r="AI24" s="446"/>
      <c r="AJ24" s="446"/>
      <c r="AK24" s="446"/>
      <c r="AL24" s="488"/>
      <c r="AM24" s="445">
        <v>1551858</v>
      </c>
      <c r="AN24" s="446"/>
      <c r="AO24" s="446"/>
      <c r="AP24" s="446"/>
      <c r="AQ24" s="446"/>
      <c r="AR24" s="488"/>
      <c r="AS24" s="445">
        <v>3359</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19829424</v>
      </c>
      <c r="BO24" s="395"/>
      <c r="BP24" s="395"/>
      <c r="BQ24" s="395"/>
      <c r="BR24" s="395"/>
      <c r="BS24" s="395"/>
      <c r="BT24" s="395"/>
      <c r="BU24" s="396"/>
      <c r="BV24" s="394">
        <v>17803260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1"/>
      <c r="B25" s="565"/>
      <c r="C25" s="541"/>
      <c r="D25" s="542"/>
      <c r="E25" s="444" t="s">
        <v>175</v>
      </c>
      <c r="F25" s="424"/>
      <c r="G25" s="424"/>
      <c r="H25" s="424"/>
      <c r="I25" s="424"/>
      <c r="J25" s="424"/>
      <c r="K25" s="425"/>
      <c r="L25" s="445">
        <v>1</v>
      </c>
      <c r="M25" s="446"/>
      <c r="N25" s="446"/>
      <c r="O25" s="446"/>
      <c r="P25" s="488"/>
      <c r="Q25" s="445">
        <v>6380</v>
      </c>
      <c r="R25" s="446"/>
      <c r="S25" s="446"/>
      <c r="T25" s="446"/>
      <c r="U25" s="446"/>
      <c r="V25" s="488"/>
      <c r="W25" s="540"/>
      <c r="X25" s="541"/>
      <c r="Y25" s="542"/>
      <c r="Z25" s="444" t="s">
        <v>176</v>
      </c>
      <c r="AA25" s="424"/>
      <c r="AB25" s="424"/>
      <c r="AC25" s="424"/>
      <c r="AD25" s="424"/>
      <c r="AE25" s="424"/>
      <c r="AF25" s="424"/>
      <c r="AG25" s="425"/>
      <c r="AH25" s="445">
        <v>85</v>
      </c>
      <c r="AI25" s="446"/>
      <c r="AJ25" s="446"/>
      <c r="AK25" s="446"/>
      <c r="AL25" s="488"/>
      <c r="AM25" s="445">
        <v>262140</v>
      </c>
      <c r="AN25" s="446"/>
      <c r="AO25" s="446"/>
      <c r="AP25" s="446"/>
      <c r="AQ25" s="446"/>
      <c r="AR25" s="488"/>
      <c r="AS25" s="445">
        <v>3084</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4246112</v>
      </c>
      <c r="BO25" s="358"/>
      <c r="BP25" s="358"/>
      <c r="BQ25" s="358"/>
      <c r="BR25" s="358"/>
      <c r="BS25" s="358"/>
      <c r="BT25" s="358"/>
      <c r="BU25" s="359"/>
      <c r="BV25" s="357">
        <v>5495564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1"/>
      <c r="B26" s="565"/>
      <c r="C26" s="541"/>
      <c r="D26" s="542"/>
      <c r="E26" s="444" t="s">
        <v>178</v>
      </c>
      <c r="F26" s="424"/>
      <c r="G26" s="424"/>
      <c r="H26" s="424"/>
      <c r="I26" s="424"/>
      <c r="J26" s="424"/>
      <c r="K26" s="425"/>
      <c r="L26" s="445">
        <v>1</v>
      </c>
      <c r="M26" s="446"/>
      <c r="N26" s="446"/>
      <c r="O26" s="446"/>
      <c r="P26" s="488"/>
      <c r="Q26" s="445">
        <v>5450</v>
      </c>
      <c r="R26" s="446"/>
      <c r="S26" s="446"/>
      <c r="T26" s="446"/>
      <c r="U26" s="446"/>
      <c r="V26" s="488"/>
      <c r="W26" s="540"/>
      <c r="X26" s="541"/>
      <c r="Y26" s="542"/>
      <c r="Z26" s="444" t="s">
        <v>179</v>
      </c>
      <c r="AA26" s="546"/>
      <c r="AB26" s="546"/>
      <c r="AC26" s="546"/>
      <c r="AD26" s="546"/>
      <c r="AE26" s="546"/>
      <c r="AF26" s="546"/>
      <c r="AG26" s="547"/>
      <c r="AH26" s="445">
        <v>6</v>
      </c>
      <c r="AI26" s="446"/>
      <c r="AJ26" s="446"/>
      <c r="AK26" s="446"/>
      <c r="AL26" s="488"/>
      <c r="AM26" s="445">
        <v>22188</v>
      </c>
      <c r="AN26" s="446"/>
      <c r="AO26" s="446"/>
      <c r="AP26" s="446"/>
      <c r="AQ26" s="446"/>
      <c r="AR26" s="488"/>
      <c r="AS26" s="445">
        <v>3698</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181</v>
      </c>
      <c r="BO26" s="395"/>
      <c r="BP26" s="395"/>
      <c r="BQ26" s="395"/>
      <c r="BR26" s="395"/>
      <c r="BS26" s="395"/>
      <c r="BT26" s="395"/>
      <c r="BU26" s="396"/>
      <c r="BV26" s="394" t="s">
        <v>130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1"/>
      <c r="B27" s="565"/>
      <c r="C27" s="541"/>
      <c r="D27" s="542"/>
      <c r="E27" s="444" t="s">
        <v>182</v>
      </c>
      <c r="F27" s="424"/>
      <c r="G27" s="424"/>
      <c r="H27" s="424"/>
      <c r="I27" s="424"/>
      <c r="J27" s="424"/>
      <c r="K27" s="425"/>
      <c r="L27" s="445">
        <v>1</v>
      </c>
      <c r="M27" s="446"/>
      <c r="N27" s="446"/>
      <c r="O27" s="446"/>
      <c r="P27" s="488"/>
      <c r="Q27" s="445">
        <v>3970</v>
      </c>
      <c r="R27" s="446"/>
      <c r="S27" s="446"/>
      <c r="T27" s="446"/>
      <c r="U27" s="446"/>
      <c r="V27" s="488"/>
      <c r="W27" s="540"/>
      <c r="X27" s="541"/>
      <c r="Y27" s="542"/>
      <c r="Z27" s="444" t="s">
        <v>183</v>
      </c>
      <c r="AA27" s="424"/>
      <c r="AB27" s="424"/>
      <c r="AC27" s="424"/>
      <c r="AD27" s="424"/>
      <c r="AE27" s="424"/>
      <c r="AF27" s="424"/>
      <c r="AG27" s="425"/>
      <c r="AH27" s="445">
        <v>4</v>
      </c>
      <c r="AI27" s="446"/>
      <c r="AJ27" s="446"/>
      <c r="AK27" s="446"/>
      <c r="AL27" s="488"/>
      <c r="AM27" s="445">
        <v>14956</v>
      </c>
      <c r="AN27" s="446"/>
      <c r="AO27" s="446"/>
      <c r="AP27" s="446"/>
      <c r="AQ27" s="446"/>
      <c r="AR27" s="488"/>
      <c r="AS27" s="445">
        <v>3739</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769668</v>
      </c>
      <c r="BO27" s="514"/>
      <c r="BP27" s="514"/>
      <c r="BQ27" s="514"/>
      <c r="BR27" s="514"/>
      <c r="BS27" s="514"/>
      <c r="BT27" s="514"/>
      <c r="BU27" s="515"/>
      <c r="BV27" s="513">
        <v>769668</v>
      </c>
      <c r="BW27" s="514"/>
      <c r="BX27" s="514"/>
      <c r="BY27" s="514"/>
      <c r="BZ27" s="514"/>
      <c r="CA27" s="514"/>
      <c r="CB27" s="514"/>
      <c r="CC27" s="515"/>
      <c r="CD27" s="186"/>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1"/>
      <c r="B28" s="565"/>
      <c r="C28" s="541"/>
      <c r="D28" s="542"/>
      <c r="E28" s="444" t="s">
        <v>185</v>
      </c>
      <c r="F28" s="424"/>
      <c r="G28" s="424"/>
      <c r="H28" s="424"/>
      <c r="I28" s="424"/>
      <c r="J28" s="424"/>
      <c r="K28" s="425"/>
      <c r="L28" s="445">
        <v>1</v>
      </c>
      <c r="M28" s="446"/>
      <c r="N28" s="446"/>
      <c r="O28" s="446"/>
      <c r="P28" s="488"/>
      <c r="Q28" s="445">
        <v>3410</v>
      </c>
      <c r="R28" s="446"/>
      <c r="S28" s="446"/>
      <c r="T28" s="446"/>
      <c r="U28" s="446"/>
      <c r="V28" s="488"/>
      <c r="W28" s="540"/>
      <c r="X28" s="541"/>
      <c r="Y28" s="542"/>
      <c r="Z28" s="444" t="s">
        <v>186</v>
      </c>
      <c r="AA28" s="424"/>
      <c r="AB28" s="424"/>
      <c r="AC28" s="424"/>
      <c r="AD28" s="424"/>
      <c r="AE28" s="424"/>
      <c r="AF28" s="424"/>
      <c r="AG28" s="425"/>
      <c r="AH28" s="445" t="s">
        <v>130</v>
      </c>
      <c r="AI28" s="446"/>
      <c r="AJ28" s="446"/>
      <c r="AK28" s="446"/>
      <c r="AL28" s="488"/>
      <c r="AM28" s="445" t="s">
        <v>181</v>
      </c>
      <c r="AN28" s="446"/>
      <c r="AO28" s="446"/>
      <c r="AP28" s="446"/>
      <c r="AQ28" s="446"/>
      <c r="AR28" s="488"/>
      <c r="AS28" s="445" t="s">
        <v>130</v>
      </c>
      <c r="AT28" s="446"/>
      <c r="AU28" s="446"/>
      <c r="AV28" s="446"/>
      <c r="AW28" s="446"/>
      <c r="AX28" s="447"/>
      <c r="AY28" s="548" t="s">
        <v>187</v>
      </c>
      <c r="AZ28" s="549"/>
      <c r="BA28" s="549"/>
      <c r="BB28" s="550"/>
      <c r="BC28" s="354" t="s">
        <v>49</v>
      </c>
      <c r="BD28" s="355"/>
      <c r="BE28" s="355"/>
      <c r="BF28" s="355"/>
      <c r="BG28" s="355"/>
      <c r="BH28" s="355"/>
      <c r="BI28" s="355"/>
      <c r="BJ28" s="355"/>
      <c r="BK28" s="355"/>
      <c r="BL28" s="355"/>
      <c r="BM28" s="356"/>
      <c r="BN28" s="357">
        <v>3648190</v>
      </c>
      <c r="BO28" s="358"/>
      <c r="BP28" s="358"/>
      <c r="BQ28" s="358"/>
      <c r="BR28" s="358"/>
      <c r="BS28" s="358"/>
      <c r="BT28" s="358"/>
      <c r="BU28" s="359"/>
      <c r="BV28" s="357">
        <v>3648190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1"/>
      <c r="B29" s="565"/>
      <c r="C29" s="541"/>
      <c r="D29" s="542"/>
      <c r="E29" s="444" t="s">
        <v>188</v>
      </c>
      <c r="F29" s="424"/>
      <c r="G29" s="424"/>
      <c r="H29" s="424"/>
      <c r="I29" s="424"/>
      <c r="J29" s="424"/>
      <c r="K29" s="425"/>
      <c r="L29" s="445">
        <v>17</v>
      </c>
      <c r="M29" s="446"/>
      <c r="N29" s="446"/>
      <c r="O29" s="446"/>
      <c r="P29" s="488"/>
      <c r="Q29" s="445">
        <v>3270</v>
      </c>
      <c r="R29" s="446"/>
      <c r="S29" s="446"/>
      <c r="T29" s="446"/>
      <c r="U29" s="446"/>
      <c r="V29" s="488"/>
      <c r="W29" s="543"/>
      <c r="X29" s="544"/>
      <c r="Y29" s="545"/>
      <c r="Z29" s="444" t="s">
        <v>189</v>
      </c>
      <c r="AA29" s="424"/>
      <c r="AB29" s="424"/>
      <c r="AC29" s="424"/>
      <c r="AD29" s="424"/>
      <c r="AE29" s="424"/>
      <c r="AF29" s="424"/>
      <c r="AG29" s="425"/>
      <c r="AH29" s="445">
        <v>466</v>
      </c>
      <c r="AI29" s="446"/>
      <c r="AJ29" s="446"/>
      <c r="AK29" s="446"/>
      <c r="AL29" s="488"/>
      <c r="AM29" s="445">
        <v>1566814</v>
      </c>
      <c r="AN29" s="446"/>
      <c r="AO29" s="446"/>
      <c r="AP29" s="446"/>
      <c r="AQ29" s="446"/>
      <c r="AR29" s="488"/>
      <c r="AS29" s="445">
        <v>3362</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303163</v>
      </c>
      <c r="BO29" s="395"/>
      <c r="BP29" s="395"/>
      <c r="BQ29" s="395"/>
      <c r="BR29" s="395"/>
      <c r="BS29" s="395"/>
      <c r="BT29" s="395"/>
      <c r="BU29" s="396"/>
      <c r="BV29" s="394">
        <v>302795</v>
      </c>
      <c r="BW29" s="395"/>
      <c r="BX29" s="395"/>
      <c r="BY29" s="395"/>
      <c r="BZ29" s="395"/>
      <c r="CA29" s="395"/>
      <c r="CB29" s="395"/>
      <c r="CC29" s="396"/>
      <c r="CD29" s="186"/>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1"/>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5410533</v>
      </c>
      <c r="BO30" s="514"/>
      <c r="BP30" s="514"/>
      <c r="BQ30" s="514"/>
      <c r="BR30" s="514"/>
      <c r="BS30" s="514"/>
      <c r="BT30" s="514"/>
      <c r="BU30" s="515"/>
      <c r="BV30" s="513">
        <v>4797117</v>
      </c>
      <c r="BW30" s="514"/>
      <c r="BX30" s="514"/>
      <c r="BY30" s="514"/>
      <c r="BZ30" s="514"/>
      <c r="CA30" s="514"/>
      <c r="CB30" s="514"/>
      <c r="CC30" s="515"/>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2">
      <c r="A31" s="171"/>
      <c r="B31" s="193"/>
      <c r="DI31" s="194"/>
    </row>
    <row r="32" spans="1:113" ht="13.5" customHeight="1" x14ac:dyDescent="0.2">
      <c r="A32" s="171"/>
      <c r="B32" s="195"/>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4"/>
    </row>
    <row r="33" spans="1:113" ht="13.5" customHeight="1" x14ac:dyDescent="0.2">
      <c r="A33" s="171"/>
      <c r="B33" s="195"/>
      <c r="C33" s="418" t="s">
        <v>198</v>
      </c>
      <c r="D33" s="418"/>
      <c r="E33" s="383" t="s">
        <v>199</v>
      </c>
      <c r="F33" s="383"/>
      <c r="G33" s="383"/>
      <c r="H33" s="383"/>
      <c r="I33" s="383"/>
      <c r="J33" s="383"/>
      <c r="K33" s="383"/>
      <c r="L33" s="383"/>
      <c r="M33" s="383"/>
      <c r="N33" s="383"/>
      <c r="O33" s="383"/>
      <c r="P33" s="383"/>
      <c r="Q33" s="383"/>
      <c r="R33" s="383"/>
      <c r="S33" s="383"/>
      <c r="T33" s="196"/>
      <c r="U33" s="418" t="s">
        <v>200</v>
      </c>
      <c r="V33" s="418"/>
      <c r="W33" s="383" t="s">
        <v>199</v>
      </c>
      <c r="X33" s="383"/>
      <c r="Y33" s="383"/>
      <c r="Z33" s="383"/>
      <c r="AA33" s="383"/>
      <c r="AB33" s="383"/>
      <c r="AC33" s="383"/>
      <c r="AD33" s="383"/>
      <c r="AE33" s="383"/>
      <c r="AF33" s="383"/>
      <c r="AG33" s="383"/>
      <c r="AH33" s="383"/>
      <c r="AI33" s="383"/>
      <c r="AJ33" s="383"/>
      <c r="AK33" s="383"/>
      <c r="AL33" s="196"/>
      <c r="AM33" s="418" t="s">
        <v>200</v>
      </c>
      <c r="AN33" s="418"/>
      <c r="AO33" s="383" t="s">
        <v>201</v>
      </c>
      <c r="AP33" s="383"/>
      <c r="AQ33" s="383"/>
      <c r="AR33" s="383"/>
      <c r="AS33" s="383"/>
      <c r="AT33" s="383"/>
      <c r="AU33" s="383"/>
      <c r="AV33" s="383"/>
      <c r="AW33" s="383"/>
      <c r="AX33" s="383"/>
      <c r="AY33" s="383"/>
      <c r="AZ33" s="383"/>
      <c r="BA33" s="383"/>
      <c r="BB33" s="383"/>
      <c r="BC33" s="383"/>
      <c r="BD33" s="197"/>
      <c r="BE33" s="383" t="s">
        <v>202</v>
      </c>
      <c r="BF33" s="383"/>
      <c r="BG33" s="383" t="s">
        <v>203</v>
      </c>
      <c r="BH33" s="383"/>
      <c r="BI33" s="383"/>
      <c r="BJ33" s="383"/>
      <c r="BK33" s="383"/>
      <c r="BL33" s="383"/>
      <c r="BM33" s="383"/>
      <c r="BN33" s="383"/>
      <c r="BO33" s="383"/>
      <c r="BP33" s="383"/>
      <c r="BQ33" s="383"/>
      <c r="BR33" s="383"/>
      <c r="BS33" s="383"/>
      <c r="BT33" s="383"/>
      <c r="BU33" s="383"/>
      <c r="BV33" s="197"/>
      <c r="BW33" s="418" t="s">
        <v>202</v>
      </c>
      <c r="BX33" s="418"/>
      <c r="BY33" s="383" t="s">
        <v>204</v>
      </c>
      <c r="BZ33" s="383"/>
      <c r="CA33" s="383"/>
      <c r="CB33" s="383"/>
      <c r="CC33" s="383"/>
      <c r="CD33" s="383"/>
      <c r="CE33" s="383"/>
      <c r="CF33" s="383"/>
      <c r="CG33" s="383"/>
      <c r="CH33" s="383"/>
      <c r="CI33" s="383"/>
      <c r="CJ33" s="383"/>
      <c r="CK33" s="383"/>
      <c r="CL33" s="383"/>
      <c r="CM33" s="383"/>
      <c r="CN33" s="196"/>
      <c r="CO33" s="418" t="s">
        <v>200</v>
      </c>
      <c r="CP33" s="418"/>
      <c r="CQ33" s="383" t="s">
        <v>205</v>
      </c>
      <c r="CR33" s="383"/>
      <c r="CS33" s="383"/>
      <c r="CT33" s="383"/>
      <c r="CU33" s="383"/>
      <c r="CV33" s="383"/>
      <c r="CW33" s="383"/>
      <c r="CX33" s="383"/>
      <c r="CY33" s="383"/>
      <c r="CZ33" s="383"/>
      <c r="DA33" s="383"/>
      <c r="DB33" s="383"/>
      <c r="DC33" s="383"/>
      <c r="DD33" s="383"/>
      <c r="DE33" s="383"/>
      <c r="DF33" s="196"/>
      <c r="DG33" s="583" t="s">
        <v>206</v>
      </c>
      <c r="DH33" s="583"/>
      <c r="DI33" s="198"/>
    </row>
    <row r="34" spans="1:113" ht="32.25" customHeight="1" x14ac:dyDescent="0.2">
      <c r="A34" s="171"/>
      <c r="B34" s="195"/>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1"/>
      <c r="U34" s="584">
        <f>IF(W34="","",MAX(C34:D43)+1)</f>
        <v>2</v>
      </c>
      <c r="V34" s="584"/>
      <c r="W34" s="585" t="str">
        <f>IF('各会計、関係団体の財政状況及び健全化判断比率'!B28="","",'各会計、関係団体の財政状況及び健全化判断比率'!B28)</f>
        <v>日南市国民健康保険特別会計</v>
      </c>
      <c r="X34" s="585"/>
      <c r="Y34" s="585"/>
      <c r="Z34" s="585"/>
      <c r="AA34" s="585"/>
      <c r="AB34" s="585"/>
      <c r="AC34" s="585"/>
      <c r="AD34" s="585"/>
      <c r="AE34" s="585"/>
      <c r="AF34" s="585"/>
      <c r="AG34" s="585"/>
      <c r="AH34" s="585"/>
      <c r="AI34" s="585"/>
      <c r="AJ34" s="585"/>
      <c r="AK34" s="585"/>
      <c r="AL34" s="171"/>
      <c r="AM34" s="584">
        <f>IF(AO34="","",MAX(C34:D43,U34:V43)+1)</f>
        <v>5</v>
      </c>
      <c r="AN34" s="584"/>
      <c r="AO34" s="585" t="str">
        <f>IF('各会計、関係団体の財政状況及び健全化判断比率'!B31="","",'各会計、関係団体の財政状況及び健全化判断比率'!B31)</f>
        <v>日南市水道事業会計</v>
      </c>
      <c r="AP34" s="585"/>
      <c r="AQ34" s="585"/>
      <c r="AR34" s="585"/>
      <c r="AS34" s="585"/>
      <c r="AT34" s="585"/>
      <c r="AU34" s="585"/>
      <c r="AV34" s="585"/>
      <c r="AW34" s="585"/>
      <c r="AX34" s="585"/>
      <c r="AY34" s="585"/>
      <c r="AZ34" s="585"/>
      <c r="BA34" s="585"/>
      <c r="BB34" s="585"/>
      <c r="BC34" s="585"/>
      <c r="BD34" s="171"/>
      <c r="BE34" s="584">
        <f>IF(BG34="","",MAX(C34:D43,U34:V43,AM34:AN43)+1)</f>
        <v>11</v>
      </c>
      <c r="BF34" s="584"/>
      <c r="BG34" s="585" t="str">
        <f>IF('各会計、関係団体の財政状況及び健全化判断比率'!B37="","",'各会計、関係団体の財政状況及び健全化判断比率'!B37)</f>
        <v>日南市簡易水道特別会計</v>
      </c>
      <c r="BH34" s="585"/>
      <c r="BI34" s="585"/>
      <c r="BJ34" s="585"/>
      <c r="BK34" s="585"/>
      <c r="BL34" s="585"/>
      <c r="BM34" s="585"/>
      <c r="BN34" s="585"/>
      <c r="BO34" s="585"/>
      <c r="BP34" s="585"/>
      <c r="BQ34" s="585"/>
      <c r="BR34" s="585"/>
      <c r="BS34" s="585"/>
      <c r="BT34" s="585"/>
      <c r="BU34" s="585"/>
      <c r="BV34" s="171"/>
      <c r="BW34" s="584">
        <f>IF(BY34="","",MAX(C34:D43,U34:V43,AM34:AN43,BE34:BF43)+1)</f>
        <v>12</v>
      </c>
      <c r="BX34" s="584"/>
      <c r="BY34" s="585" t="str">
        <f>IF('各会計、関係団体の財政状況及び健全化判断比率'!B68="","",'各会計、関係団体の財政状況及び健全化判断比率'!B68)</f>
        <v>日南串間広域不燃物処理組合</v>
      </c>
      <c r="BZ34" s="585"/>
      <c r="CA34" s="585"/>
      <c r="CB34" s="585"/>
      <c r="CC34" s="585"/>
      <c r="CD34" s="585"/>
      <c r="CE34" s="585"/>
      <c r="CF34" s="585"/>
      <c r="CG34" s="585"/>
      <c r="CH34" s="585"/>
      <c r="CI34" s="585"/>
      <c r="CJ34" s="585"/>
      <c r="CK34" s="585"/>
      <c r="CL34" s="585"/>
      <c r="CM34" s="585"/>
      <c r="CN34" s="171"/>
      <c r="CO34" s="584">
        <f>IF(CQ34="","",MAX(C34:D43,U34:V43,AM34:AN43,BE34:BF43,BW34:BX43)+1)</f>
        <v>18</v>
      </c>
      <c r="CP34" s="584"/>
      <c r="CQ34" s="585" t="str">
        <f>IF('各会計、関係団体の財政状況及び健全化判断比率'!BS7="","",'各会計、関係団体の財政状況及び健全化判断比率'!BS7)</f>
        <v>日南市土地開発公社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98"/>
    </row>
    <row r="35" spans="1:113" ht="32.25" customHeight="1" x14ac:dyDescent="0.2">
      <c r="A35" s="171"/>
      <c r="B35" s="195"/>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1"/>
      <c r="U35" s="584">
        <f>IF(W35="","",U34+1)</f>
        <v>3</v>
      </c>
      <c r="V35" s="584"/>
      <c r="W35" s="585" t="str">
        <f>IF('各会計、関係団体の財政状況及び健全化判断比率'!B29="","",'各会計、関係団体の財政状況及び健全化判断比率'!B29)</f>
        <v>日南市介護保険特別会計</v>
      </c>
      <c r="X35" s="585"/>
      <c r="Y35" s="585"/>
      <c r="Z35" s="585"/>
      <c r="AA35" s="585"/>
      <c r="AB35" s="585"/>
      <c r="AC35" s="585"/>
      <c r="AD35" s="585"/>
      <c r="AE35" s="585"/>
      <c r="AF35" s="585"/>
      <c r="AG35" s="585"/>
      <c r="AH35" s="585"/>
      <c r="AI35" s="585"/>
      <c r="AJ35" s="585"/>
      <c r="AK35" s="585"/>
      <c r="AL35" s="171"/>
      <c r="AM35" s="584">
        <f t="shared" ref="AM35:AM43" si="0">IF(AO35="","",AM34+1)</f>
        <v>6</v>
      </c>
      <c r="AN35" s="584"/>
      <c r="AO35" s="585" t="str">
        <f>IF('各会計、関係団体の財政状況及び健全化判断比率'!B32="","",'各会計、関係団体の財政状況及び健全化判断比率'!B32)</f>
        <v>日南市公共下水道事業会計</v>
      </c>
      <c r="AP35" s="585"/>
      <c r="AQ35" s="585"/>
      <c r="AR35" s="585"/>
      <c r="AS35" s="585"/>
      <c r="AT35" s="585"/>
      <c r="AU35" s="585"/>
      <c r="AV35" s="585"/>
      <c r="AW35" s="585"/>
      <c r="AX35" s="585"/>
      <c r="AY35" s="585"/>
      <c r="AZ35" s="585"/>
      <c r="BA35" s="585"/>
      <c r="BB35" s="585"/>
      <c r="BC35" s="585"/>
      <c r="BD35" s="171"/>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1"/>
      <c r="BW35" s="584">
        <f t="shared" ref="BW35:BW43" si="2">IF(BY35="","",BW34+1)</f>
        <v>13</v>
      </c>
      <c r="BX35" s="584"/>
      <c r="BY35" s="585" t="str">
        <f>IF('各会計、関係団体の財政状況及び健全化判断比率'!B69="","",'各会計、関係団体の財政状況及び健全化判断比率'!B69)</f>
        <v>宮崎県市町村総合事務組合（一般会計）</v>
      </c>
      <c r="BZ35" s="585"/>
      <c r="CA35" s="585"/>
      <c r="CB35" s="585"/>
      <c r="CC35" s="585"/>
      <c r="CD35" s="585"/>
      <c r="CE35" s="585"/>
      <c r="CF35" s="585"/>
      <c r="CG35" s="585"/>
      <c r="CH35" s="585"/>
      <c r="CI35" s="585"/>
      <c r="CJ35" s="585"/>
      <c r="CK35" s="585"/>
      <c r="CL35" s="585"/>
      <c r="CM35" s="585"/>
      <c r="CN35" s="171"/>
      <c r="CO35" s="584">
        <f t="shared" ref="CO35:CO43" si="3">IF(CQ35="","",CO34+1)</f>
        <v>19</v>
      </c>
      <c r="CP35" s="584"/>
      <c r="CQ35" s="585" t="str">
        <f>IF('各会計、関係団体の財政状況及び健全化判断比率'!BS8="","",'各会計、関係団体の財政状況及び健全化判断比率'!BS8)</f>
        <v>ドリームランドはまゆう</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98"/>
    </row>
    <row r="36" spans="1:113" ht="32.25" customHeight="1" x14ac:dyDescent="0.2">
      <c r="A36" s="171"/>
      <c r="B36" s="195"/>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1"/>
      <c r="U36" s="584">
        <f t="shared" ref="U36:U43" si="4">IF(W36="","",U35+1)</f>
        <v>4</v>
      </c>
      <c r="V36" s="584"/>
      <c r="W36" s="585" t="str">
        <f>IF('各会計、関係団体の財政状況及び健全化判断比率'!B30="","",'各会計、関係団体の財政状況及び健全化判断比率'!B30)</f>
        <v>日南市後期高齢者医療特別会計</v>
      </c>
      <c r="X36" s="585"/>
      <c r="Y36" s="585"/>
      <c r="Z36" s="585"/>
      <c r="AA36" s="585"/>
      <c r="AB36" s="585"/>
      <c r="AC36" s="585"/>
      <c r="AD36" s="585"/>
      <c r="AE36" s="585"/>
      <c r="AF36" s="585"/>
      <c r="AG36" s="585"/>
      <c r="AH36" s="585"/>
      <c r="AI36" s="585"/>
      <c r="AJ36" s="585"/>
      <c r="AK36" s="585"/>
      <c r="AL36" s="171"/>
      <c r="AM36" s="584">
        <f t="shared" si="0"/>
        <v>7</v>
      </c>
      <c r="AN36" s="584"/>
      <c r="AO36" s="585" t="str">
        <f>IF('各会計、関係団体の財政状況及び健全化判断比率'!B33="","",'各会計、関係団体の財政状況及び健全化判断比率'!B33)</f>
        <v>日南市特定環境保全公共下水道事業会計</v>
      </c>
      <c r="AP36" s="585"/>
      <c r="AQ36" s="585"/>
      <c r="AR36" s="585"/>
      <c r="AS36" s="585"/>
      <c r="AT36" s="585"/>
      <c r="AU36" s="585"/>
      <c r="AV36" s="585"/>
      <c r="AW36" s="585"/>
      <c r="AX36" s="585"/>
      <c r="AY36" s="585"/>
      <c r="AZ36" s="585"/>
      <c r="BA36" s="585"/>
      <c r="BB36" s="585"/>
      <c r="BC36" s="585"/>
      <c r="BD36" s="171"/>
      <c r="BE36" s="584" t="str">
        <f t="shared" si="1"/>
        <v/>
      </c>
      <c r="BF36" s="584"/>
      <c r="BG36" s="585"/>
      <c r="BH36" s="585"/>
      <c r="BI36" s="585"/>
      <c r="BJ36" s="585"/>
      <c r="BK36" s="585"/>
      <c r="BL36" s="585"/>
      <c r="BM36" s="585"/>
      <c r="BN36" s="585"/>
      <c r="BO36" s="585"/>
      <c r="BP36" s="585"/>
      <c r="BQ36" s="585"/>
      <c r="BR36" s="585"/>
      <c r="BS36" s="585"/>
      <c r="BT36" s="585"/>
      <c r="BU36" s="585"/>
      <c r="BV36" s="171"/>
      <c r="BW36" s="584">
        <f t="shared" si="2"/>
        <v>14</v>
      </c>
      <c r="BX36" s="584"/>
      <c r="BY36" s="585" t="str">
        <f>IF('各会計、関係団体の財政状況及び健全化判断比率'!B70="","",'各会計、関係団体の財政状況及び健全化判断比率'!B70)</f>
        <v>宮崎県市町村総合事務組合（市町村交通災害共済事業特別会計）</v>
      </c>
      <c r="BZ36" s="585"/>
      <c r="CA36" s="585"/>
      <c r="CB36" s="585"/>
      <c r="CC36" s="585"/>
      <c r="CD36" s="585"/>
      <c r="CE36" s="585"/>
      <c r="CF36" s="585"/>
      <c r="CG36" s="585"/>
      <c r="CH36" s="585"/>
      <c r="CI36" s="585"/>
      <c r="CJ36" s="585"/>
      <c r="CK36" s="585"/>
      <c r="CL36" s="585"/>
      <c r="CM36" s="585"/>
      <c r="CN36" s="171"/>
      <c r="CO36" s="584">
        <f t="shared" si="3"/>
        <v>20</v>
      </c>
      <c r="CP36" s="584"/>
      <c r="CQ36" s="585" t="str">
        <f>IF('各会計、関係団体の財政状況及び健全化判断比率'!BS9="","",'各会計、関係団体の財政状況及び健全化判断比率'!BS9)</f>
        <v>北郷町温泉協会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98"/>
    </row>
    <row r="37" spans="1:113" ht="32.25" customHeight="1" x14ac:dyDescent="0.2">
      <c r="A37" s="171"/>
      <c r="B37" s="195"/>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1"/>
      <c r="U37" s="584" t="str">
        <f t="shared" si="4"/>
        <v/>
      </c>
      <c r="V37" s="584"/>
      <c r="W37" s="585"/>
      <c r="X37" s="585"/>
      <c r="Y37" s="585"/>
      <c r="Z37" s="585"/>
      <c r="AA37" s="585"/>
      <c r="AB37" s="585"/>
      <c r="AC37" s="585"/>
      <c r="AD37" s="585"/>
      <c r="AE37" s="585"/>
      <c r="AF37" s="585"/>
      <c r="AG37" s="585"/>
      <c r="AH37" s="585"/>
      <c r="AI37" s="585"/>
      <c r="AJ37" s="585"/>
      <c r="AK37" s="585"/>
      <c r="AL37" s="171"/>
      <c r="AM37" s="584">
        <f t="shared" si="0"/>
        <v>8</v>
      </c>
      <c r="AN37" s="584"/>
      <c r="AO37" s="585" t="str">
        <f>IF('各会計、関係団体の財政状況及び健全化判断比率'!B34="","",'各会計、関係団体の財政状況及び健全化判断比率'!B34)</f>
        <v>日南市病院事業会計</v>
      </c>
      <c r="AP37" s="585"/>
      <c r="AQ37" s="585"/>
      <c r="AR37" s="585"/>
      <c r="AS37" s="585"/>
      <c r="AT37" s="585"/>
      <c r="AU37" s="585"/>
      <c r="AV37" s="585"/>
      <c r="AW37" s="585"/>
      <c r="AX37" s="585"/>
      <c r="AY37" s="585"/>
      <c r="AZ37" s="585"/>
      <c r="BA37" s="585"/>
      <c r="BB37" s="585"/>
      <c r="BC37" s="585"/>
      <c r="BD37" s="171"/>
      <c r="BE37" s="584" t="str">
        <f t="shared" si="1"/>
        <v/>
      </c>
      <c r="BF37" s="584"/>
      <c r="BG37" s="585"/>
      <c r="BH37" s="585"/>
      <c r="BI37" s="585"/>
      <c r="BJ37" s="585"/>
      <c r="BK37" s="585"/>
      <c r="BL37" s="585"/>
      <c r="BM37" s="585"/>
      <c r="BN37" s="585"/>
      <c r="BO37" s="585"/>
      <c r="BP37" s="585"/>
      <c r="BQ37" s="585"/>
      <c r="BR37" s="585"/>
      <c r="BS37" s="585"/>
      <c r="BT37" s="585"/>
      <c r="BU37" s="585"/>
      <c r="BV37" s="171"/>
      <c r="BW37" s="584">
        <f t="shared" si="2"/>
        <v>15</v>
      </c>
      <c r="BX37" s="584"/>
      <c r="BY37" s="585" t="str">
        <f>IF('各会計、関係団体の財政状況及び健全化判断比率'!B71="","",'各会計、関係団体の財政状況及び健全化判断比率'!B71)</f>
        <v>宮崎県市町村総合事務組合（自治会館管理運営特別会計）</v>
      </c>
      <c r="BZ37" s="585"/>
      <c r="CA37" s="585"/>
      <c r="CB37" s="585"/>
      <c r="CC37" s="585"/>
      <c r="CD37" s="585"/>
      <c r="CE37" s="585"/>
      <c r="CF37" s="585"/>
      <c r="CG37" s="585"/>
      <c r="CH37" s="585"/>
      <c r="CI37" s="585"/>
      <c r="CJ37" s="585"/>
      <c r="CK37" s="585"/>
      <c r="CL37" s="585"/>
      <c r="CM37" s="585"/>
      <c r="CN37" s="171"/>
      <c r="CO37" s="584">
        <f t="shared" si="3"/>
        <v>21</v>
      </c>
      <c r="CP37" s="584"/>
      <c r="CQ37" s="585" t="str">
        <f>IF('各会計、関係団体の財政状況及び健全化判断比率'!BS10="","",'各会計、関係団体の財政状況及び健全化判断比率'!BS10)</f>
        <v>日南まちづくり</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98"/>
    </row>
    <row r="38" spans="1:113" ht="32.25" customHeight="1" x14ac:dyDescent="0.2">
      <c r="A38" s="171"/>
      <c r="B38" s="195"/>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1"/>
      <c r="U38" s="584" t="str">
        <f t="shared" si="4"/>
        <v/>
      </c>
      <c r="V38" s="584"/>
      <c r="W38" s="585"/>
      <c r="X38" s="585"/>
      <c r="Y38" s="585"/>
      <c r="Z38" s="585"/>
      <c r="AA38" s="585"/>
      <c r="AB38" s="585"/>
      <c r="AC38" s="585"/>
      <c r="AD38" s="585"/>
      <c r="AE38" s="585"/>
      <c r="AF38" s="585"/>
      <c r="AG38" s="585"/>
      <c r="AH38" s="585"/>
      <c r="AI38" s="585"/>
      <c r="AJ38" s="585"/>
      <c r="AK38" s="585"/>
      <c r="AL38" s="171"/>
      <c r="AM38" s="584">
        <f t="shared" si="0"/>
        <v>9</v>
      </c>
      <c r="AN38" s="584"/>
      <c r="AO38" s="585" t="str">
        <f>IF('各会計、関係団体の財政状況及び健全化判断比率'!B35="","",'各会計、関係団体の財政状況及び健全化判断比率'!B35)</f>
        <v>日南市漁業集落排水事業会計</v>
      </c>
      <c r="AP38" s="585"/>
      <c r="AQ38" s="585"/>
      <c r="AR38" s="585"/>
      <c r="AS38" s="585"/>
      <c r="AT38" s="585"/>
      <c r="AU38" s="585"/>
      <c r="AV38" s="585"/>
      <c r="AW38" s="585"/>
      <c r="AX38" s="585"/>
      <c r="AY38" s="585"/>
      <c r="AZ38" s="585"/>
      <c r="BA38" s="585"/>
      <c r="BB38" s="585"/>
      <c r="BC38" s="585"/>
      <c r="BD38" s="171"/>
      <c r="BE38" s="584" t="str">
        <f t="shared" si="1"/>
        <v/>
      </c>
      <c r="BF38" s="584"/>
      <c r="BG38" s="585"/>
      <c r="BH38" s="585"/>
      <c r="BI38" s="585"/>
      <c r="BJ38" s="585"/>
      <c r="BK38" s="585"/>
      <c r="BL38" s="585"/>
      <c r="BM38" s="585"/>
      <c r="BN38" s="585"/>
      <c r="BO38" s="585"/>
      <c r="BP38" s="585"/>
      <c r="BQ38" s="585"/>
      <c r="BR38" s="585"/>
      <c r="BS38" s="585"/>
      <c r="BT38" s="585"/>
      <c r="BU38" s="585"/>
      <c r="BV38" s="171"/>
      <c r="BW38" s="584">
        <f t="shared" si="2"/>
        <v>16</v>
      </c>
      <c r="BX38" s="584"/>
      <c r="BY38" s="585" t="str">
        <f>IF('各会計、関係団体の財政状況及び健全化判断比率'!B72="","",'各会計、関係団体の財政状況及び健全化判断比率'!B72)</f>
        <v>宮崎県後期高齢者医療広域連合（一般会計）</v>
      </c>
      <c r="BZ38" s="585"/>
      <c r="CA38" s="585"/>
      <c r="CB38" s="585"/>
      <c r="CC38" s="585"/>
      <c r="CD38" s="585"/>
      <c r="CE38" s="585"/>
      <c r="CF38" s="585"/>
      <c r="CG38" s="585"/>
      <c r="CH38" s="585"/>
      <c r="CI38" s="585"/>
      <c r="CJ38" s="585"/>
      <c r="CK38" s="585"/>
      <c r="CL38" s="585"/>
      <c r="CM38" s="585"/>
      <c r="CN38" s="171"/>
      <c r="CO38" s="584">
        <f t="shared" si="3"/>
        <v>22</v>
      </c>
      <c r="CP38" s="584"/>
      <c r="CQ38" s="585" t="str">
        <f>IF('各会計、関係団体の財政状況及び健全化判断比率'!BS11="","",'各会計、関係団体の財政状況及び健全化判断比率'!BS11)</f>
        <v>南那珂森林組合</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98"/>
    </row>
    <row r="39" spans="1:113" ht="32.25" customHeight="1" x14ac:dyDescent="0.2">
      <c r="A39" s="171"/>
      <c r="B39" s="195"/>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1"/>
      <c r="U39" s="584" t="str">
        <f t="shared" si="4"/>
        <v/>
      </c>
      <c r="V39" s="584"/>
      <c r="W39" s="585"/>
      <c r="X39" s="585"/>
      <c r="Y39" s="585"/>
      <c r="Z39" s="585"/>
      <c r="AA39" s="585"/>
      <c r="AB39" s="585"/>
      <c r="AC39" s="585"/>
      <c r="AD39" s="585"/>
      <c r="AE39" s="585"/>
      <c r="AF39" s="585"/>
      <c r="AG39" s="585"/>
      <c r="AH39" s="585"/>
      <c r="AI39" s="585"/>
      <c r="AJ39" s="585"/>
      <c r="AK39" s="585"/>
      <c r="AL39" s="171"/>
      <c r="AM39" s="584">
        <f t="shared" si="0"/>
        <v>10</v>
      </c>
      <c r="AN39" s="584"/>
      <c r="AO39" s="585" t="str">
        <f>IF('各会計、関係団体の財政状況及び健全化判断比率'!B36="","",'各会計、関係団体の財政状況及び健全化判断比率'!B36)</f>
        <v>日南市公設合併処理浄化槽事業会計</v>
      </c>
      <c r="AP39" s="585"/>
      <c r="AQ39" s="585"/>
      <c r="AR39" s="585"/>
      <c r="AS39" s="585"/>
      <c r="AT39" s="585"/>
      <c r="AU39" s="585"/>
      <c r="AV39" s="585"/>
      <c r="AW39" s="585"/>
      <c r="AX39" s="585"/>
      <c r="AY39" s="585"/>
      <c r="AZ39" s="585"/>
      <c r="BA39" s="585"/>
      <c r="BB39" s="585"/>
      <c r="BC39" s="585"/>
      <c r="BD39" s="171"/>
      <c r="BE39" s="584" t="str">
        <f t="shared" si="1"/>
        <v/>
      </c>
      <c r="BF39" s="584"/>
      <c r="BG39" s="585"/>
      <c r="BH39" s="585"/>
      <c r="BI39" s="585"/>
      <c r="BJ39" s="585"/>
      <c r="BK39" s="585"/>
      <c r="BL39" s="585"/>
      <c r="BM39" s="585"/>
      <c r="BN39" s="585"/>
      <c r="BO39" s="585"/>
      <c r="BP39" s="585"/>
      <c r="BQ39" s="585"/>
      <c r="BR39" s="585"/>
      <c r="BS39" s="585"/>
      <c r="BT39" s="585"/>
      <c r="BU39" s="585"/>
      <c r="BV39" s="171"/>
      <c r="BW39" s="584">
        <f t="shared" si="2"/>
        <v>17</v>
      </c>
      <c r="BX39" s="584"/>
      <c r="BY39" s="585" t="str">
        <f>IF('各会計、関係団体の財政状況及び健全化判断比率'!B73="","",'各会計、関係団体の財政状況及び健全化判断比率'!B73)</f>
        <v>宮崎県後期高齢者医療広域連合（後期高齢者医療特別会計）</v>
      </c>
      <c r="BZ39" s="585"/>
      <c r="CA39" s="585"/>
      <c r="CB39" s="585"/>
      <c r="CC39" s="585"/>
      <c r="CD39" s="585"/>
      <c r="CE39" s="585"/>
      <c r="CF39" s="585"/>
      <c r="CG39" s="585"/>
      <c r="CH39" s="585"/>
      <c r="CI39" s="585"/>
      <c r="CJ39" s="585"/>
      <c r="CK39" s="585"/>
      <c r="CL39" s="585"/>
      <c r="CM39" s="585"/>
      <c r="CN39" s="171"/>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98"/>
    </row>
    <row r="40" spans="1:113" ht="32.25" customHeight="1" x14ac:dyDescent="0.2">
      <c r="A40" s="171"/>
      <c r="B40" s="195"/>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1"/>
      <c r="U40" s="584" t="str">
        <f t="shared" si="4"/>
        <v/>
      </c>
      <c r="V40" s="584"/>
      <c r="W40" s="585"/>
      <c r="X40" s="585"/>
      <c r="Y40" s="585"/>
      <c r="Z40" s="585"/>
      <c r="AA40" s="585"/>
      <c r="AB40" s="585"/>
      <c r="AC40" s="585"/>
      <c r="AD40" s="585"/>
      <c r="AE40" s="585"/>
      <c r="AF40" s="585"/>
      <c r="AG40" s="585"/>
      <c r="AH40" s="585"/>
      <c r="AI40" s="585"/>
      <c r="AJ40" s="585"/>
      <c r="AK40" s="585"/>
      <c r="AL40" s="171"/>
      <c r="AM40" s="584" t="str">
        <f t="shared" si="0"/>
        <v/>
      </c>
      <c r="AN40" s="584"/>
      <c r="AO40" s="585"/>
      <c r="AP40" s="585"/>
      <c r="AQ40" s="585"/>
      <c r="AR40" s="585"/>
      <c r="AS40" s="585"/>
      <c r="AT40" s="585"/>
      <c r="AU40" s="585"/>
      <c r="AV40" s="585"/>
      <c r="AW40" s="585"/>
      <c r="AX40" s="585"/>
      <c r="AY40" s="585"/>
      <c r="AZ40" s="585"/>
      <c r="BA40" s="585"/>
      <c r="BB40" s="585"/>
      <c r="BC40" s="585"/>
      <c r="BD40" s="171"/>
      <c r="BE40" s="584" t="str">
        <f t="shared" si="1"/>
        <v/>
      </c>
      <c r="BF40" s="584"/>
      <c r="BG40" s="585"/>
      <c r="BH40" s="585"/>
      <c r="BI40" s="585"/>
      <c r="BJ40" s="585"/>
      <c r="BK40" s="585"/>
      <c r="BL40" s="585"/>
      <c r="BM40" s="585"/>
      <c r="BN40" s="585"/>
      <c r="BO40" s="585"/>
      <c r="BP40" s="585"/>
      <c r="BQ40" s="585"/>
      <c r="BR40" s="585"/>
      <c r="BS40" s="585"/>
      <c r="BT40" s="585"/>
      <c r="BU40" s="585"/>
      <c r="BV40" s="171"/>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1"/>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98"/>
    </row>
    <row r="41" spans="1:113" ht="32.25" customHeight="1" x14ac:dyDescent="0.2">
      <c r="A41" s="171"/>
      <c r="B41" s="195"/>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1"/>
      <c r="U41" s="584" t="str">
        <f t="shared" si="4"/>
        <v/>
      </c>
      <c r="V41" s="584"/>
      <c r="W41" s="585"/>
      <c r="X41" s="585"/>
      <c r="Y41" s="585"/>
      <c r="Z41" s="585"/>
      <c r="AA41" s="585"/>
      <c r="AB41" s="585"/>
      <c r="AC41" s="585"/>
      <c r="AD41" s="585"/>
      <c r="AE41" s="585"/>
      <c r="AF41" s="585"/>
      <c r="AG41" s="585"/>
      <c r="AH41" s="585"/>
      <c r="AI41" s="585"/>
      <c r="AJ41" s="585"/>
      <c r="AK41" s="585"/>
      <c r="AL41" s="171"/>
      <c r="AM41" s="584" t="str">
        <f t="shared" si="0"/>
        <v/>
      </c>
      <c r="AN41" s="584"/>
      <c r="AO41" s="585"/>
      <c r="AP41" s="585"/>
      <c r="AQ41" s="585"/>
      <c r="AR41" s="585"/>
      <c r="AS41" s="585"/>
      <c r="AT41" s="585"/>
      <c r="AU41" s="585"/>
      <c r="AV41" s="585"/>
      <c r="AW41" s="585"/>
      <c r="AX41" s="585"/>
      <c r="AY41" s="585"/>
      <c r="AZ41" s="585"/>
      <c r="BA41" s="585"/>
      <c r="BB41" s="585"/>
      <c r="BC41" s="585"/>
      <c r="BD41" s="171"/>
      <c r="BE41" s="584" t="str">
        <f t="shared" si="1"/>
        <v/>
      </c>
      <c r="BF41" s="584"/>
      <c r="BG41" s="585"/>
      <c r="BH41" s="585"/>
      <c r="BI41" s="585"/>
      <c r="BJ41" s="585"/>
      <c r="BK41" s="585"/>
      <c r="BL41" s="585"/>
      <c r="BM41" s="585"/>
      <c r="BN41" s="585"/>
      <c r="BO41" s="585"/>
      <c r="BP41" s="585"/>
      <c r="BQ41" s="585"/>
      <c r="BR41" s="585"/>
      <c r="BS41" s="585"/>
      <c r="BT41" s="585"/>
      <c r="BU41" s="585"/>
      <c r="BV41" s="171"/>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1"/>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98"/>
    </row>
    <row r="42" spans="1:113" ht="32.25" customHeight="1" x14ac:dyDescent="0.2">
      <c r="B42" s="195"/>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1"/>
      <c r="U42" s="584" t="str">
        <f t="shared" si="4"/>
        <v/>
      </c>
      <c r="V42" s="584"/>
      <c r="W42" s="585"/>
      <c r="X42" s="585"/>
      <c r="Y42" s="585"/>
      <c r="Z42" s="585"/>
      <c r="AA42" s="585"/>
      <c r="AB42" s="585"/>
      <c r="AC42" s="585"/>
      <c r="AD42" s="585"/>
      <c r="AE42" s="585"/>
      <c r="AF42" s="585"/>
      <c r="AG42" s="585"/>
      <c r="AH42" s="585"/>
      <c r="AI42" s="585"/>
      <c r="AJ42" s="585"/>
      <c r="AK42" s="585"/>
      <c r="AL42" s="171"/>
      <c r="AM42" s="584" t="str">
        <f t="shared" si="0"/>
        <v/>
      </c>
      <c r="AN42" s="584"/>
      <c r="AO42" s="585"/>
      <c r="AP42" s="585"/>
      <c r="AQ42" s="585"/>
      <c r="AR42" s="585"/>
      <c r="AS42" s="585"/>
      <c r="AT42" s="585"/>
      <c r="AU42" s="585"/>
      <c r="AV42" s="585"/>
      <c r="AW42" s="585"/>
      <c r="AX42" s="585"/>
      <c r="AY42" s="585"/>
      <c r="AZ42" s="585"/>
      <c r="BA42" s="585"/>
      <c r="BB42" s="585"/>
      <c r="BC42" s="585"/>
      <c r="BD42" s="171"/>
      <c r="BE42" s="584" t="str">
        <f t="shared" si="1"/>
        <v/>
      </c>
      <c r="BF42" s="584"/>
      <c r="BG42" s="585"/>
      <c r="BH42" s="585"/>
      <c r="BI42" s="585"/>
      <c r="BJ42" s="585"/>
      <c r="BK42" s="585"/>
      <c r="BL42" s="585"/>
      <c r="BM42" s="585"/>
      <c r="BN42" s="585"/>
      <c r="BO42" s="585"/>
      <c r="BP42" s="585"/>
      <c r="BQ42" s="585"/>
      <c r="BR42" s="585"/>
      <c r="BS42" s="585"/>
      <c r="BT42" s="585"/>
      <c r="BU42" s="585"/>
      <c r="BV42" s="171"/>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1"/>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98"/>
    </row>
    <row r="43" spans="1:113" ht="32.25" customHeight="1" x14ac:dyDescent="0.2">
      <c r="B43" s="195"/>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1"/>
      <c r="U43" s="584" t="str">
        <f t="shared" si="4"/>
        <v/>
      </c>
      <c r="V43" s="584"/>
      <c r="W43" s="585"/>
      <c r="X43" s="585"/>
      <c r="Y43" s="585"/>
      <c r="Z43" s="585"/>
      <c r="AA43" s="585"/>
      <c r="AB43" s="585"/>
      <c r="AC43" s="585"/>
      <c r="AD43" s="585"/>
      <c r="AE43" s="585"/>
      <c r="AF43" s="585"/>
      <c r="AG43" s="585"/>
      <c r="AH43" s="585"/>
      <c r="AI43" s="585"/>
      <c r="AJ43" s="585"/>
      <c r="AK43" s="585"/>
      <c r="AL43" s="171"/>
      <c r="AM43" s="584" t="str">
        <f t="shared" si="0"/>
        <v/>
      </c>
      <c r="AN43" s="584"/>
      <c r="AO43" s="585"/>
      <c r="AP43" s="585"/>
      <c r="AQ43" s="585"/>
      <c r="AR43" s="585"/>
      <c r="AS43" s="585"/>
      <c r="AT43" s="585"/>
      <c r="AU43" s="585"/>
      <c r="AV43" s="585"/>
      <c r="AW43" s="585"/>
      <c r="AX43" s="585"/>
      <c r="AY43" s="585"/>
      <c r="AZ43" s="585"/>
      <c r="BA43" s="585"/>
      <c r="BB43" s="585"/>
      <c r="BC43" s="585"/>
      <c r="BD43" s="171"/>
      <c r="BE43" s="584" t="str">
        <f t="shared" si="1"/>
        <v/>
      </c>
      <c r="BF43" s="584"/>
      <c r="BG43" s="585"/>
      <c r="BH43" s="585"/>
      <c r="BI43" s="585"/>
      <c r="BJ43" s="585"/>
      <c r="BK43" s="585"/>
      <c r="BL43" s="585"/>
      <c r="BM43" s="585"/>
      <c r="BN43" s="585"/>
      <c r="BO43" s="585"/>
      <c r="BP43" s="585"/>
      <c r="BQ43" s="585"/>
      <c r="BR43" s="585"/>
      <c r="BS43" s="585"/>
      <c r="BT43" s="585"/>
      <c r="BU43" s="585"/>
      <c r="BV43" s="171"/>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1"/>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98"/>
    </row>
    <row r="44" spans="1:113" ht="13.5" customHeight="1" thickBot="1" x14ac:dyDescent="0.25">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2"/>
    <row r="46" spans="1:113" x14ac:dyDescent="0.2">
      <c r="B46" s="170"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HSix1ctmncnosAjvTQbI6JycaXnEOcd8rtj+E9wNX5nGZYaNVohG8Dirc9ErDdS0WSgkFa/dmlQuoSOuP49xag==" saltValue="75KCjBkp52G9UV1jpEg2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37" t="s">
        <v>579</v>
      </c>
      <c r="D34" s="1137"/>
      <c r="E34" s="1138"/>
      <c r="F34" s="32">
        <v>7.1</v>
      </c>
      <c r="G34" s="33">
        <v>6.82</v>
      </c>
      <c r="H34" s="33">
        <v>6.23</v>
      </c>
      <c r="I34" s="33">
        <v>5.79</v>
      </c>
      <c r="J34" s="34">
        <v>6.1</v>
      </c>
      <c r="K34" s="22"/>
      <c r="L34" s="22"/>
      <c r="M34" s="22"/>
      <c r="N34" s="22"/>
      <c r="O34" s="22"/>
      <c r="P34" s="22"/>
    </row>
    <row r="35" spans="1:16" ht="39" customHeight="1" x14ac:dyDescent="0.2">
      <c r="A35" s="22"/>
      <c r="B35" s="35"/>
      <c r="C35" s="1133" t="s">
        <v>580</v>
      </c>
      <c r="D35" s="1133"/>
      <c r="E35" s="1134"/>
      <c r="F35" s="36">
        <v>5.0999999999999996</v>
      </c>
      <c r="G35" s="37">
        <v>2.4</v>
      </c>
      <c r="H35" s="37">
        <v>3.47</v>
      </c>
      <c r="I35" s="37">
        <v>6.34</v>
      </c>
      <c r="J35" s="38">
        <v>3.63</v>
      </c>
      <c r="K35" s="22"/>
      <c r="L35" s="22"/>
      <c r="M35" s="22"/>
      <c r="N35" s="22"/>
      <c r="O35" s="22"/>
      <c r="P35" s="22"/>
    </row>
    <row r="36" spans="1:16" ht="39" customHeight="1" x14ac:dyDescent="0.2">
      <c r="A36" s="22"/>
      <c r="B36" s="35"/>
      <c r="C36" s="1133" t="s">
        <v>581</v>
      </c>
      <c r="D36" s="1133"/>
      <c r="E36" s="1134"/>
      <c r="F36" s="36">
        <v>1.44</v>
      </c>
      <c r="G36" s="37">
        <v>1.24</v>
      </c>
      <c r="H36" s="37">
        <v>0.95</v>
      </c>
      <c r="I36" s="37">
        <v>1.37</v>
      </c>
      <c r="J36" s="38">
        <v>2.2599999999999998</v>
      </c>
      <c r="K36" s="22"/>
      <c r="L36" s="22"/>
      <c r="M36" s="22"/>
      <c r="N36" s="22"/>
      <c r="O36" s="22"/>
      <c r="P36" s="22"/>
    </row>
    <row r="37" spans="1:16" ht="39" customHeight="1" x14ac:dyDescent="0.2">
      <c r="A37" s="22"/>
      <c r="B37" s="35"/>
      <c r="C37" s="1133" t="s">
        <v>582</v>
      </c>
      <c r="D37" s="1133"/>
      <c r="E37" s="1134"/>
      <c r="F37" s="36">
        <v>4.03</v>
      </c>
      <c r="G37" s="37">
        <v>1.81</v>
      </c>
      <c r="H37" s="37">
        <v>3.32</v>
      </c>
      <c r="I37" s="37">
        <v>3.07</v>
      </c>
      <c r="J37" s="38">
        <v>0.99</v>
      </c>
      <c r="K37" s="22"/>
      <c r="L37" s="22"/>
      <c r="M37" s="22"/>
      <c r="N37" s="22"/>
      <c r="O37" s="22"/>
      <c r="P37" s="22"/>
    </row>
    <row r="38" spans="1:16" ht="39" customHeight="1" x14ac:dyDescent="0.2">
      <c r="A38" s="22"/>
      <c r="B38" s="35"/>
      <c r="C38" s="1133" t="s">
        <v>583</v>
      </c>
      <c r="D38" s="1133"/>
      <c r="E38" s="1134"/>
      <c r="F38" s="36">
        <v>1.36</v>
      </c>
      <c r="G38" s="37">
        <v>0.83</v>
      </c>
      <c r="H38" s="37">
        <v>1.05</v>
      </c>
      <c r="I38" s="37">
        <v>0.44</v>
      </c>
      <c r="J38" s="38">
        <v>0.91</v>
      </c>
      <c r="K38" s="22"/>
      <c r="L38" s="22"/>
      <c r="M38" s="22"/>
      <c r="N38" s="22"/>
      <c r="O38" s="22"/>
      <c r="P38" s="22"/>
    </row>
    <row r="39" spans="1:16" ht="39" customHeight="1" x14ac:dyDescent="0.2">
      <c r="A39" s="22"/>
      <c r="B39" s="35"/>
      <c r="C39" s="1133" t="s">
        <v>584</v>
      </c>
      <c r="D39" s="1133"/>
      <c r="E39" s="1134"/>
      <c r="F39" s="36">
        <v>1.45</v>
      </c>
      <c r="G39" s="37">
        <v>0.91</v>
      </c>
      <c r="H39" s="37">
        <v>0.94</v>
      </c>
      <c r="I39" s="37">
        <v>0.93</v>
      </c>
      <c r="J39" s="38">
        <v>0.9</v>
      </c>
      <c r="K39" s="22"/>
      <c r="L39" s="22"/>
      <c r="M39" s="22"/>
      <c r="N39" s="22"/>
      <c r="O39" s="22"/>
      <c r="P39" s="22"/>
    </row>
    <row r="40" spans="1:16" ht="39" customHeight="1" x14ac:dyDescent="0.2">
      <c r="A40" s="22"/>
      <c r="B40" s="35"/>
      <c r="C40" s="1133" t="s">
        <v>585</v>
      </c>
      <c r="D40" s="1133"/>
      <c r="E40" s="1134"/>
      <c r="F40" s="36">
        <v>0.35</v>
      </c>
      <c r="G40" s="37">
        <v>0.42</v>
      </c>
      <c r="H40" s="37">
        <v>0.47</v>
      </c>
      <c r="I40" s="37">
        <v>0.55000000000000004</v>
      </c>
      <c r="J40" s="38">
        <v>0.43</v>
      </c>
      <c r="K40" s="22"/>
      <c r="L40" s="22"/>
      <c r="M40" s="22"/>
      <c r="N40" s="22"/>
      <c r="O40" s="22"/>
      <c r="P40" s="22"/>
    </row>
    <row r="41" spans="1:16" ht="39" customHeight="1" x14ac:dyDescent="0.2">
      <c r="A41" s="22"/>
      <c r="B41" s="35"/>
      <c r="C41" s="1133" t="s">
        <v>586</v>
      </c>
      <c r="D41" s="1133"/>
      <c r="E41" s="1134"/>
      <c r="F41" s="36" t="s">
        <v>530</v>
      </c>
      <c r="G41" s="37" t="s">
        <v>530</v>
      </c>
      <c r="H41" s="37" t="s">
        <v>530</v>
      </c>
      <c r="I41" s="37" t="s">
        <v>530</v>
      </c>
      <c r="J41" s="38">
        <v>0.12</v>
      </c>
      <c r="K41" s="22"/>
      <c r="L41" s="22"/>
      <c r="M41" s="22"/>
      <c r="N41" s="22"/>
      <c r="O41" s="22"/>
      <c r="P41" s="22"/>
    </row>
    <row r="42" spans="1:16" ht="39" customHeight="1" x14ac:dyDescent="0.2">
      <c r="A42" s="22"/>
      <c r="B42" s="39"/>
      <c r="C42" s="1133" t="s">
        <v>587</v>
      </c>
      <c r="D42" s="1133"/>
      <c r="E42" s="1134"/>
      <c r="F42" s="36" t="s">
        <v>530</v>
      </c>
      <c r="G42" s="37" t="s">
        <v>530</v>
      </c>
      <c r="H42" s="37" t="s">
        <v>530</v>
      </c>
      <c r="I42" s="37" t="s">
        <v>530</v>
      </c>
      <c r="J42" s="38" t="s">
        <v>530</v>
      </c>
      <c r="K42" s="22"/>
      <c r="L42" s="22"/>
      <c r="M42" s="22"/>
      <c r="N42" s="22"/>
      <c r="O42" s="22"/>
      <c r="P42" s="22"/>
    </row>
    <row r="43" spans="1:16" ht="39" customHeight="1" thickBot="1" x14ac:dyDescent="0.25">
      <c r="A43" s="22"/>
      <c r="B43" s="40"/>
      <c r="C43" s="1135" t="s">
        <v>588</v>
      </c>
      <c r="D43" s="1135"/>
      <c r="E43" s="1136"/>
      <c r="F43" s="41">
        <v>0.17</v>
      </c>
      <c r="G43" s="42">
        <v>0.12</v>
      </c>
      <c r="H43" s="42">
        <v>0.14000000000000001</v>
      </c>
      <c r="I43" s="42">
        <v>0.28999999999999998</v>
      </c>
      <c r="J43" s="43">
        <v>0.11</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QBmffSXDayg+sRXlQH3bkAPX6zx3dU8WWLmoVbwtlTn2/tZpzpmGx18dVDKE/48hlSaQYtGjeMrORXVY5IxZQ==" saltValue="0yjBcK9fL7Ew7Ll1/IL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2">
      <c r="A45" s="46"/>
      <c r="B45" s="1139" t="s">
        <v>10</v>
      </c>
      <c r="C45" s="1140"/>
      <c r="D45" s="56"/>
      <c r="E45" s="1145" t="s">
        <v>11</v>
      </c>
      <c r="F45" s="1145"/>
      <c r="G45" s="1145"/>
      <c r="H45" s="1145"/>
      <c r="I45" s="1145"/>
      <c r="J45" s="1146"/>
      <c r="K45" s="57">
        <v>2879</v>
      </c>
      <c r="L45" s="58">
        <v>2873</v>
      </c>
      <c r="M45" s="58">
        <v>2875</v>
      </c>
      <c r="N45" s="58">
        <v>2852</v>
      </c>
      <c r="O45" s="59">
        <v>2889</v>
      </c>
      <c r="P45" s="46"/>
      <c r="Q45" s="46"/>
      <c r="R45" s="46"/>
      <c r="S45" s="46"/>
      <c r="T45" s="46"/>
      <c r="U45" s="46"/>
    </row>
    <row r="46" spans="1:21" ht="30.75" customHeight="1" x14ac:dyDescent="0.2">
      <c r="A46" s="46"/>
      <c r="B46" s="1141"/>
      <c r="C46" s="1142"/>
      <c r="D46" s="60"/>
      <c r="E46" s="1147" t="s">
        <v>12</v>
      </c>
      <c r="F46" s="1147"/>
      <c r="G46" s="1147"/>
      <c r="H46" s="1147"/>
      <c r="I46" s="1147"/>
      <c r="J46" s="1148"/>
      <c r="K46" s="61" t="s">
        <v>530</v>
      </c>
      <c r="L46" s="62" t="s">
        <v>530</v>
      </c>
      <c r="M46" s="62" t="s">
        <v>530</v>
      </c>
      <c r="N46" s="62" t="s">
        <v>530</v>
      </c>
      <c r="O46" s="63" t="s">
        <v>530</v>
      </c>
      <c r="P46" s="46"/>
      <c r="Q46" s="46"/>
      <c r="R46" s="46"/>
      <c r="S46" s="46"/>
      <c r="T46" s="46"/>
      <c r="U46" s="46"/>
    </row>
    <row r="47" spans="1:21" ht="30.75" customHeight="1" x14ac:dyDescent="0.2">
      <c r="A47" s="46"/>
      <c r="B47" s="1141"/>
      <c r="C47" s="1142"/>
      <c r="D47" s="60"/>
      <c r="E47" s="1147" t="s">
        <v>13</v>
      </c>
      <c r="F47" s="1147"/>
      <c r="G47" s="1147"/>
      <c r="H47" s="1147"/>
      <c r="I47" s="1147"/>
      <c r="J47" s="1148"/>
      <c r="K47" s="61" t="s">
        <v>530</v>
      </c>
      <c r="L47" s="62" t="s">
        <v>530</v>
      </c>
      <c r="M47" s="62" t="s">
        <v>530</v>
      </c>
      <c r="N47" s="62" t="s">
        <v>530</v>
      </c>
      <c r="O47" s="63" t="s">
        <v>530</v>
      </c>
      <c r="P47" s="46"/>
      <c r="Q47" s="46"/>
      <c r="R47" s="46"/>
      <c r="S47" s="46"/>
      <c r="T47" s="46"/>
      <c r="U47" s="46"/>
    </row>
    <row r="48" spans="1:21" ht="30.75" customHeight="1" x14ac:dyDescent="0.2">
      <c r="A48" s="46"/>
      <c r="B48" s="1141"/>
      <c r="C48" s="1142"/>
      <c r="D48" s="60"/>
      <c r="E48" s="1147" t="s">
        <v>14</v>
      </c>
      <c r="F48" s="1147"/>
      <c r="G48" s="1147"/>
      <c r="H48" s="1147"/>
      <c r="I48" s="1147"/>
      <c r="J48" s="1148"/>
      <c r="K48" s="61">
        <v>566</v>
      </c>
      <c r="L48" s="62">
        <v>562</v>
      </c>
      <c r="M48" s="62">
        <v>582</v>
      </c>
      <c r="N48" s="62">
        <v>641</v>
      </c>
      <c r="O48" s="63">
        <v>672</v>
      </c>
      <c r="P48" s="46"/>
      <c r="Q48" s="46"/>
      <c r="R48" s="46"/>
      <c r="S48" s="46"/>
      <c r="T48" s="46"/>
      <c r="U48" s="46"/>
    </row>
    <row r="49" spans="1:21" ht="30.75" customHeight="1" x14ac:dyDescent="0.2">
      <c r="A49" s="46"/>
      <c r="B49" s="1141"/>
      <c r="C49" s="1142"/>
      <c r="D49" s="60"/>
      <c r="E49" s="1147" t="s">
        <v>15</v>
      </c>
      <c r="F49" s="1147"/>
      <c r="G49" s="1147"/>
      <c r="H49" s="1147"/>
      <c r="I49" s="1147"/>
      <c r="J49" s="1148"/>
      <c r="K49" s="61" t="s">
        <v>530</v>
      </c>
      <c r="L49" s="62" t="s">
        <v>530</v>
      </c>
      <c r="M49" s="62" t="s">
        <v>530</v>
      </c>
      <c r="N49" s="62" t="s">
        <v>530</v>
      </c>
      <c r="O49" s="63" t="s">
        <v>530</v>
      </c>
      <c r="P49" s="46"/>
      <c r="Q49" s="46"/>
      <c r="R49" s="46"/>
      <c r="S49" s="46"/>
      <c r="T49" s="46"/>
      <c r="U49" s="46"/>
    </row>
    <row r="50" spans="1:21" ht="30.75" customHeight="1" x14ac:dyDescent="0.2">
      <c r="A50" s="46"/>
      <c r="B50" s="1141"/>
      <c r="C50" s="1142"/>
      <c r="D50" s="60"/>
      <c r="E50" s="1147" t="s">
        <v>16</v>
      </c>
      <c r="F50" s="1147"/>
      <c r="G50" s="1147"/>
      <c r="H50" s="1147"/>
      <c r="I50" s="1147"/>
      <c r="J50" s="1148"/>
      <c r="K50" s="61">
        <v>8</v>
      </c>
      <c r="L50" s="62">
        <v>8</v>
      </c>
      <c r="M50" s="62">
        <v>7</v>
      </c>
      <c r="N50" s="62">
        <v>34</v>
      </c>
      <c r="O50" s="63">
        <v>33</v>
      </c>
      <c r="P50" s="46"/>
      <c r="Q50" s="46"/>
      <c r="R50" s="46"/>
      <c r="S50" s="46"/>
      <c r="T50" s="46"/>
      <c r="U50" s="46"/>
    </row>
    <row r="51" spans="1:21" ht="30.75" customHeight="1" x14ac:dyDescent="0.2">
      <c r="A51" s="46"/>
      <c r="B51" s="1143"/>
      <c r="C51" s="1144"/>
      <c r="D51" s="64"/>
      <c r="E51" s="1147" t="s">
        <v>17</v>
      </c>
      <c r="F51" s="1147"/>
      <c r="G51" s="1147"/>
      <c r="H51" s="1147"/>
      <c r="I51" s="1147"/>
      <c r="J51" s="1148"/>
      <c r="K51" s="61" t="s">
        <v>530</v>
      </c>
      <c r="L51" s="62" t="s">
        <v>530</v>
      </c>
      <c r="M51" s="62" t="s">
        <v>530</v>
      </c>
      <c r="N51" s="62" t="s">
        <v>530</v>
      </c>
      <c r="O51" s="63" t="s">
        <v>530</v>
      </c>
      <c r="P51" s="46"/>
      <c r="Q51" s="46"/>
      <c r="R51" s="46"/>
      <c r="S51" s="46"/>
      <c r="T51" s="46"/>
      <c r="U51" s="46"/>
    </row>
    <row r="52" spans="1:21" ht="30.75" customHeight="1" x14ac:dyDescent="0.2">
      <c r="A52" s="46"/>
      <c r="B52" s="1149" t="s">
        <v>18</v>
      </c>
      <c r="C52" s="1150"/>
      <c r="D52" s="64"/>
      <c r="E52" s="1147" t="s">
        <v>19</v>
      </c>
      <c r="F52" s="1147"/>
      <c r="G52" s="1147"/>
      <c r="H52" s="1147"/>
      <c r="I52" s="1147"/>
      <c r="J52" s="1148"/>
      <c r="K52" s="61">
        <v>2272</v>
      </c>
      <c r="L52" s="62">
        <v>2248</v>
      </c>
      <c r="M52" s="62">
        <v>2266</v>
      </c>
      <c r="N52" s="62">
        <v>2202</v>
      </c>
      <c r="O52" s="63">
        <v>2213</v>
      </c>
      <c r="P52" s="46"/>
      <c r="Q52" s="46"/>
      <c r="R52" s="46"/>
      <c r="S52" s="46"/>
      <c r="T52" s="46"/>
      <c r="U52" s="46"/>
    </row>
    <row r="53" spans="1:21" ht="30.75" customHeight="1" thickBot="1" x14ac:dyDescent="0.25">
      <c r="A53" s="46"/>
      <c r="B53" s="1151" t="s">
        <v>20</v>
      </c>
      <c r="C53" s="1152"/>
      <c r="D53" s="65"/>
      <c r="E53" s="1153" t="s">
        <v>21</v>
      </c>
      <c r="F53" s="1153"/>
      <c r="G53" s="1153"/>
      <c r="H53" s="1153"/>
      <c r="I53" s="1153"/>
      <c r="J53" s="1154"/>
      <c r="K53" s="66">
        <v>1181</v>
      </c>
      <c r="L53" s="67">
        <v>1195</v>
      </c>
      <c r="M53" s="67">
        <v>1198</v>
      </c>
      <c r="N53" s="67">
        <v>1325</v>
      </c>
      <c r="O53" s="68">
        <v>1381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5">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2">
      <c r="B58" s="1155" t="s">
        <v>25</v>
      </c>
      <c r="C58" s="1156"/>
      <c r="D58" s="1161" t="s">
        <v>26</v>
      </c>
      <c r="E58" s="1162"/>
      <c r="F58" s="1162"/>
      <c r="G58" s="1162"/>
      <c r="H58" s="1162"/>
      <c r="I58" s="1162"/>
      <c r="J58" s="1163"/>
      <c r="K58" s="81" t="s">
        <v>606</v>
      </c>
      <c r="L58" s="82" t="s">
        <v>606</v>
      </c>
      <c r="M58" s="82" t="s">
        <v>606</v>
      </c>
      <c r="N58" s="82" t="s">
        <v>606</v>
      </c>
      <c r="O58" s="83" t="s">
        <v>606</v>
      </c>
    </row>
    <row r="59" spans="1:21" ht="31.5" customHeight="1" x14ac:dyDescent="0.2">
      <c r="B59" s="1157"/>
      <c r="C59" s="1158"/>
      <c r="D59" s="1164" t="s">
        <v>27</v>
      </c>
      <c r="E59" s="1165"/>
      <c r="F59" s="1165"/>
      <c r="G59" s="1165"/>
      <c r="H59" s="1165"/>
      <c r="I59" s="1165"/>
      <c r="J59" s="1166"/>
      <c r="K59" s="84" t="s">
        <v>606</v>
      </c>
      <c r="L59" s="85" t="s">
        <v>606</v>
      </c>
      <c r="M59" s="85" t="s">
        <v>606</v>
      </c>
      <c r="N59" s="85" t="s">
        <v>606</v>
      </c>
      <c r="O59" s="86" t="s">
        <v>606</v>
      </c>
    </row>
    <row r="60" spans="1:21" ht="31.5" customHeight="1" thickBot="1" x14ac:dyDescent="0.25">
      <c r="B60" s="1159"/>
      <c r="C60" s="1160"/>
      <c r="D60" s="1167" t="s">
        <v>28</v>
      </c>
      <c r="E60" s="1168"/>
      <c r="F60" s="1168"/>
      <c r="G60" s="1168"/>
      <c r="H60" s="1168"/>
      <c r="I60" s="1168"/>
      <c r="J60" s="1169"/>
      <c r="K60" s="87" t="s">
        <v>606</v>
      </c>
      <c r="L60" s="88" t="s">
        <v>606</v>
      </c>
      <c r="M60" s="88" t="s">
        <v>606</v>
      </c>
      <c r="N60" s="88" t="s">
        <v>606</v>
      </c>
      <c r="O60" s="89" t="s">
        <v>606</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c1f6YHI2ALd23yXwDtDavvnEdZtufSP91nxZdngHi7YWZRuTmQUpG15gXBg02RDD1Ls/rzA8EpiTm0oAp0txw==" saltValue="PqXTutHfVE8OtIoyahJL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571</v>
      </c>
      <c r="J40" s="101" t="s">
        <v>572</v>
      </c>
      <c r="K40" s="101" t="s">
        <v>573</v>
      </c>
      <c r="L40" s="101" t="s">
        <v>574</v>
      </c>
      <c r="M40" s="102" t="s">
        <v>575</v>
      </c>
    </row>
    <row r="41" spans="2:13" ht="27.75" customHeight="1" x14ac:dyDescent="0.2">
      <c r="B41" s="1170" t="s">
        <v>31</v>
      </c>
      <c r="C41" s="1171"/>
      <c r="D41" s="103"/>
      <c r="E41" s="1176" t="s">
        <v>32</v>
      </c>
      <c r="F41" s="1176"/>
      <c r="G41" s="1176"/>
      <c r="H41" s="1177"/>
      <c r="I41" s="338">
        <v>27394</v>
      </c>
      <c r="J41" s="339">
        <v>26942</v>
      </c>
      <c r="K41" s="339">
        <v>27086</v>
      </c>
      <c r="L41" s="339">
        <v>27612</v>
      </c>
      <c r="M41" s="340">
        <v>28910</v>
      </c>
    </row>
    <row r="42" spans="2:13" ht="27.75" customHeight="1" x14ac:dyDescent="0.2">
      <c r="B42" s="1172"/>
      <c r="C42" s="1173"/>
      <c r="D42" s="104"/>
      <c r="E42" s="1178" t="s">
        <v>33</v>
      </c>
      <c r="F42" s="1178"/>
      <c r="G42" s="1178"/>
      <c r="H42" s="1179"/>
      <c r="I42" s="341">
        <v>45</v>
      </c>
      <c r="J42" s="342">
        <v>39</v>
      </c>
      <c r="K42" s="342">
        <v>32</v>
      </c>
      <c r="L42" s="342">
        <v>27</v>
      </c>
      <c r="M42" s="343">
        <v>22</v>
      </c>
    </row>
    <row r="43" spans="2:13" ht="27.75" customHeight="1" x14ac:dyDescent="0.2">
      <c r="B43" s="1172"/>
      <c r="C43" s="1173"/>
      <c r="D43" s="104"/>
      <c r="E43" s="1178" t="s">
        <v>34</v>
      </c>
      <c r="F43" s="1178"/>
      <c r="G43" s="1178"/>
      <c r="H43" s="1179"/>
      <c r="I43" s="341">
        <v>7788</v>
      </c>
      <c r="J43" s="342">
        <v>7746</v>
      </c>
      <c r="K43" s="342">
        <v>7662</v>
      </c>
      <c r="L43" s="342">
        <v>8006</v>
      </c>
      <c r="M43" s="343">
        <v>8398</v>
      </c>
    </row>
    <row r="44" spans="2:13" ht="27.75" customHeight="1" x14ac:dyDescent="0.2">
      <c r="B44" s="1172"/>
      <c r="C44" s="1173"/>
      <c r="D44" s="104"/>
      <c r="E44" s="1178" t="s">
        <v>35</v>
      </c>
      <c r="F44" s="1178"/>
      <c r="G44" s="1178"/>
      <c r="H44" s="1179"/>
      <c r="I44" s="341" t="s">
        <v>530</v>
      </c>
      <c r="J44" s="342" t="s">
        <v>530</v>
      </c>
      <c r="K44" s="342" t="s">
        <v>530</v>
      </c>
      <c r="L44" s="342" t="s">
        <v>530</v>
      </c>
      <c r="M44" s="343" t="s">
        <v>530</v>
      </c>
    </row>
    <row r="45" spans="2:13" ht="27.75" customHeight="1" x14ac:dyDescent="0.2">
      <c r="B45" s="1172"/>
      <c r="C45" s="1173"/>
      <c r="D45" s="104"/>
      <c r="E45" s="1178" t="s">
        <v>36</v>
      </c>
      <c r="F45" s="1178"/>
      <c r="G45" s="1178"/>
      <c r="H45" s="1179"/>
      <c r="I45" s="341">
        <v>5303</v>
      </c>
      <c r="J45" s="342">
        <v>5167</v>
      </c>
      <c r="K45" s="342">
        <v>5264</v>
      </c>
      <c r="L45" s="342">
        <v>5139</v>
      </c>
      <c r="M45" s="343">
        <v>5066</v>
      </c>
    </row>
    <row r="46" spans="2:13" ht="27.75" customHeight="1" x14ac:dyDescent="0.2">
      <c r="B46" s="1172"/>
      <c r="C46" s="1173"/>
      <c r="D46" s="105"/>
      <c r="E46" s="1178" t="s">
        <v>37</v>
      </c>
      <c r="F46" s="1178"/>
      <c r="G46" s="1178"/>
      <c r="H46" s="1179"/>
      <c r="I46" s="341">
        <v>4</v>
      </c>
      <c r="J46" s="342">
        <v>4</v>
      </c>
      <c r="K46" s="342">
        <v>4</v>
      </c>
      <c r="L46" s="342">
        <v>4</v>
      </c>
      <c r="M46" s="343">
        <v>4</v>
      </c>
    </row>
    <row r="47" spans="2:13" ht="27.75" customHeight="1" x14ac:dyDescent="0.2">
      <c r="B47" s="1172"/>
      <c r="C47" s="1173"/>
      <c r="D47" s="106"/>
      <c r="E47" s="1180" t="s">
        <v>38</v>
      </c>
      <c r="F47" s="1181"/>
      <c r="G47" s="1181"/>
      <c r="H47" s="1182"/>
      <c r="I47" s="341" t="s">
        <v>530</v>
      </c>
      <c r="J47" s="342" t="s">
        <v>530</v>
      </c>
      <c r="K47" s="342" t="s">
        <v>530</v>
      </c>
      <c r="L47" s="342" t="s">
        <v>530</v>
      </c>
      <c r="M47" s="343" t="s">
        <v>530</v>
      </c>
    </row>
    <row r="48" spans="2:13" ht="27.75" customHeight="1" x14ac:dyDescent="0.2">
      <c r="B48" s="1172"/>
      <c r="C48" s="1173"/>
      <c r="D48" s="104"/>
      <c r="E48" s="1178" t="s">
        <v>39</v>
      </c>
      <c r="F48" s="1178"/>
      <c r="G48" s="1178"/>
      <c r="H48" s="1179"/>
      <c r="I48" s="341" t="s">
        <v>530</v>
      </c>
      <c r="J48" s="342" t="s">
        <v>530</v>
      </c>
      <c r="K48" s="342" t="s">
        <v>530</v>
      </c>
      <c r="L48" s="342" t="s">
        <v>530</v>
      </c>
      <c r="M48" s="343" t="s">
        <v>530</v>
      </c>
    </row>
    <row r="49" spans="2:13" ht="27.75" customHeight="1" x14ac:dyDescent="0.2">
      <c r="B49" s="1174"/>
      <c r="C49" s="1175"/>
      <c r="D49" s="104"/>
      <c r="E49" s="1178" t="s">
        <v>40</v>
      </c>
      <c r="F49" s="1178"/>
      <c r="G49" s="1178"/>
      <c r="H49" s="1179"/>
      <c r="I49" s="341" t="s">
        <v>530</v>
      </c>
      <c r="J49" s="342" t="s">
        <v>530</v>
      </c>
      <c r="K49" s="342" t="s">
        <v>530</v>
      </c>
      <c r="L49" s="342" t="s">
        <v>530</v>
      </c>
      <c r="M49" s="343" t="s">
        <v>530</v>
      </c>
    </row>
    <row r="50" spans="2:13" ht="27.75" customHeight="1" x14ac:dyDescent="0.2">
      <c r="B50" s="1183" t="s">
        <v>41</v>
      </c>
      <c r="C50" s="1184"/>
      <c r="D50" s="107"/>
      <c r="E50" s="1178" t="s">
        <v>42</v>
      </c>
      <c r="F50" s="1178"/>
      <c r="G50" s="1178"/>
      <c r="H50" s="1179"/>
      <c r="I50" s="341">
        <v>6351</v>
      </c>
      <c r="J50" s="342">
        <v>6616</v>
      </c>
      <c r="K50" s="342">
        <v>7139</v>
      </c>
      <c r="L50" s="342">
        <v>9715</v>
      </c>
      <c r="M50" s="343">
        <v>10179</v>
      </c>
    </row>
    <row r="51" spans="2:13" ht="27.75" customHeight="1" x14ac:dyDescent="0.2">
      <c r="B51" s="1172"/>
      <c r="C51" s="1173"/>
      <c r="D51" s="104"/>
      <c r="E51" s="1178" t="s">
        <v>43</v>
      </c>
      <c r="F51" s="1178"/>
      <c r="G51" s="1178"/>
      <c r="H51" s="1179"/>
      <c r="I51" s="341">
        <v>769</v>
      </c>
      <c r="J51" s="342">
        <v>906</v>
      </c>
      <c r="K51" s="342">
        <v>924</v>
      </c>
      <c r="L51" s="342">
        <v>998</v>
      </c>
      <c r="M51" s="343">
        <v>899</v>
      </c>
    </row>
    <row r="52" spans="2:13" ht="27.75" customHeight="1" x14ac:dyDescent="0.2">
      <c r="B52" s="1174"/>
      <c r="C52" s="1175"/>
      <c r="D52" s="104"/>
      <c r="E52" s="1178" t="s">
        <v>44</v>
      </c>
      <c r="F52" s="1178"/>
      <c r="G52" s="1178"/>
      <c r="H52" s="1179"/>
      <c r="I52" s="341">
        <v>22815</v>
      </c>
      <c r="J52" s="342">
        <v>22576</v>
      </c>
      <c r="K52" s="342">
        <v>22684</v>
      </c>
      <c r="L52" s="342">
        <v>22752</v>
      </c>
      <c r="M52" s="343">
        <v>23027</v>
      </c>
    </row>
    <row r="53" spans="2:13" ht="27.75" customHeight="1" thickBot="1" x14ac:dyDescent="0.25">
      <c r="B53" s="1185" t="s">
        <v>45</v>
      </c>
      <c r="C53" s="1186"/>
      <c r="D53" s="108"/>
      <c r="E53" s="1187" t="s">
        <v>46</v>
      </c>
      <c r="F53" s="1187"/>
      <c r="G53" s="1187"/>
      <c r="H53" s="1188"/>
      <c r="I53" s="344">
        <v>10599</v>
      </c>
      <c r="J53" s="345">
        <v>9798</v>
      </c>
      <c r="K53" s="345">
        <v>9302</v>
      </c>
      <c r="L53" s="345">
        <v>7323</v>
      </c>
      <c r="M53" s="346">
        <v>8295</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iQ2CIpLujeJZiYoFUkIqOvLZN8U40J27WD+zqTbZvJutaa06krdhMCwoCwbAD2lls70GndJBjazxiH1f5ck+7w==" saltValue="hm8zJMmA7i/HdL2ZuzRr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573</v>
      </c>
      <c r="G54" s="117" t="s">
        <v>574</v>
      </c>
      <c r="H54" s="118" t="s">
        <v>575</v>
      </c>
    </row>
    <row r="55" spans="2:8" ht="52.5" customHeight="1" x14ac:dyDescent="0.2">
      <c r="B55" s="119"/>
      <c r="C55" s="1191" t="s">
        <v>49</v>
      </c>
      <c r="D55" s="1191"/>
      <c r="E55" s="1192"/>
      <c r="F55" s="120">
        <v>2729</v>
      </c>
      <c r="G55" s="120">
        <v>3648</v>
      </c>
      <c r="H55" s="121">
        <v>3648</v>
      </c>
    </row>
    <row r="56" spans="2:8" ht="52.5" customHeight="1" x14ac:dyDescent="0.2">
      <c r="B56" s="122"/>
      <c r="C56" s="1193" t="s">
        <v>50</v>
      </c>
      <c r="D56" s="1193"/>
      <c r="E56" s="1194"/>
      <c r="F56" s="123">
        <v>105</v>
      </c>
      <c r="G56" s="123">
        <v>303</v>
      </c>
      <c r="H56" s="124">
        <v>303</v>
      </c>
    </row>
    <row r="57" spans="2:8" ht="53.25" customHeight="1" x14ac:dyDescent="0.2">
      <c r="B57" s="122"/>
      <c r="C57" s="1195" t="s">
        <v>51</v>
      </c>
      <c r="D57" s="1195"/>
      <c r="E57" s="1196"/>
      <c r="F57" s="125">
        <v>3272</v>
      </c>
      <c r="G57" s="125">
        <v>4797</v>
      </c>
      <c r="H57" s="126">
        <v>5411</v>
      </c>
    </row>
    <row r="58" spans="2:8" ht="45.75" customHeight="1" x14ac:dyDescent="0.2">
      <c r="B58" s="127"/>
      <c r="C58" s="1197" t="s">
        <v>607</v>
      </c>
      <c r="D58" s="1198"/>
      <c r="E58" s="1199"/>
      <c r="F58" s="347">
        <v>928</v>
      </c>
      <c r="G58" s="347">
        <v>1036</v>
      </c>
      <c r="H58" s="348">
        <v>1312</v>
      </c>
    </row>
    <row r="59" spans="2:8" ht="45.75" customHeight="1" x14ac:dyDescent="0.2">
      <c r="B59" s="127"/>
      <c r="C59" s="1197" t="s">
        <v>608</v>
      </c>
      <c r="D59" s="1198"/>
      <c r="E59" s="1199"/>
      <c r="F59" s="347">
        <v>1122</v>
      </c>
      <c r="G59" s="347">
        <v>1165</v>
      </c>
      <c r="H59" s="348">
        <v>885</v>
      </c>
    </row>
    <row r="60" spans="2:8" ht="45.75" customHeight="1" x14ac:dyDescent="0.2">
      <c r="B60" s="127"/>
      <c r="C60" s="1197" t="s">
        <v>609</v>
      </c>
      <c r="D60" s="1198"/>
      <c r="E60" s="1199"/>
      <c r="F60" s="347">
        <v>591</v>
      </c>
      <c r="G60" s="347">
        <v>689</v>
      </c>
      <c r="H60" s="348">
        <v>852</v>
      </c>
    </row>
    <row r="61" spans="2:8" ht="45.75" customHeight="1" x14ac:dyDescent="0.2">
      <c r="B61" s="127"/>
      <c r="C61" s="1197" t="s">
        <v>610</v>
      </c>
      <c r="D61" s="1198"/>
      <c r="E61" s="1199"/>
      <c r="F61" s="347">
        <v>0</v>
      </c>
      <c r="G61" s="347">
        <v>800</v>
      </c>
      <c r="H61" s="348">
        <v>801</v>
      </c>
    </row>
    <row r="62" spans="2:8" ht="45.75" customHeight="1" thickBot="1" x14ac:dyDescent="0.25">
      <c r="B62" s="128"/>
      <c r="C62" s="1200" t="s">
        <v>611</v>
      </c>
      <c r="D62" s="1201"/>
      <c r="E62" s="1202"/>
      <c r="F62" s="349">
        <v>101</v>
      </c>
      <c r="G62" s="349">
        <v>304</v>
      </c>
      <c r="H62" s="350">
        <v>565</v>
      </c>
    </row>
    <row r="63" spans="2:8" ht="52.5" customHeight="1" thickBot="1" x14ac:dyDescent="0.25">
      <c r="B63" s="129"/>
      <c r="C63" s="1189" t="s">
        <v>52</v>
      </c>
      <c r="D63" s="1189"/>
      <c r="E63" s="1190"/>
      <c r="F63" s="130">
        <v>6107</v>
      </c>
      <c r="G63" s="130">
        <v>8748</v>
      </c>
      <c r="H63" s="131">
        <v>9362</v>
      </c>
    </row>
    <row r="64" spans="2:8" ht="13.2" x14ac:dyDescent="0.2"/>
  </sheetData>
  <sheetProtection algorithmName="SHA-512" hashValue="r42i/fFIuj3KwViby8izehGoDQ4fONKYWicUobIUpZtMj7RPz+jZ+gtuide7pTzl5Dh5XCY2kKn110n3q3UU3A==" saltValue="ljkKlvLli2n9KB/eMZP/T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8" customWidth="1"/>
    <col min="2" max="8" width="13.33203125" style="138" customWidth="1"/>
    <col min="9" max="16384" width="11.109375" style="138"/>
  </cols>
  <sheetData>
    <row r="1" spans="1:8" x14ac:dyDescent="0.2">
      <c r="A1" s="132"/>
      <c r="B1" s="133"/>
      <c r="C1" s="134"/>
      <c r="D1" s="135"/>
      <c r="E1" s="136"/>
      <c r="F1" s="136"/>
      <c r="G1" s="136"/>
      <c r="H1" s="137"/>
    </row>
    <row r="2" spans="1:8" x14ac:dyDescent="0.2">
      <c r="A2" s="139"/>
      <c r="B2" s="140"/>
      <c r="C2" s="141"/>
      <c r="D2" s="142" t="s">
        <v>53</v>
      </c>
      <c r="E2" s="143"/>
      <c r="F2" s="144" t="s">
        <v>568</v>
      </c>
      <c r="G2" s="145"/>
      <c r="H2" s="146"/>
    </row>
    <row r="3" spans="1:8" x14ac:dyDescent="0.2">
      <c r="A3" s="142" t="s">
        <v>561</v>
      </c>
      <c r="B3" s="147"/>
      <c r="C3" s="148"/>
      <c r="D3" s="149">
        <v>38705</v>
      </c>
      <c r="E3" s="150"/>
      <c r="F3" s="151">
        <v>69185</v>
      </c>
      <c r="G3" s="152"/>
      <c r="H3" s="153"/>
    </row>
    <row r="4" spans="1:8" x14ac:dyDescent="0.2">
      <c r="A4" s="154"/>
      <c r="B4" s="155"/>
      <c r="C4" s="156"/>
      <c r="D4" s="157">
        <v>14948</v>
      </c>
      <c r="E4" s="158"/>
      <c r="F4" s="159">
        <v>38519</v>
      </c>
      <c r="G4" s="160"/>
      <c r="H4" s="161"/>
    </row>
    <row r="5" spans="1:8" x14ac:dyDescent="0.2">
      <c r="A5" s="142" t="s">
        <v>563</v>
      </c>
      <c r="B5" s="147"/>
      <c r="C5" s="148"/>
      <c r="D5" s="149">
        <v>47828</v>
      </c>
      <c r="E5" s="150"/>
      <c r="F5" s="151">
        <v>70166</v>
      </c>
      <c r="G5" s="152"/>
      <c r="H5" s="153"/>
    </row>
    <row r="6" spans="1:8" x14ac:dyDescent="0.2">
      <c r="A6" s="154"/>
      <c r="B6" s="155"/>
      <c r="C6" s="156"/>
      <c r="D6" s="157">
        <v>19521</v>
      </c>
      <c r="E6" s="158"/>
      <c r="F6" s="159">
        <v>36115</v>
      </c>
      <c r="G6" s="160"/>
      <c r="H6" s="161"/>
    </row>
    <row r="7" spans="1:8" x14ac:dyDescent="0.2">
      <c r="A7" s="142" t="s">
        <v>564</v>
      </c>
      <c r="B7" s="147"/>
      <c r="C7" s="148"/>
      <c r="D7" s="149">
        <v>66566</v>
      </c>
      <c r="E7" s="150"/>
      <c r="F7" s="151">
        <v>70329</v>
      </c>
      <c r="G7" s="152"/>
      <c r="H7" s="153"/>
    </row>
    <row r="8" spans="1:8" x14ac:dyDescent="0.2">
      <c r="A8" s="154"/>
      <c r="B8" s="155"/>
      <c r="C8" s="156"/>
      <c r="D8" s="157">
        <v>43216</v>
      </c>
      <c r="E8" s="158"/>
      <c r="F8" s="159">
        <v>39403</v>
      </c>
      <c r="G8" s="160"/>
      <c r="H8" s="161"/>
    </row>
    <row r="9" spans="1:8" x14ac:dyDescent="0.2">
      <c r="A9" s="142" t="s">
        <v>565</v>
      </c>
      <c r="B9" s="147"/>
      <c r="C9" s="148"/>
      <c r="D9" s="149">
        <v>74325</v>
      </c>
      <c r="E9" s="150"/>
      <c r="F9" s="151">
        <v>71871</v>
      </c>
      <c r="G9" s="152"/>
      <c r="H9" s="153"/>
    </row>
    <row r="10" spans="1:8" x14ac:dyDescent="0.2">
      <c r="A10" s="154"/>
      <c r="B10" s="155"/>
      <c r="C10" s="156"/>
      <c r="D10" s="157">
        <v>43258</v>
      </c>
      <c r="E10" s="158"/>
      <c r="F10" s="159">
        <v>38232</v>
      </c>
      <c r="G10" s="160"/>
      <c r="H10" s="161"/>
    </row>
    <row r="11" spans="1:8" x14ac:dyDescent="0.2">
      <c r="A11" s="142" t="s">
        <v>566</v>
      </c>
      <c r="B11" s="147"/>
      <c r="C11" s="148"/>
      <c r="D11" s="149">
        <v>109046</v>
      </c>
      <c r="E11" s="150"/>
      <c r="F11" s="151">
        <v>71807</v>
      </c>
      <c r="G11" s="152"/>
      <c r="H11" s="153"/>
    </row>
    <row r="12" spans="1:8" x14ac:dyDescent="0.2">
      <c r="A12" s="154"/>
      <c r="B12" s="155"/>
      <c r="C12" s="162"/>
      <c r="D12" s="157">
        <v>86462</v>
      </c>
      <c r="E12" s="158"/>
      <c r="F12" s="159">
        <v>37333</v>
      </c>
      <c r="G12" s="160"/>
      <c r="H12" s="161"/>
    </row>
    <row r="13" spans="1:8" x14ac:dyDescent="0.2">
      <c r="A13" s="142"/>
      <c r="B13" s="147"/>
      <c r="C13" s="148"/>
      <c r="D13" s="149">
        <v>67294</v>
      </c>
      <c r="E13" s="150"/>
      <c r="F13" s="151">
        <v>70672</v>
      </c>
      <c r="G13" s="163"/>
      <c r="H13" s="153"/>
    </row>
    <row r="14" spans="1:8" x14ac:dyDescent="0.2">
      <c r="A14" s="154"/>
      <c r="B14" s="155"/>
      <c r="C14" s="156"/>
      <c r="D14" s="157">
        <v>41481</v>
      </c>
      <c r="E14" s="158"/>
      <c r="F14" s="159">
        <v>37920</v>
      </c>
      <c r="G14" s="160"/>
      <c r="H14" s="161"/>
    </row>
    <row r="17" spans="1:11" x14ac:dyDescent="0.2">
      <c r="A17" s="138" t="s">
        <v>54</v>
      </c>
    </row>
    <row r="18" spans="1:11" x14ac:dyDescent="0.2">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2">
      <c r="A19" s="164" t="s">
        <v>55</v>
      </c>
      <c r="B19" s="164">
        <f>ROUND(VALUE(SUBSTITUTE(実質収支比率等に係る経年分析!F$48,"▲","-")),2)</f>
        <v>5.0999999999999996</v>
      </c>
      <c r="C19" s="164">
        <f>ROUND(VALUE(SUBSTITUTE(実質収支比率等に係る経年分析!G$48,"▲","-")),2)</f>
        <v>2.41</v>
      </c>
      <c r="D19" s="164">
        <f>ROUND(VALUE(SUBSTITUTE(実質収支比率等に係る経年分析!H$48,"▲","-")),2)</f>
        <v>3.47</v>
      </c>
      <c r="E19" s="164">
        <f>ROUND(VALUE(SUBSTITUTE(実質収支比率等に係る経年分析!I$48,"▲","-")),2)</f>
        <v>6.35</v>
      </c>
      <c r="F19" s="164">
        <f>ROUND(VALUE(SUBSTITUTE(実質収支比率等に係る経年分析!J$48,"▲","-")),2)</f>
        <v>3.63</v>
      </c>
    </row>
    <row r="20" spans="1:11" x14ac:dyDescent="0.2">
      <c r="A20" s="164" t="s">
        <v>56</v>
      </c>
      <c r="B20" s="164">
        <f>ROUND(VALUE(SUBSTITUTE(実質収支比率等に係る経年分析!F$47,"▲","-")),2)</f>
        <v>17.239999999999998</v>
      </c>
      <c r="C20" s="164">
        <f>ROUND(VALUE(SUBSTITUTE(実質収支比率等に係る経年分析!G$47,"▲","-")),2)</f>
        <v>17.690000000000001</v>
      </c>
      <c r="D20" s="164">
        <f>ROUND(VALUE(SUBSTITUTE(実質収支比率等に係る経年分析!H$47,"▲","-")),2)</f>
        <v>17.77</v>
      </c>
      <c r="E20" s="164">
        <f>ROUND(VALUE(SUBSTITUTE(実質収支比率等に係る経年分析!I$47,"▲","-")),2)</f>
        <v>23.06</v>
      </c>
      <c r="F20" s="164">
        <f>ROUND(VALUE(SUBSTITUTE(実質収支比率等に係る経年分析!J$47,"▲","-")),2)</f>
        <v>23.5</v>
      </c>
    </row>
    <row r="21" spans="1:11" x14ac:dyDescent="0.2">
      <c r="A21" s="164" t="s">
        <v>57</v>
      </c>
      <c r="B21" s="164">
        <f>IF(ISNUMBER(VALUE(SUBSTITUTE(実質収支比率等に係る経年分析!F$49,"▲","-"))),ROUND(VALUE(SUBSTITUTE(実質収支比率等に係る経年分析!F$49,"▲","-")),2),NA())</f>
        <v>-0.2</v>
      </c>
      <c r="C21" s="164">
        <f>IF(ISNUMBER(VALUE(SUBSTITUTE(実質収支比率等に係る経年分析!G$49,"▲","-"))),ROUND(VALUE(SUBSTITUTE(実質収支比率等に係る経年分析!G$49,"▲","-")),2),NA())</f>
        <v>-2.5299999999999998</v>
      </c>
      <c r="D21" s="164">
        <f>IF(ISNUMBER(VALUE(SUBSTITUTE(実質収支比率等に係る経年分析!H$49,"▲","-"))),ROUND(VALUE(SUBSTITUTE(実質収支比率等に係る経年分析!H$49,"▲","-")),2),NA())</f>
        <v>1.83</v>
      </c>
      <c r="E21" s="164">
        <f>IF(ISNUMBER(VALUE(SUBSTITUTE(実質収支比率等に係る経年分析!I$49,"▲","-"))),ROUND(VALUE(SUBSTITUTE(実質収支比率等に係る経年分析!I$49,"▲","-")),2),NA())</f>
        <v>8.7899999999999991</v>
      </c>
      <c r="F21" s="164">
        <f>IF(ISNUMBER(VALUE(SUBSTITUTE(実質収支比率等に係る経年分析!J$49,"▲","-"))),ROUND(VALUE(SUBSTITUTE(実質収支比率等に係る経年分析!J$49,"▲","-")),2),NA())</f>
        <v>-2.84</v>
      </c>
    </row>
    <row r="24" spans="1:11" x14ac:dyDescent="0.2">
      <c r="A24" s="138" t="s">
        <v>58</v>
      </c>
    </row>
    <row r="25" spans="1:11" x14ac:dyDescent="0.2">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2">
      <c r="A26" s="165"/>
      <c r="B26" s="165" t="s">
        <v>59</v>
      </c>
      <c r="C26" s="165" t="s">
        <v>60</v>
      </c>
      <c r="D26" s="165" t="s">
        <v>59</v>
      </c>
      <c r="E26" s="165" t="s">
        <v>60</v>
      </c>
      <c r="F26" s="165" t="s">
        <v>59</v>
      </c>
      <c r="G26" s="165" t="s">
        <v>60</v>
      </c>
      <c r="H26" s="165" t="s">
        <v>59</v>
      </c>
      <c r="I26" s="165" t="s">
        <v>60</v>
      </c>
      <c r="J26" s="165" t="s">
        <v>59</v>
      </c>
      <c r="K26" s="165" t="s">
        <v>60</v>
      </c>
    </row>
    <row r="27" spans="1:11" x14ac:dyDescent="0.2">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0.17</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0.12</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0.14000000000000001</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0.28999999999999998</v>
      </c>
      <c r="J27" s="165" t="e">
        <f>IF(ROUND(VALUE(SUBSTITUTE(連結実質赤字比率に係る赤字・黒字の構成分析!J$43,"▲", "-")), 2) &lt; 0, ABS(ROUND(VALUE(SUBSTITUTE(連結実質赤字比率に係る赤字・黒字の構成分析!J$43,"▲", "-")), 2)), NA())</f>
        <v>#N/A</v>
      </c>
      <c r="K27" s="165">
        <f>IF(ROUND(VALUE(SUBSTITUTE(連結実質赤字比率に係る赤字・黒字の構成分析!J$43,"▲", "-")), 2) &gt;= 0, ABS(ROUND(VALUE(SUBSTITUTE(連結実質赤字比率に係る赤字・黒字の構成分析!J$43,"▲", "-")), 2)), NA())</f>
        <v>0.11</v>
      </c>
    </row>
    <row r="28" spans="1:11" x14ac:dyDescent="0.2">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2">
      <c r="A29" s="165" t="str">
        <f>IF(連結実質赤字比率に係る赤字・黒字の構成分析!C$41="",NA(),連結実質赤字比率に係る赤字・黒字の構成分析!C$41)</f>
        <v>日南市公設合併処理浄化槽事業会計</v>
      </c>
      <c r="B29" s="165" t="e">
        <f>IF(ROUND(VALUE(SUBSTITUTE(連結実質赤字比率に係る赤字・黒字の構成分析!F$41,"▲", "-")), 2) &lt; 0, ABS(ROUND(VALUE(SUBSTITUTE(連結実質赤字比率に係る赤字・黒字の構成分析!F$41,"▲", "-")), 2)), NA())</f>
        <v>#VALUE!</v>
      </c>
      <c r="C29" s="165" t="e">
        <f>IF(ROUND(VALUE(SUBSTITUTE(連結実質赤字比率に係る赤字・黒字の構成分析!F$41,"▲", "-")), 2) &gt;= 0, ABS(ROUND(VALUE(SUBSTITUTE(連結実質赤字比率に係る赤字・黒字の構成分析!F$41,"▲", "-")), 2)), NA())</f>
        <v>#VALUE!</v>
      </c>
      <c r="D29" s="165" t="e">
        <f>IF(ROUND(VALUE(SUBSTITUTE(連結実質赤字比率に係る赤字・黒字の構成分析!G$41,"▲", "-")), 2) &lt; 0, ABS(ROUND(VALUE(SUBSTITUTE(連結実質赤字比率に係る赤字・黒字の構成分析!G$41,"▲", "-")), 2)), NA())</f>
        <v>#VALUE!</v>
      </c>
      <c r="E29" s="165" t="e">
        <f>IF(ROUND(VALUE(SUBSTITUTE(連結実質赤字比率に係る赤字・黒字の構成分析!G$41,"▲", "-")), 2) &gt;= 0, ABS(ROUND(VALUE(SUBSTITUTE(連結実質赤字比率に係る赤字・黒字の構成分析!G$41,"▲", "-")), 2)), NA())</f>
        <v>#VALUE!</v>
      </c>
      <c r="F29" s="165" t="e">
        <f>IF(ROUND(VALUE(SUBSTITUTE(連結実質赤字比率に係る赤字・黒字の構成分析!H$41,"▲", "-")), 2) &lt; 0, ABS(ROUND(VALUE(SUBSTITUTE(連結実質赤字比率に係る赤字・黒字の構成分析!H$41,"▲", "-")), 2)), NA())</f>
        <v>#VALUE!</v>
      </c>
      <c r="G29" s="165" t="e">
        <f>IF(ROUND(VALUE(SUBSTITUTE(連結実質赤字比率に係る赤字・黒字の構成分析!H$41,"▲", "-")), 2) &gt;= 0, ABS(ROUND(VALUE(SUBSTITUTE(連結実質赤字比率に係る赤字・黒字の構成分析!H$41,"▲", "-")), 2)), NA())</f>
        <v>#VALUE!</v>
      </c>
      <c r="H29" s="165" t="e">
        <f>IF(ROUND(VALUE(SUBSTITUTE(連結実質赤字比率に係る赤字・黒字の構成分析!I$41,"▲", "-")), 2) &lt; 0, ABS(ROUND(VALUE(SUBSTITUTE(連結実質赤字比率に係る赤字・黒字の構成分析!I$41,"▲", "-")), 2)), NA())</f>
        <v>#VALUE!</v>
      </c>
      <c r="I29" s="165" t="e">
        <f>IF(ROUND(VALUE(SUBSTITUTE(連結実質赤字比率に係る赤字・黒字の構成分析!I$41,"▲", "-")), 2) &gt;= 0, ABS(ROUND(VALUE(SUBSTITUTE(連結実質赤字比率に係る赤字・黒字の構成分析!I$41,"▲", "-")), 2)), NA())</f>
        <v>#VALUE!</v>
      </c>
      <c r="J29" s="165" t="e">
        <f>IF(ROUND(VALUE(SUBSTITUTE(連結実質赤字比率に係る赤字・黒字の構成分析!J$41,"▲", "-")), 2) &lt; 0, ABS(ROUND(VALUE(SUBSTITUTE(連結実質赤字比率に係る赤字・黒字の構成分析!J$41,"▲", "-")), 2)), NA())</f>
        <v>#N/A</v>
      </c>
      <c r="K29" s="165">
        <f>IF(ROUND(VALUE(SUBSTITUTE(連結実質赤字比率に係る赤字・黒字の構成分析!J$41,"▲", "-")), 2) &gt;= 0, ABS(ROUND(VALUE(SUBSTITUTE(連結実質赤字比率に係る赤字・黒字の構成分析!J$41,"▲", "-")), 2)), NA())</f>
        <v>0.12</v>
      </c>
    </row>
    <row r="30" spans="1:11" x14ac:dyDescent="0.2">
      <c r="A30" s="165" t="str">
        <f>IF(連結実質赤字比率に係る赤字・黒字の構成分析!C$40="",NA(),連結実質赤字比率に係る赤字・黒字の構成分析!C$40)</f>
        <v>日南市特定環境保全公共下水道事業会計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0.35</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0.42</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0.47</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0.55000000000000004</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0.43</v>
      </c>
    </row>
    <row r="31" spans="1:11" x14ac:dyDescent="0.2">
      <c r="A31" s="165" t="str">
        <f>IF(連結実質赤字比率に係る赤字・黒字の構成分析!C$39="",NA(),連結実質赤字比率に係る赤字・黒字の構成分析!C$39)</f>
        <v>日南市国民健康保険特別会計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1.45</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0.91</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0.94</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0.93</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0.9</v>
      </c>
    </row>
    <row r="32" spans="1:11" x14ac:dyDescent="0.2">
      <c r="A32" s="165" t="str">
        <f>IF(連結実質赤字比率に係る赤字・黒字の構成分析!C$38="",NA(),連結実質赤字比率に係る赤字・黒字の構成分析!C$38)</f>
        <v>日南市病院事業会計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1.36</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0.83</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1.05</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0.44</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0.91</v>
      </c>
    </row>
    <row r="33" spans="1:16" x14ac:dyDescent="0.2">
      <c r="A33" s="165" t="str">
        <f>IF(連結実質赤字比率に係る赤字・黒字の構成分析!C$37="",NA(),連結実質赤字比率に係る赤字・黒字の構成分析!C$37)</f>
        <v>日南市公共下水道事業会計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4.03</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1.81</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3.32</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3.07</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0.99</v>
      </c>
    </row>
    <row r="34" spans="1:16" x14ac:dyDescent="0.2">
      <c r="A34" s="165" t="str">
        <f>IF(連結実質赤字比率に係る赤字・黒字の構成分析!C$36="",NA(),連結実質赤字比率に係る赤字・黒字の構成分析!C$36)</f>
        <v>日南市介護保険特別会計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1.44</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1.24</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0.95</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1.37</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2.2599999999999998</v>
      </c>
    </row>
    <row r="35" spans="1:16" x14ac:dyDescent="0.2">
      <c r="A35" s="165" t="str">
        <f>IF(連結実質赤字比率に係る赤字・黒字の構成分析!C$35="",NA(),連結実質赤字比率に係る赤字・黒字の構成分析!C$35)</f>
        <v>一般会計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5.0999999999999996</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2.4</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3.47</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6.34</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3.63</v>
      </c>
    </row>
    <row r="36" spans="1:16" x14ac:dyDescent="0.2">
      <c r="A36" s="165" t="str">
        <f>IF(連結実質赤字比率に係る赤字・黒字の構成分析!C$34="",NA(),連結実質赤字比率に係る赤字・黒字の構成分析!C$34)</f>
        <v>日南市水道事業会計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7.1</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6.82</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6.23</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5.79</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6.1</v>
      </c>
    </row>
    <row r="39" spans="1:16" x14ac:dyDescent="0.2">
      <c r="A39" s="138" t="s">
        <v>61</v>
      </c>
    </row>
    <row r="40" spans="1:16" x14ac:dyDescent="0.2">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2">
      <c r="A41" s="166"/>
      <c r="B41" s="166" t="s">
        <v>62</v>
      </c>
      <c r="C41" s="166"/>
      <c r="D41" s="166" t="s">
        <v>63</v>
      </c>
      <c r="E41" s="166" t="s">
        <v>62</v>
      </c>
      <c r="F41" s="166"/>
      <c r="G41" s="166" t="s">
        <v>63</v>
      </c>
      <c r="H41" s="166" t="s">
        <v>62</v>
      </c>
      <c r="I41" s="166"/>
      <c r="J41" s="166" t="s">
        <v>63</v>
      </c>
      <c r="K41" s="166" t="s">
        <v>62</v>
      </c>
      <c r="L41" s="166"/>
      <c r="M41" s="166" t="s">
        <v>63</v>
      </c>
      <c r="N41" s="166" t="s">
        <v>62</v>
      </c>
      <c r="O41" s="166"/>
      <c r="P41" s="166" t="s">
        <v>63</v>
      </c>
    </row>
    <row r="42" spans="1:16" x14ac:dyDescent="0.2">
      <c r="A42" s="166" t="s">
        <v>64</v>
      </c>
      <c r="B42" s="166"/>
      <c r="C42" s="166"/>
      <c r="D42" s="166">
        <f>'実質公債費比率（分子）の構造'!K$52</f>
        <v>2272</v>
      </c>
      <c r="E42" s="166"/>
      <c r="F42" s="166"/>
      <c r="G42" s="166">
        <f>'実質公債費比率（分子）の構造'!L$52</f>
        <v>2248</v>
      </c>
      <c r="H42" s="166"/>
      <c r="I42" s="166"/>
      <c r="J42" s="166">
        <f>'実質公債費比率（分子）の構造'!M$52</f>
        <v>2266</v>
      </c>
      <c r="K42" s="166"/>
      <c r="L42" s="166"/>
      <c r="M42" s="166">
        <f>'実質公債費比率（分子）の構造'!N$52</f>
        <v>2202</v>
      </c>
      <c r="N42" s="166"/>
      <c r="O42" s="166"/>
      <c r="P42" s="166">
        <f>'実質公債費比率（分子）の構造'!O$52</f>
        <v>2213</v>
      </c>
    </row>
    <row r="43" spans="1:16" x14ac:dyDescent="0.2">
      <c r="A43" s="166" t="s">
        <v>65</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2">
      <c r="A44" s="166" t="s">
        <v>66</v>
      </c>
      <c r="B44" s="166">
        <f>'実質公債費比率（分子）の構造'!K$50</f>
        <v>8</v>
      </c>
      <c r="C44" s="166"/>
      <c r="D44" s="166"/>
      <c r="E44" s="166">
        <f>'実質公債費比率（分子）の構造'!L$50</f>
        <v>8</v>
      </c>
      <c r="F44" s="166"/>
      <c r="G44" s="166"/>
      <c r="H44" s="166">
        <f>'実質公債費比率（分子）の構造'!M$50</f>
        <v>7</v>
      </c>
      <c r="I44" s="166"/>
      <c r="J44" s="166"/>
      <c r="K44" s="166">
        <f>'実質公債費比率（分子）の構造'!N$50</f>
        <v>34</v>
      </c>
      <c r="L44" s="166"/>
      <c r="M44" s="166"/>
      <c r="N44" s="166">
        <f>'実質公債費比率（分子）の構造'!O$50</f>
        <v>33</v>
      </c>
      <c r="O44" s="166"/>
      <c r="P44" s="166"/>
    </row>
    <row r="45" spans="1:16" x14ac:dyDescent="0.2">
      <c r="A45" s="166" t="s">
        <v>67</v>
      </c>
      <c r="B45" s="166" t="str">
        <f>'実質公債費比率（分子）の構造'!K$49</f>
        <v>-</v>
      </c>
      <c r="C45" s="166"/>
      <c r="D45" s="166"/>
      <c r="E45" s="166" t="str">
        <f>'実質公債費比率（分子）の構造'!L$49</f>
        <v>-</v>
      </c>
      <c r="F45" s="166"/>
      <c r="G45" s="166"/>
      <c r="H45" s="166" t="str">
        <f>'実質公債費比率（分子）の構造'!M$49</f>
        <v>-</v>
      </c>
      <c r="I45" s="166"/>
      <c r="J45" s="166"/>
      <c r="K45" s="166" t="str">
        <f>'実質公債費比率（分子）の構造'!N$49</f>
        <v>-</v>
      </c>
      <c r="L45" s="166"/>
      <c r="M45" s="166"/>
      <c r="N45" s="166" t="str">
        <f>'実質公債費比率（分子）の構造'!O$49</f>
        <v>-</v>
      </c>
      <c r="O45" s="166"/>
      <c r="P45" s="166"/>
    </row>
    <row r="46" spans="1:16" x14ac:dyDescent="0.2">
      <c r="A46" s="166" t="s">
        <v>68</v>
      </c>
      <c r="B46" s="166">
        <f>'実質公債費比率（分子）の構造'!K$48</f>
        <v>566</v>
      </c>
      <c r="C46" s="166"/>
      <c r="D46" s="166"/>
      <c r="E46" s="166">
        <f>'実質公債費比率（分子）の構造'!L$48</f>
        <v>562</v>
      </c>
      <c r="F46" s="166"/>
      <c r="G46" s="166"/>
      <c r="H46" s="166">
        <f>'実質公債費比率（分子）の構造'!M$48</f>
        <v>582</v>
      </c>
      <c r="I46" s="166"/>
      <c r="J46" s="166"/>
      <c r="K46" s="166">
        <f>'実質公債費比率（分子）の構造'!N$48</f>
        <v>641</v>
      </c>
      <c r="L46" s="166"/>
      <c r="M46" s="166"/>
      <c r="N46" s="166">
        <f>'実質公債費比率（分子）の構造'!O$48</f>
        <v>672</v>
      </c>
      <c r="O46" s="166"/>
      <c r="P46" s="166"/>
    </row>
    <row r="47" spans="1:16" x14ac:dyDescent="0.2">
      <c r="A47" s="166" t="s">
        <v>69</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2">
      <c r="A48" s="166" t="s">
        <v>70</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2">
      <c r="A49" s="166" t="s">
        <v>71</v>
      </c>
      <c r="B49" s="166">
        <f>'実質公債費比率（分子）の構造'!K$45</f>
        <v>2879</v>
      </c>
      <c r="C49" s="166"/>
      <c r="D49" s="166"/>
      <c r="E49" s="166">
        <f>'実質公債費比率（分子）の構造'!L$45</f>
        <v>2873</v>
      </c>
      <c r="F49" s="166"/>
      <c r="G49" s="166"/>
      <c r="H49" s="166">
        <f>'実質公債費比率（分子）の構造'!M$45</f>
        <v>2875</v>
      </c>
      <c r="I49" s="166"/>
      <c r="J49" s="166"/>
      <c r="K49" s="166">
        <f>'実質公債費比率（分子）の構造'!N$45</f>
        <v>2852</v>
      </c>
      <c r="L49" s="166"/>
      <c r="M49" s="166"/>
      <c r="N49" s="166">
        <f>'実質公債費比率（分子）の構造'!O$45</f>
        <v>2889</v>
      </c>
      <c r="O49" s="166"/>
      <c r="P49" s="166"/>
    </row>
    <row r="50" spans="1:16" x14ac:dyDescent="0.2">
      <c r="A50" s="166" t="s">
        <v>72</v>
      </c>
      <c r="B50" s="166" t="e">
        <f>NA()</f>
        <v>#N/A</v>
      </c>
      <c r="C50" s="166">
        <f>IF(ISNUMBER('実質公債費比率（分子）の構造'!K$53),'実質公債費比率（分子）の構造'!K$53,NA())</f>
        <v>1181</v>
      </c>
      <c r="D50" s="166" t="e">
        <f>NA()</f>
        <v>#N/A</v>
      </c>
      <c r="E50" s="166" t="e">
        <f>NA()</f>
        <v>#N/A</v>
      </c>
      <c r="F50" s="166">
        <f>IF(ISNUMBER('実質公債費比率（分子）の構造'!L$53),'実質公債費比率（分子）の構造'!L$53,NA())</f>
        <v>1195</v>
      </c>
      <c r="G50" s="166" t="e">
        <f>NA()</f>
        <v>#N/A</v>
      </c>
      <c r="H50" s="166" t="e">
        <f>NA()</f>
        <v>#N/A</v>
      </c>
      <c r="I50" s="166">
        <f>IF(ISNUMBER('実質公債費比率（分子）の構造'!M$53),'実質公債費比率（分子）の構造'!M$53,NA())</f>
        <v>1198</v>
      </c>
      <c r="J50" s="166" t="e">
        <f>NA()</f>
        <v>#N/A</v>
      </c>
      <c r="K50" s="166" t="e">
        <f>NA()</f>
        <v>#N/A</v>
      </c>
      <c r="L50" s="166">
        <f>IF(ISNUMBER('実質公債費比率（分子）の構造'!N$53),'実質公債費比率（分子）の構造'!N$53,NA())</f>
        <v>1325</v>
      </c>
      <c r="M50" s="166" t="e">
        <f>NA()</f>
        <v>#N/A</v>
      </c>
      <c r="N50" s="166" t="e">
        <f>NA()</f>
        <v>#N/A</v>
      </c>
      <c r="O50" s="166">
        <f>IF(ISNUMBER('実質公債費比率（分子）の構造'!O$53),'実質公債費比率（分子）の構造'!O$53,NA())</f>
        <v>1381</v>
      </c>
      <c r="P50" s="166" t="e">
        <f>NA()</f>
        <v>#N/A</v>
      </c>
    </row>
    <row r="53" spans="1:16" x14ac:dyDescent="0.2">
      <c r="A53" s="138" t="s">
        <v>73</v>
      </c>
    </row>
    <row r="54" spans="1:16" x14ac:dyDescent="0.2">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2">
      <c r="A55" s="165"/>
      <c r="B55" s="165" t="s">
        <v>74</v>
      </c>
      <c r="C55" s="165"/>
      <c r="D55" s="165" t="s">
        <v>75</v>
      </c>
      <c r="E55" s="165" t="s">
        <v>74</v>
      </c>
      <c r="F55" s="165"/>
      <c r="G55" s="165" t="s">
        <v>75</v>
      </c>
      <c r="H55" s="165" t="s">
        <v>74</v>
      </c>
      <c r="I55" s="165"/>
      <c r="J55" s="165" t="s">
        <v>75</v>
      </c>
      <c r="K55" s="165" t="s">
        <v>74</v>
      </c>
      <c r="L55" s="165"/>
      <c r="M55" s="165" t="s">
        <v>75</v>
      </c>
      <c r="N55" s="165" t="s">
        <v>74</v>
      </c>
      <c r="O55" s="165"/>
      <c r="P55" s="165" t="s">
        <v>75</v>
      </c>
    </row>
    <row r="56" spans="1:16" x14ac:dyDescent="0.2">
      <c r="A56" s="165" t="s">
        <v>44</v>
      </c>
      <c r="B56" s="165"/>
      <c r="C56" s="165"/>
      <c r="D56" s="165">
        <f>'将来負担比率（分子）の構造'!I$52</f>
        <v>22815</v>
      </c>
      <c r="E56" s="165"/>
      <c r="F56" s="165"/>
      <c r="G56" s="165">
        <f>'将来負担比率（分子）の構造'!J$52</f>
        <v>22576</v>
      </c>
      <c r="H56" s="165"/>
      <c r="I56" s="165"/>
      <c r="J56" s="165">
        <f>'将来負担比率（分子）の構造'!K$52</f>
        <v>22684</v>
      </c>
      <c r="K56" s="165"/>
      <c r="L56" s="165"/>
      <c r="M56" s="165">
        <f>'将来負担比率（分子）の構造'!L$52</f>
        <v>22752</v>
      </c>
      <c r="N56" s="165"/>
      <c r="O56" s="165"/>
      <c r="P56" s="165">
        <f>'将来負担比率（分子）の構造'!M$52</f>
        <v>23027</v>
      </c>
    </row>
    <row r="57" spans="1:16" x14ac:dyDescent="0.2">
      <c r="A57" s="165" t="s">
        <v>43</v>
      </c>
      <c r="B57" s="165"/>
      <c r="C57" s="165"/>
      <c r="D57" s="165">
        <f>'将来負担比率（分子）の構造'!I$51</f>
        <v>769</v>
      </c>
      <c r="E57" s="165"/>
      <c r="F57" s="165"/>
      <c r="G57" s="165">
        <f>'将来負担比率（分子）の構造'!J$51</f>
        <v>906</v>
      </c>
      <c r="H57" s="165"/>
      <c r="I57" s="165"/>
      <c r="J57" s="165">
        <f>'将来負担比率（分子）の構造'!K$51</f>
        <v>924</v>
      </c>
      <c r="K57" s="165"/>
      <c r="L57" s="165"/>
      <c r="M57" s="165">
        <f>'将来負担比率（分子）の構造'!L$51</f>
        <v>998</v>
      </c>
      <c r="N57" s="165"/>
      <c r="O57" s="165"/>
      <c r="P57" s="165">
        <f>'将来負担比率（分子）の構造'!M$51</f>
        <v>899</v>
      </c>
    </row>
    <row r="58" spans="1:16" x14ac:dyDescent="0.2">
      <c r="A58" s="165" t="s">
        <v>42</v>
      </c>
      <c r="B58" s="165"/>
      <c r="C58" s="165"/>
      <c r="D58" s="165">
        <f>'将来負担比率（分子）の構造'!I$50</f>
        <v>6351</v>
      </c>
      <c r="E58" s="165"/>
      <c r="F58" s="165"/>
      <c r="G58" s="165">
        <f>'将来負担比率（分子）の構造'!J$50</f>
        <v>6616</v>
      </c>
      <c r="H58" s="165"/>
      <c r="I58" s="165"/>
      <c r="J58" s="165">
        <f>'将来負担比率（分子）の構造'!K$50</f>
        <v>7139</v>
      </c>
      <c r="K58" s="165"/>
      <c r="L58" s="165"/>
      <c r="M58" s="165">
        <f>'将来負担比率（分子）の構造'!L$50</f>
        <v>9715</v>
      </c>
      <c r="N58" s="165"/>
      <c r="O58" s="165"/>
      <c r="P58" s="165">
        <f>'将来負担比率（分子）の構造'!M$50</f>
        <v>10179</v>
      </c>
    </row>
    <row r="59" spans="1:16" x14ac:dyDescent="0.2">
      <c r="A59" s="165" t="s">
        <v>40</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2">
      <c r="A60" s="165" t="s">
        <v>39</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2">
      <c r="A61" s="165" t="s">
        <v>37</v>
      </c>
      <c r="B61" s="165">
        <f>'将来負担比率（分子）の構造'!I$46</f>
        <v>4</v>
      </c>
      <c r="C61" s="165"/>
      <c r="D61" s="165"/>
      <c r="E61" s="165">
        <f>'将来負担比率（分子）の構造'!J$46</f>
        <v>4</v>
      </c>
      <c r="F61" s="165"/>
      <c r="G61" s="165"/>
      <c r="H61" s="165">
        <f>'将来負担比率（分子）の構造'!K$46</f>
        <v>4</v>
      </c>
      <c r="I61" s="165"/>
      <c r="J61" s="165"/>
      <c r="K61" s="165">
        <f>'将来負担比率（分子）の構造'!L$46</f>
        <v>4</v>
      </c>
      <c r="L61" s="165"/>
      <c r="M61" s="165"/>
      <c r="N61" s="165">
        <f>'将来負担比率（分子）の構造'!M$46</f>
        <v>4</v>
      </c>
      <c r="O61" s="165"/>
      <c r="P61" s="165"/>
    </row>
    <row r="62" spans="1:16" x14ac:dyDescent="0.2">
      <c r="A62" s="165" t="s">
        <v>36</v>
      </c>
      <c r="B62" s="165">
        <f>'将来負担比率（分子）の構造'!I$45</f>
        <v>5303</v>
      </c>
      <c r="C62" s="165"/>
      <c r="D62" s="165"/>
      <c r="E62" s="165">
        <f>'将来負担比率（分子）の構造'!J$45</f>
        <v>5167</v>
      </c>
      <c r="F62" s="165"/>
      <c r="G62" s="165"/>
      <c r="H62" s="165">
        <f>'将来負担比率（分子）の構造'!K$45</f>
        <v>5264</v>
      </c>
      <c r="I62" s="165"/>
      <c r="J62" s="165"/>
      <c r="K62" s="165">
        <f>'将来負担比率（分子）の構造'!L$45</f>
        <v>5139</v>
      </c>
      <c r="L62" s="165"/>
      <c r="M62" s="165"/>
      <c r="N62" s="165">
        <f>'将来負担比率（分子）の構造'!M$45</f>
        <v>5066</v>
      </c>
      <c r="O62" s="165"/>
      <c r="P62" s="165"/>
    </row>
    <row r="63" spans="1:16" x14ac:dyDescent="0.2">
      <c r="A63" s="165" t="s">
        <v>35</v>
      </c>
      <c r="B63" s="165" t="str">
        <f>'将来負担比率（分子）の構造'!I$44</f>
        <v>-</v>
      </c>
      <c r="C63" s="165"/>
      <c r="D63" s="165"/>
      <c r="E63" s="165" t="str">
        <f>'将来負担比率（分子）の構造'!J$44</f>
        <v>-</v>
      </c>
      <c r="F63" s="165"/>
      <c r="G63" s="165"/>
      <c r="H63" s="165" t="str">
        <f>'将来負担比率（分子）の構造'!K$44</f>
        <v>-</v>
      </c>
      <c r="I63" s="165"/>
      <c r="J63" s="165"/>
      <c r="K63" s="165" t="str">
        <f>'将来負担比率（分子）の構造'!L$44</f>
        <v>-</v>
      </c>
      <c r="L63" s="165"/>
      <c r="M63" s="165"/>
      <c r="N63" s="165" t="str">
        <f>'将来負担比率（分子）の構造'!M$44</f>
        <v>-</v>
      </c>
      <c r="O63" s="165"/>
      <c r="P63" s="165"/>
    </row>
    <row r="64" spans="1:16" x14ac:dyDescent="0.2">
      <c r="A64" s="165" t="s">
        <v>34</v>
      </c>
      <c r="B64" s="165">
        <f>'将来負担比率（分子）の構造'!I$43</f>
        <v>7788</v>
      </c>
      <c r="C64" s="165"/>
      <c r="D64" s="165"/>
      <c r="E64" s="165">
        <f>'将来負担比率（分子）の構造'!J$43</f>
        <v>7746</v>
      </c>
      <c r="F64" s="165"/>
      <c r="G64" s="165"/>
      <c r="H64" s="165">
        <f>'将来負担比率（分子）の構造'!K$43</f>
        <v>7662</v>
      </c>
      <c r="I64" s="165"/>
      <c r="J64" s="165"/>
      <c r="K64" s="165">
        <f>'将来負担比率（分子）の構造'!L$43</f>
        <v>8006</v>
      </c>
      <c r="L64" s="165"/>
      <c r="M64" s="165"/>
      <c r="N64" s="165">
        <f>'将来負担比率（分子）の構造'!M$43</f>
        <v>8398</v>
      </c>
      <c r="O64" s="165"/>
      <c r="P64" s="165"/>
    </row>
    <row r="65" spans="1:16" x14ac:dyDescent="0.2">
      <c r="A65" s="165" t="s">
        <v>33</v>
      </c>
      <c r="B65" s="165">
        <f>'将来負担比率（分子）の構造'!I$42</f>
        <v>45</v>
      </c>
      <c r="C65" s="165"/>
      <c r="D65" s="165"/>
      <c r="E65" s="165">
        <f>'将来負担比率（分子）の構造'!J$42</f>
        <v>39</v>
      </c>
      <c r="F65" s="165"/>
      <c r="G65" s="165"/>
      <c r="H65" s="165">
        <f>'将来負担比率（分子）の構造'!K$42</f>
        <v>32</v>
      </c>
      <c r="I65" s="165"/>
      <c r="J65" s="165"/>
      <c r="K65" s="165">
        <f>'将来負担比率（分子）の構造'!L$42</f>
        <v>27</v>
      </c>
      <c r="L65" s="165"/>
      <c r="M65" s="165"/>
      <c r="N65" s="165">
        <f>'将来負担比率（分子）の構造'!M$42</f>
        <v>22</v>
      </c>
      <c r="O65" s="165"/>
      <c r="P65" s="165"/>
    </row>
    <row r="66" spans="1:16" x14ac:dyDescent="0.2">
      <c r="A66" s="165" t="s">
        <v>32</v>
      </c>
      <c r="B66" s="165">
        <f>'将来負担比率（分子）の構造'!I$41</f>
        <v>27394</v>
      </c>
      <c r="C66" s="165"/>
      <c r="D66" s="165"/>
      <c r="E66" s="165">
        <f>'将来負担比率（分子）の構造'!J$41</f>
        <v>26942</v>
      </c>
      <c r="F66" s="165"/>
      <c r="G66" s="165"/>
      <c r="H66" s="165">
        <f>'将来負担比率（分子）の構造'!K$41</f>
        <v>27086</v>
      </c>
      <c r="I66" s="165"/>
      <c r="J66" s="165"/>
      <c r="K66" s="165">
        <f>'将来負担比率（分子）の構造'!L$41</f>
        <v>27612</v>
      </c>
      <c r="L66" s="165"/>
      <c r="M66" s="165"/>
      <c r="N66" s="165">
        <f>'将来負担比率（分子）の構造'!M$41</f>
        <v>28910</v>
      </c>
      <c r="O66" s="165"/>
      <c r="P66" s="165"/>
    </row>
    <row r="67" spans="1:16" x14ac:dyDescent="0.2">
      <c r="A67" s="165" t="s">
        <v>76</v>
      </c>
      <c r="B67" s="165" t="e">
        <f>NA()</f>
        <v>#N/A</v>
      </c>
      <c r="C67" s="165">
        <f>IF(ISNUMBER('将来負担比率（分子）の構造'!I$53), IF('将来負担比率（分子）の構造'!I$53 &lt; 0, 0, '将来負担比率（分子）の構造'!I$53), NA())</f>
        <v>10599</v>
      </c>
      <c r="D67" s="165" t="e">
        <f>NA()</f>
        <v>#N/A</v>
      </c>
      <c r="E67" s="165" t="e">
        <f>NA()</f>
        <v>#N/A</v>
      </c>
      <c r="F67" s="165">
        <f>IF(ISNUMBER('将来負担比率（分子）の構造'!J$53), IF('将来負担比率（分子）の構造'!J$53 &lt; 0, 0, '将来負担比率（分子）の構造'!J$53), NA())</f>
        <v>9798</v>
      </c>
      <c r="G67" s="165" t="e">
        <f>NA()</f>
        <v>#N/A</v>
      </c>
      <c r="H67" s="165" t="e">
        <f>NA()</f>
        <v>#N/A</v>
      </c>
      <c r="I67" s="165">
        <f>IF(ISNUMBER('将来負担比率（分子）の構造'!K$53), IF('将来負担比率（分子）の構造'!K$53 &lt; 0, 0, '将来負担比率（分子）の構造'!K$53), NA())</f>
        <v>9302</v>
      </c>
      <c r="J67" s="165" t="e">
        <f>NA()</f>
        <v>#N/A</v>
      </c>
      <c r="K67" s="165" t="e">
        <f>NA()</f>
        <v>#N/A</v>
      </c>
      <c r="L67" s="165">
        <f>IF(ISNUMBER('将来負担比率（分子）の構造'!L$53), IF('将来負担比率（分子）の構造'!L$53 &lt; 0, 0, '将来負担比率（分子）の構造'!L$53), NA())</f>
        <v>7323</v>
      </c>
      <c r="M67" s="165" t="e">
        <f>NA()</f>
        <v>#N/A</v>
      </c>
      <c r="N67" s="165" t="e">
        <f>NA()</f>
        <v>#N/A</v>
      </c>
      <c r="O67" s="165">
        <f>IF(ISNUMBER('将来負担比率（分子）の構造'!M$53), IF('将来負担比率（分子）の構造'!M$53 &lt; 0, 0, '将来負担比率（分子）の構造'!M$53), NA())</f>
        <v>8295</v>
      </c>
      <c r="P67" s="165" t="e">
        <f>NA()</f>
        <v>#N/A</v>
      </c>
    </row>
    <row r="70" spans="1:16" x14ac:dyDescent="0.2">
      <c r="A70" s="167" t="s">
        <v>77</v>
      </c>
      <c r="B70" s="167"/>
      <c r="C70" s="167"/>
      <c r="D70" s="167"/>
      <c r="E70" s="167"/>
      <c r="F70" s="167"/>
    </row>
    <row r="71" spans="1:16" x14ac:dyDescent="0.2">
      <c r="A71" s="168"/>
      <c r="B71" s="168" t="str">
        <f>基金残高に係る経年分析!F54</f>
        <v>R02</v>
      </c>
      <c r="C71" s="168" t="str">
        <f>基金残高に係る経年分析!G54</f>
        <v>R03</v>
      </c>
      <c r="D71" s="168" t="str">
        <f>基金残高に係る経年分析!H54</f>
        <v>R04</v>
      </c>
    </row>
    <row r="72" spans="1:16" x14ac:dyDescent="0.2">
      <c r="A72" s="168" t="s">
        <v>78</v>
      </c>
      <c r="B72" s="169">
        <f>基金残高に係る経年分析!F55</f>
        <v>2729</v>
      </c>
      <c r="C72" s="169">
        <f>基金残高に係る経年分析!G55</f>
        <v>3648</v>
      </c>
      <c r="D72" s="169">
        <f>基金残高に係る経年分析!H55</f>
        <v>3648</v>
      </c>
    </row>
    <row r="73" spans="1:16" x14ac:dyDescent="0.2">
      <c r="A73" s="168" t="s">
        <v>79</v>
      </c>
      <c r="B73" s="169">
        <f>基金残高に係る経年分析!F56</f>
        <v>105</v>
      </c>
      <c r="C73" s="169">
        <f>基金残高に係る経年分析!G56</f>
        <v>303</v>
      </c>
      <c r="D73" s="169">
        <f>基金残高に係る経年分析!H56</f>
        <v>303</v>
      </c>
    </row>
    <row r="74" spans="1:16" x14ac:dyDescent="0.2">
      <c r="A74" s="168" t="s">
        <v>80</v>
      </c>
      <c r="B74" s="169">
        <f>基金残高に係る経年分析!F57</f>
        <v>3272</v>
      </c>
      <c r="C74" s="169">
        <f>基金残高に係る経年分析!G57</f>
        <v>4797</v>
      </c>
      <c r="D74" s="169">
        <f>基金残高に係る経年分析!H57</f>
        <v>5411</v>
      </c>
    </row>
  </sheetData>
  <sheetProtection algorithmName="SHA-512" hashValue="kSWSGH8uH7ntr5Rfn+vABx8bJzyL6z552jx/YHEm4lcQQ81TYRSrGPrSpzO2kQErld+Onu9+rtpvIZVix8TmsA==" saltValue="iscnJYuqOrbS3o24Zddk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4" customWidth="1"/>
    <col min="2" max="2" width="2.33203125" style="204" customWidth="1"/>
    <col min="3" max="16" width="2.6640625" style="204" customWidth="1"/>
    <col min="17" max="17" width="2.33203125" style="204" customWidth="1"/>
    <col min="18" max="95" width="1.6640625" style="204" customWidth="1"/>
    <col min="96" max="133" width="1.6640625" style="216" customWidth="1"/>
    <col min="134" max="143" width="1.6640625" style="204" customWidth="1"/>
    <col min="144" max="16384" width="0" style="204"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89" t="s">
        <v>216</v>
      </c>
      <c r="DI1" s="590"/>
      <c r="DJ1" s="590"/>
      <c r="DK1" s="590"/>
      <c r="DL1" s="590"/>
      <c r="DM1" s="590"/>
      <c r="DN1" s="591"/>
      <c r="DO1" s="204"/>
      <c r="DP1" s="589" t="s">
        <v>217</v>
      </c>
      <c r="DQ1" s="590"/>
      <c r="DR1" s="590"/>
      <c r="DS1" s="590"/>
      <c r="DT1" s="590"/>
      <c r="DU1" s="590"/>
      <c r="DV1" s="590"/>
      <c r="DW1" s="590"/>
      <c r="DX1" s="590"/>
      <c r="DY1" s="590"/>
      <c r="DZ1" s="590"/>
      <c r="EA1" s="590"/>
      <c r="EB1" s="590"/>
      <c r="EC1" s="591"/>
      <c r="ED1" s="203"/>
      <c r="EE1" s="203"/>
      <c r="EF1" s="203"/>
      <c r="EG1" s="203"/>
      <c r="EH1" s="203"/>
      <c r="EI1" s="203"/>
      <c r="EJ1" s="203"/>
      <c r="EK1" s="203"/>
      <c r="EL1" s="203"/>
      <c r="EM1" s="203"/>
    </row>
    <row r="2" spans="2:143" ht="22.5" customHeight="1" x14ac:dyDescent="0.2">
      <c r="B2" s="205" t="s">
        <v>218</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2">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229</v>
      </c>
      <c r="C5" s="597"/>
      <c r="D5" s="597"/>
      <c r="E5" s="597"/>
      <c r="F5" s="597"/>
      <c r="G5" s="597"/>
      <c r="H5" s="597"/>
      <c r="I5" s="597"/>
      <c r="J5" s="597"/>
      <c r="K5" s="597"/>
      <c r="L5" s="597"/>
      <c r="M5" s="597"/>
      <c r="N5" s="597"/>
      <c r="O5" s="597"/>
      <c r="P5" s="597"/>
      <c r="Q5" s="598"/>
      <c r="R5" s="599">
        <v>5618349</v>
      </c>
      <c r="S5" s="600"/>
      <c r="T5" s="600"/>
      <c r="U5" s="600"/>
      <c r="V5" s="600"/>
      <c r="W5" s="600"/>
      <c r="X5" s="600"/>
      <c r="Y5" s="601"/>
      <c r="Z5" s="602">
        <v>15</v>
      </c>
      <c r="AA5" s="602"/>
      <c r="AB5" s="602"/>
      <c r="AC5" s="602"/>
      <c r="AD5" s="603">
        <v>5618349</v>
      </c>
      <c r="AE5" s="603"/>
      <c r="AF5" s="603"/>
      <c r="AG5" s="603"/>
      <c r="AH5" s="603"/>
      <c r="AI5" s="603"/>
      <c r="AJ5" s="603"/>
      <c r="AK5" s="603"/>
      <c r="AL5" s="604">
        <v>35.299999999999997</v>
      </c>
      <c r="AM5" s="605"/>
      <c r="AN5" s="605"/>
      <c r="AO5" s="606"/>
      <c r="AP5" s="596" t="s">
        <v>230</v>
      </c>
      <c r="AQ5" s="597"/>
      <c r="AR5" s="597"/>
      <c r="AS5" s="597"/>
      <c r="AT5" s="597"/>
      <c r="AU5" s="597"/>
      <c r="AV5" s="597"/>
      <c r="AW5" s="597"/>
      <c r="AX5" s="597"/>
      <c r="AY5" s="597"/>
      <c r="AZ5" s="597"/>
      <c r="BA5" s="597"/>
      <c r="BB5" s="597"/>
      <c r="BC5" s="597"/>
      <c r="BD5" s="597"/>
      <c r="BE5" s="597"/>
      <c r="BF5" s="598"/>
      <c r="BG5" s="610">
        <v>5606999</v>
      </c>
      <c r="BH5" s="611"/>
      <c r="BI5" s="611"/>
      <c r="BJ5" s="611"/>
      <c r="BK5" s="611"/>
      <c r="BL5" s="611"/>
      <c r="BM5" s="611"/>
      <c r="BN5" s="612"/>
      <c r="BO5" s="613">
        <v>99.8</v>
      </c>
      <c r="BP5" s="613"/>
      <c r="BQ5" s="613"/>
      <c r="BR5" s="613"/>
      <c r="BS5" s="614">
        <v>394583</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2">
      <c r="B6" s="607" t="s">
        <v>234</v>
      </c>
      <c r="C6" s="608"/>
      <c r="D6" s="608"/>
      <c r="E6" s="608"/>
      <c r="F6" s="608"/>
      <c r="G6" s="608"/>
      <c r="H6" s="608"/>
      <c r="I6" s="608"/>
      <c r="J6" s="608"/>
      <c r="K6" s="608"/>
      <c r="L6" s="608"/>
      <c r="M6" s="608"/>
      <c r="N6" s="608"/>
      <c r="O6" s="608"/>
      <c r="P6" s="608"/>
      <c r="Q6" s="609"/>
      <c r="R6" s="610">
        <v>354604</v>
      </c>
      <c r="S6" s="611"/>
      <c r="T6" s="611"/>
      <c r="U6" s="611"/>
      <c r="V6" s="611"/>
      <c r="W6" s="611"/>
      <c r="X6" s="611"/>
      <c r="Y6" s="612"/>
      <c r="Z6" s="613">
        <v>0.9</v>
      </c>
      <c r="AA6" s="613"/>
      <c r="AB6" s="613"/>
      <c r="AC6" s="613"/>
      <c r="AD6" s="614">
        <v>354604</v>
      </c>
      <c r="AE6" s="614"/>
      <c r="AF6" s="614"/>
      <c r="AG6" s="614"/>
      <c r="AH6" s="614"/>
      <c r="AI6" s="614"/>
      <c r="AJ6" s="614"/>
      <c r="AK6" s="614"/>
      <c r="AL6" s="615">
        <v>2.2000000000000002</v>
      </c>
      <c r="AM6" s="616"/>
      <c r="AN6" s="616"/>
      <c r="AO6" s="617"/>
      <c r="AP6" s="607" t="s">
        <v>235</v>
      </c>
      <c r="AQ6" s="608"/>
      <c r="AR6" s="608"/>
      <c r="AS6" s="608"/>
      <c r="AT6" s="608"/>
      <c r="AU6" s="608"/>
      <c r="AV6" s="608"/>
      <c r="AW6" s="608"/>
      <c r="AX6" s="608"/>
      <c r="AY6" s="608"/>
      <c r="AZ6" s="608"/>
      <c r="BA6" s="608"/>
      <c r="BB6" s="608"/>
      <c r="BC6" s="608"/>
      <c r="BD6" s="608"/>
      <c r="BE6" s="608"/>
      <c r="BF6" s="609"/>
      <c r="BG6" s="610">
        <v>5606999</v>
      </c>
      <c r="BH6" s="611"/>
      <c r="BI6" s="611"/>
      <c r="BJ6" s="611"/>
      <c r="BK6" s="611"/>
      <c r="BL6" s="611"/>
      <c r="BM6" s="611"/>
      <c r="BN6" s="612"/>
      <c r="BO6" s="613">
        <v>99.8</v>
      </c>
      <c r="BP6" s="613"/>
      <c r="BQ6" s="613"/>
      <c r="BR6" s="613"/>
      <c r="BS6" s="614">
        <v>394583</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174697</v>
      </c>
      <c r="CS6" s="611"/>
      <c r="CT6" s="611"/>
      <c r="CU6" s="611"/>
      <c r="CV6" s="611"/>
      <c r="CW6" s="611"/>
      <c r="CX6" s="611"/>
      <c r="CY6" s="612"/>
      <c r="CZ6" s="604">
        <v>0.5</v>
      </c>
      <c r="DA6" s="605"/>
      <c r="DB6" s="605"/>
      <c r="DC6" s="621"/>
      <c r="DD6" s="619" t="s">
        <v>181</v>
      </c>
      <c r="DE6" s="611"/>
      <c r="DF6" s="611"/>
      <c r="DG6" s="611"/>
      <c r="DH6" s="611"/>
      <c r="DI6" s="611"/>
      <c r="DJ6" s="611"/>
      <c r="DK6" s="611"/>
      <c r="DL6" s="611"/>
      <c r="DM6" s="611"/>
      <c r="DN6" s="611"/>
      <c r="DO6" s="611"/>
      <c r="DP6" s="612"/>
      <c r="DQ6" s="619">
        <v>174697</v>
      </c>
      <c r="DR6" s="611"/>
      <c r="DS6" s="611"/>
      <c r="DT6" s="611"/>
      <c r="DU6" s="611"/>
      <c r="DV6" s="611"/>
      <c r="DW6" s="611"/>
      <c r="DX6" s="611"/>
      <c r="DY6" s="611"/>
      <c r="DZ6" s="611"/>
      <c r="EA6" s="611"/>
      <c r="EB6" s="611"/>
      <c r="EC6" s="620"/>
    </row>
    <row r="7" spans="2:143" ht="11.25" customHeight="1" x14ac:dyDescent="0.2">
      <c r="B7" s="607" t="s">
        <v>237</v>
      </c>
      <c r="C7" s="608"/>
      <c r="D7" s="608"/>
      <c r="E7" s="608"/>
      <c r="F7" s="608"/>
      <c r="G7" s="608"/>
      <c r="H7" s="608"/>
      <c r="I7" s="608"/>
      <c r="J7" s="608"/>
      <c r="K7" s="608"/>
      <c r="L7" s="608"/>
      <c r="M7" s="608"/>
      <c r="N7" s="608"/>
      <c r="O7" s="608"/>
      <c r="P7" s="608"/>
      <c r="Q7" s="609"/>
      <c r="R7" s="610">
        <v>1054</v>
      </c>
      <c r="S7" s="611"/>
      <c r="T7" s="611"/>
      <c r="U7" s="611"/>
      <c r="V7" s="611"/>
      <c r="W7" s="611"/>
      <c r="X7" s="611"/>
      <c r="Y7" s="612"/>
      <c r="Z7" s="613">
        <v>0</v>
      </c>
      <c r="AA7" s="613"/>
      <c r="AB7" s="613"/>
      <c r="AC7" s="613"/>
      <c r="AD7" s="614">
        <v>1054</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2244076</v>
      </c>
      <c r="BH7" s="611"/>
      <c r="BI7" s="611"/>
      <c r="BJ7" s="611"/>
      <c r="BK7" s="611"/>
      <c r="BL7" s="611"/>
      <c r="BM7" s="611"/>
      <c r="BN7" s="612"/>
      <c r="BO7" s="613">
        <v>39.9</v>
      </c>
      <c r="BP7" s="613"/>
      <c r="BQ7" s="613"/>
      <c r="BR7" s="613"/>
      <c r="BS7" s="614">
        <v>59334</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10356453</v>
      </c>
      <c r="CS7" s="611"/>
      <c r="CT7" s="611"/>
      <c r="CU7" s="611"/>
      <c r="CV7" s="611"/>
      <c r="CW7" s="611"/>
      <c r="CX7" s="611"/>
      <c r="CY7" s="612"/>
      <c r="CZ7" s="613">
        <v>28.8</v>
      </c>
      <c r="DA7" s="613"/>
      <c r="DB7" s="613"/>
      <c r="DC7" s="613"/>
      <c r="DD7" s="619">
        <v>3023712</v>
      </c>
      <c r="DE7" s="611"/>
      <c r="DF7" s="611"/>
      <c r="DG7" s="611"/>
      <c r="DH7" s="611"/>
      <c r="DI7" s="611"/>
      <c r="DJ7" s="611"/>
      <c r="DK7" s="611"/>
      <c r="DL7" s="611"/>
      <c r="DM7" s="611"/>
      <c r="DN7" s="611"/>
      <c r="DO7" s="611"/>
      <c r="DP7" s="612"/>
      <c r="DQ7" s="619">
        <v>4781014</v>
      </c>
      <c r="DR7" s="611"/>
      <c r="DS7" s="611"/>
      <c r="DT7" s="611"/>
      <c r="DU7" s="611"/>
      <c r="DV7" s="611"/>
      <c r="DW7" s="611"/>
      <c r="DX7" s="611"/>
      <c r="DY7" s="611"/>
      <c r="DZ7" s="611"/>
      <c r="EA7" s="611"/>
      <c r="EB7" s="611"/>
      <c r="EC7" s="620"/>
    </row>
    <row r="8" spans="2:143" ht="11.25" customHeight="1" x14ac:dyDescent="0.2">
      <c r="B8" s="607" t="s">
        <v>240</v>
      </c>
      <c r="C8" s="608"/>
      <c r="D8" s="608"/>
      <c r="E8" s="608"/>
      <c r="F8" s="608"/>
      <c r="G8" s="608"/>
      <c r="H8" s="608"/>
      <c r="I8" s="608"/>
      <c r="J8" s="608"/>
      <c r="K8" s="608"/>
      <c r="L8" s="608"/>
      <c r="M8" s="608"/>
      <c r="N8" s="608"/>
      <c r="O8" s="608"/>
      <c r="P8" s="608"/>
      <c r="Q8" s="609"/>
      <c r="R8" s="610">
        <v>13724</v>
      </c>
      <c r="S8" s="611"/>
      <c r="T8" s="611"/>
      <c r="U8" s="611"/>
      <c r="V8" s="611"/>
      <c r="W8" s="611"/>
      <c r="X8" s="611"/>
      <c r="Y8" s="612"/>
      <c r="Z8" s="613">
        <v>0</v>
      </c>
      <c r="AA8" s="613"/>
      <c r="AB8" s="613"/>
      <c r="AC8" s="613"/>
      <c r="AD8" s="614">
        <v>13724</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81499</v>
      </c>
      <c r="BH8" s="611"/>
      <c r="BI8" s="611"/>
      <c r="BJ8" s="611"/>
      <c r="BK8" s="611"/>
      <c r="BL8" s="611"/>
      <c r="BM8" s="611"/>
      <c r="BN8" s="612"/>
      <c r="BO8" s="613">
        <v>1.5</v>
      </c>
      <c r="BP8" s="613"/>
      <c r="BQ8" s="613"/>
      <c r="BR8" s="613"/>
      <c r="BS8" s="614" t="s">
        <v>242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11119398</v>
      </c>
      <c r="CS8" s="611"/>
      <c r="CT8" s="611"/>
      <c r="CU8" s="611"/>
      <c r="CV8" s="611"/>
      <c r="CW8" s="611"/>
      <c r="CX8" s="611"/>
      <c r="CY8" s="612"/>
      <c r="CZ8" s="613">
        <v>30.9</v>
      </c>
      <c r="DA8" s="613"/>
      <c r="DB8" s="613"/>
      <c r="DC8" s="613"/>
      <c r="DD8" s="619">
        <v>131962</v>
      </c>
      <c r="DE8" s="611"/>
      <c r="DF8" s="611"/>
      <c r="DG8" s="611"/>
      <c r="DH8" s="611"/>
      <c r="DI8" s="611"/>
      <c r="DJ8" s="611"/>
      <c r="DK8" s="611"/>
      <c r="DL8" s="611"/>
      <c r="DM8" s="611"/>
      <c r="DN8" s="611"/>
      <c r="DO8" s="611"/>
      <c r="DP8" s="612"/>
      <c r="DQ8" s="619">
        <v>5042659</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11108</v>
      </c>
      <c r="S9" s="611"/>
      <c r="T9" s="611"/>
      <c r="U9" s="611"/>
      <c r="V9" s="611"/>
      <c r="W9" s="611"/>
      <c r="X9" s="611"/>
      <c r="Y9" s="612"/>
      <c r="Z9" s="613">
        <v>0</v>
      </c>
      <c r="AA9" s="613"/>
      <c r="AB9" s="613"/>
      <c r="AC9" s="613"/>
      <c r="AD9" s="614">
        <v>11108</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1817161</v>
      </c>
      <c r="BH9" s="611"/>
      <c r="BI9" s="611"/>
      <c r="BJ9" s="611"/>
      <c r="BK9" s="611"/>
      <c r="BL9" s="611"/>
      <c r="BM9" s="611"/>
      <c r="BN9" s="612"/>
      <c r="BO9" s="613">
        <v>32.299999999999997</v>
      </c>
      <c r="BP9" s="613"/>
      <c r="BQ9" s="613"/>
      <c r="BR9" s="613"/>
      <c r="BS9" s="614" t="s">
        <v>181</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2683046</v>
      </c>
      <c r="CS9" s="611"/>
      <c r="CT9" s="611"/>
      <c r="CU9" s="611"/>
      <c r="CV9" s="611"/>
      <c r="CW9" s="611"/>
      <c r="CX9" s="611"/>
      <c r="CY9" s="612"/>
      <c r="CZ9" s="613">
        <v>7.5</v>
      </c>
      <c r="DA9" s="613"/>
      <c r="DB9" s="613"/>
      <c r="DC9" s="613"/>
      <c r="DD9" s="619">
        <v>222089</v>
      </c>
      <c r="DE9" s="611"/>
      <c r="DF9" s="611"/>
      <c r="DG9" s="611"/>
      <c r="DH9" s="611"/>
      <c r="DI9" s="611"/>
      <c r="DJ9" s="611"/>
      <c r="DK9" s="611"/>
      <c r="DL9" s="611"/>
      <c r="DM9" s="611"/>
      <c r="DN9" s="611"/>
      <c r="DO9" s="611"/>
      <c r="DP9" s="612"/>
      <c r="DQ9" s="619">
        <v>1923144</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181</v>
      </c>
      <c r="S10" s="611"/>
      <c r="T10" s="611"/>
      <c r="U10" s="611"/>
      <c r="V10" s="611"/>
      <c r="W10" s="611"/>
      <c r="X10" s="611"/>
      <c r="Y10" s="612"/>
      <c r="Z10" s="613" t="s">
        <v>130</v>
      </c>
      <c r="AA10" s="613"/>
      <c r="AB10" s="613"/>
      <c r="AC10" s="613"/>
      <c r="AD10" s="614" t="s">
        <v>181</v>
      </c>
      <c r="AE10" s="614"/>
      <c r="AF10" s="614"/>
      <c r="AG10" s="614"/>
      <c r="AH10" s="614"/>
      <c r="AI10" s="614"/>
      <c r="AJ10" s="614"/>
      <c r="AK10" s="614"/>
      <c r="AL10" s="615" t="s">
        <v>242</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137131</v>
      </c>
      <c r="BH10" s="611"/>
      <c r="BI10" s="611"/>
      <c r="BJ10" s="611"/>
      <c r="BK10" s="611"/>
      <c r="BL10" s="611"/>
      <c r="BM10" s="611"/>
      <c r="BN10" s="612"/>
      <c r="BO10" s="613">
        <v>2.4</v>
      </c>
      <c r="BP10" s="613"/>
      <c r="BQ10" s="613"/>
      <c r="BR10" s="613"/>
      <c r="BS10" s="614" t="s">
        <v>181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2081</v>
      </c>
      <c r="CS10" s="611"/>
      <c r="CT10" s="611"/>
      <c r="CU10" s="611"/>
      <c r="CV10" s="611"/>
      <c r="CW10" s="611"/>
      <c r="CX10" s="611"/>
      <c r="CY10" s="612"/>
      <c r="CZ10" s="613">
        <v>0</v>
      </c>
      <c r="DA10" s="613"/>
      <c r="DB10" s="613"/>
      <c r="DC10" s="613"/>
      <c r="DD10" s="619" t="s">
        <v>242</v>
      </c>
      <c r="DE10" s="611"/>
      <c r="DF10" s="611"/>
      <c r="DG10" s="611"/>
      <c r="DH10" s="611"/>
      <c r="DI10" s="611"/>
      <c r="DJ10" s="611"/>
      <c r="DK10" s="611"/>
      <c r="DL10" s="611"/>
      <c r="DM10" s="611"/>
      <c r="DN10" s="611"/>
      <c r="DO10" s="611"/>
      <c r="DP10" s="612"/>
      <c r="DQ10" s="619">
        <v>1513</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1287402</v>
      </c>
      <c r="S11" s="611"/>
      <c r="T11" s="611"/>
      <c r="U11" s="611"/>
      <c r="V11" s="611"/>
      <c r="W11" s="611"/>
      <c r="X11" s="611"/>
      <c r="Y11" s="612"/>
      <c r="Z11" s="615">
        <v>3.4</v>
      </c>
      <c r="AA11" s="616"/>
      <c r="AB11" s="616"/>
      <c r="AC11" s="622"/>
      <c r="AD11" s="619">
        <v>1287402</v>
      </c>
      <c r="AE11" s="611"/>
      <c r="AF11" s="611"/>
      <c r="AG11" s="611"/>
      <c r="AH11" s="611"/>
      <c r="AI11" s="611"/>
      <c r="AJ11" s="611"/>
      <c r="AK11" s="612"/>
      <c r="AL11" s="615">
        <v>8.1</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208285</v>
      </c>
      <c r="BH11" s="611"/>
      <c r="BI11" s="611"/>
      <c r="BJ11" s="611"/>
      <c r="BK11" s="611"/>
      <c r="BL11" s="611"/>
      <c r="BM11" s="611"/>
      <c r="BN11" s="612"/>
      <c r="BO11" s="613">
        <v>3.7</v>
      </c>
      <c r="BP11" s="613"/>
      <c r="BQ11" s="613"/>
      <c r="BR11" s="613"/>
      <c r="BS11" s="614">
        <v>59334</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1287304</v>
      </c>
      <c r="CS11" s="611"/>
      <c r="CT11" s="611"/>
      <c r="CU11" s="611"/>
      <c r="CV11" s="611"/>
      <c r="CW11" s="611"/>
      <c r="CX11" s="611"/>
      <c r="CY11" s="612"/>
      <c r="CZ11" s="613">
        <v>3.6</v>
      </c>
      <c r="DA11" s="613"/>
      <c r="DB11" s="613"/>
      <c r="DC11" s="613"/>
      <c r="DD11" s="619">
        <v>364133</v>
      </c>
      <c r="DE11" s="611"/>
      <c r="DF11" s="611"/>
      <c r="DG11" s="611"/>
      <c r="DH11" s="611"/>
      <c r="DI11" s="611"/>
      <c r="DJ11" s="611"/>
      <c r="DK11" s="611"/>
      <c r="DL11" s="611"/>
      <c r="DM11" s="611"/>
      <c r="DN11" s="611"/>
      <c r="DO11" s="611"/>
      <c r="DP11" s="612"/>
      <c r="DQ11" s="619">
        <v>710549</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v>9854</v>
      </c>
      <c r="S12" s="611"/>
      <c r="T12" s="611"/>
      <c r="U12" s="611"/>
      <c r="V12" s="611"/>
      <c r="W12" s="611"/>
      <c r="X12" s="611"/>
      <c r="Y12" s="612"/>
      <c r="Z12" s="613">
        <v>0</v>
      </c>
      <c r="AA12" s="613"/>
      <c r="AB12" s="613"/>
      <c r="AC12" s="613"/>
      <c r="AD12" s="614">
        <v>9854</v>
      </c>
      <c r="AE12" s="614"/>
      <c r="AF12" s="614"/>
      <c r="AG12" s="614"/>
      <c r="AH12" s="614"/>
      <c r="AI12" s="614"/>
      <c r="AJ12" s="614"/>
      <c r="AK12" s="614"/>
      <c r="AL12" s="615">
        <v>0.1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2769073</v>
      </c>
      <c r="BH12" s="611"/>
      <c r="BI12" s="611"/>
      <c r="BJ12" s="611"/>
      <c r="BK12" s="611"/>
      <c r="BL12" s="611"/>
      <c r="BM12" s="611"/>
      <c r="BN12" s="612"/>
      <c r="BO12" s="613">
        <v>49.3</v>
      </c>
      <c r="BP12" s="613"/>
      <c r="BQ12" s="613"/>
      <c r="BR12" s="613"/>
      <c r="BS12" s="614">
        <v>335249</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1199663</v>
      </c>
      <c r="CS12" s="611"/>
      <c r="CT12" s="611"/>
      <c r="CU12" s="611"/>
      <c r="CV12" s="611"/>
      <c r="CW12" s="611"/>
      <c r="CX12" s="611"/>
      <c r="CY12" s="612"/>
      <c r="CZ12" s="613">
        <v>3.3</v>
      </c>
      <c r="DA12" s="613"/>
      <c r="DB12" s="613"/>
      <c r="DC12" s="613"/>
      <c r="DD12" s="619">
        <v>77863</v>
      </c>
      <c r="DE12" s="611"/>
      <c r="DF12" s="611"/>
      <c r="DG12" s="611"/>
      <c r="DH12" s="611"/>
      <c r="DI12" s="611"/>
      <c r="DJ12" s="611"/>
      <c r="DK12" s="611"/>
      <c r="DL12" s="611"/>
      <c r="DM12" s="611"/>
      <c r="DN12" s="611"/>
      <c r="DO12" s="611"/>
      <c r="DP12" s="612"/>
      <c r="DQ12" s="619">
        <v>627827</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181</v>
      </c>
      <c r="S13" s="611"/>
      <c r="T13" s="611"/>
      <c r="U13" s="611"/>
      <c r="V13" s="611"/>
      <c r="W13" s="611"/>
      <c r="X13" s="611"/>
      <c r="Y13" s="612"/>
      <c r="Z13" s="613" t="s">
        <v>130</v>
      </c>
      <c r="AA13" s="613"/>
      <c r="AB13" s="613"/>
      <c r="AC13" s="613"/>
      <c r="AD13" s="614" t="s">
        <v>181</v>
      </c>
      <c r="AE13" s="614"/>
      <c r="AF13" s="614"/>
      <c r="AG13" s="614"/>
      <c r="AH13" s="614"/>
      <c r="AI13" s="614"/>
      <c r="AJ13" s="614"/>
      <c r="AK13" s="614"/>
      <c r="AL13" s="615" t="s">
        <v>181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2695961</v>
      </c>
      <c r="BH13" s="611"/>
      <c r="BI13" s="611"/>
      <c r="BJ13" s="611"/>
      <c r="BK13" s="611"/>
      <c r="BL13" s="611"/>
      <c r="BM13" s="611"/>
      <c r="BN13" s="612"/>
      <c r="BO13" s="613">
        <v>48</v>
      </c>
      <c r="BP13" s="613"/>
      <c r="BQ13" s="613"/>
      <c r="BR13" s="613"/>
      <c r="BS13" s="614">
        <v>335249</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2188526</v>
      </c>
      <c r="CS13" s="611"/>
      <c r="CT13" s="611"/>
      <c r="CU13" s="611"/>
      <c r="CV13" s="611"/>
      <c r="CW13" s="611"/>
      <c r="CX13" s="611"/>
      <c r="CY13" s="612"/>
      <c r="CZ13" s="613">
        <v>6.1</v>
      </c>
      <c r="DA13" s="613"/>
      <c r="DB13" s="613"/>
      <c r="DC13" s="613"/>
      <c r="DD13" s="619">
        <v>947277</v>
      </c>
      <c r="DE13" s="611"/>
      <c r="DF13" s="611"/>
      <c r="DG13" s="611"/>
      <c r="DH13" s="611"/>
      <c r="DI13" s="611"/>
      <c r="DJ13" s="611"/>
      <c r="DK13" s="611"/>
      <c r="DL13" s="611"/>
      <c r="DM13" s="611"/>
      <c r="DN13" s="611"/>
      <c r="DO13" s="611"/>
      <c r="DP13" s="612"/>
      <c r="DQ13" s="619">
        <v>1214821</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242</v>
      </c>
      <c r="S14" s="611"/>
      <c r="T14" s="611"/>
      <c r="U14" s="611"/>
      <c r="V14" s="611"/>
      <c r="W14" s="611"/>
      <c r="X14" s="611"/>
      <c r="Y14" s="612"/>
      <c r="Z14" s="613" t="s">
        <v>242</v>
      </c>
      <c r="AA14" s="613"/>
      <c r="AB14" s="613"/>
      <c r="AC14" s="613"/>
      <c r="AD14" s="614" t="s">
        <v>130</v>
      </c>
      <c r="AE14" s="614"/>
      <c r="AF14" s="614"/>
      <c r="AG14" s="614"/>
      <c r="AH14" s="614"/>
      <c r="AI14" s="614"/>
      <c r="AJ14" s="614"/>
      <c r="AK14" s="614"/>
      <c r="AL14" s="615" t="s">
        <v>181</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200562</v>
      </c>
      <c r="BH14" s="611"/>
      <c r="BI14" s="611"/>
      <c r="BJ14" s="611"/>
      <c r="BK14" s="611"/>
      <c r="BL14" s="611"/>
      <c r="BM14" s="611"/>
      <c r="BN14" s="612"/>
      <c r="BO14" s="613">
        <v>3.6</v>
      </c>
      <c r="BP14" s="613"/>
      <c r="BQ14" s="613"/>
      <c r="BR14" s="613"/>
      <c r="BS14" s="614" t="s">
        <v>242</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1134189</v>
      </c>
      <c r="CS14" s="611"/>
      <c r="CT14" s="611"/>
      <c r="CU14" s="611"/>
      <c r="CV14" s="611"/>
      <c r="CW14" s="611"/>
      <c r="CX14" s="611"/>
      <c r="CY14" s="612"/>
      <c r="CZ14" s="613">
        <v>3.2</v>
      </c>
      <c r="DA14" s="613"/>
      <c r="DB14" s="613"/>
      <c r="DC14" s="613"/>
      <c r="DD14" s="619">
        <v>196470</v>
      </c>
      <c r="DE14" s="611"/>
      <c r="DF14" s="611"/>
      <c r="DG14" s="611"/>
      <c r="DH14" s="611"/>
      <c r="DI14" s="611"/>
      <c r="DJ14" s="611"/>
      <c r="DK14" s="611"/>
      <c r="DL14" s="611"/>
      <c r="DM14" s="611"/>
      <c r="DN14" s="611"/>
      <c r="DO14" s="611"/>
      <c r="DP14" s="612"/>
      <c r="DQ14" s="619">
        <v>890706</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242</v>
      </c>
      <c r="AE15" s="614"/>
      <c r="AF15" s="614"/>
      <c r="AG15" s="614"/>
      <c r="AH15" s="614"/>
      <c r="AI15" s="614"/>
      <c r="AJ15" s="614"/>
      <c r="AK15" s="614"/>
      <c r="AL15" s="615" t="s">
        <v>242</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393288</v>
      </c>
      <c r="BH15" s="611"/>
      <c r="BI15" s="611"/>
      <c r="BJ15" s="611"/>
      <c r="BK15" s="611"/>
      <c r="BL15" s="611"/>
      <c r="BM15" s="611"/>
      <c r="BN15" s="612"/>
      <c r="BO15" s="613">
        <v>7</v>
      </c>
      <c r="BP15" s="613"/>
      <c r="BQ15" s="613"/>
      <c r="BR15" s="613"/>
      <c r="BS15" s="614" t="s">
        <v>242</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2313244</v>
      </c>
      <c r="CS15" s="611"/>
      <c r="CT15" s="611"/>
      <c r="CU15" s="611"/>
      <c r="CV15" s="611"/>
      <c r="CW15" s="611"/>
      <c r="CX15" s="611"/>
      <c r="CY15" s="612"/>
      <c r="CZ15" s="613">
        <v>6.4</v>
      </c>
      <c r="DA15" s="613"/>
      <c r="DB15" s="613"/>
      <c r="DC15" s="613"/>
      <c r="DD15" s="619">
        <v>485802</v>
      </c>
      <c r="DE15" s="611"/>
      <c r="DF15" s="611"/>
      <c r="DG15" s="611"/>
      <c r="DH15" s="611"/>
      <c r="DI15" s="611"/>
      <c r="DJ15" s="611"/>
      <c r="DK15" s="611"/>
      <c r="DL15" s="611"/>
      <c r="DM15" s="611"/>
      <c r="DN15" s="611"/>
      <c r="DO15" s="611"/>
      <c r="DP15" s="612"/>
      <c r="DQ15" s="619">
        <v>1562768</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13023</v>
      </c>
      <c r="S16" s="611"/>
      <c r="T16" s="611"/>
      <c r="U16" s="611"/>
      <c r="V16" s="611"/>
      <c r="W16" s="611"/>
      <c r="X16" s="611"/>
      <c r="Y16" s="612"/>
      <c r="Z16" s="613">
        <v>0</v>
      </c>
      <c r="AA16" s="613"/>
      <c r="AB16" s="613"/>
      <c r="AC16" s="613"/>
      <c r="AD16" s="614">
        <v>13023</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181</v>
      </c>
      <c r="BH16" s="611"/>
      <c r="BI16" s="611"/>
      <c r="BJ16" s="611"/>
      <c r="BK16" s="611"/>
      <c r="BL16" s="611"/>
      <c r="BM16" s="611"/>
      <c r="BN16" s="612"/>
      <c r="BO16" s="613" t="s">
        <v>181</v>
      </c>
      <c r="BP16" s="613"/>
      <c r="BQ16" s="613"/>
      <c r="BR16" s="613"/>
      <c r="BS16" s="614" t="s">
        <v>181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623806</v>
      </c>
      <c r="CS16" s="611"/>
      <c r="CT16" s="611"/>
      <c r="CU16" s="611"/>
      <c r="CV16" s="611"/>
      <c r="CW16" s="611"/>
      <c r="CX16" s="611"/>
      <c r="CY16" s="612"/>
      <c r="CZ16" s="613">
        <v>1.7</v>
      </c>
      <c r="DA16" s="613"/>
      <c r="DB16" s="613"/>
      <c r="DC16" s="613"/>
      <c r="DD16" s="619" t="s">
        <v>181</v>
      </c>
      <c r="DE16" s="611"/>
      <c r="DF16" s="611"/>
      <c r="DG16" s="611"/>
      <c r="DH16" s="611"/>
      <c r="DI16" s="611"/>
      <c r="DJ16" s="611"/>
      <c r="DK16" s="611"/>
      <c r="DL16" s="611"/>
      <c r="DM16" s="611"/>
      <c r="DN16" s="611"/>
      <c r="DO16" s="611"/>
      <c r="DP16" s="612"/>
      <c r="DQ16" s="619">
        <v>144488</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81145</v>
      </c>
      <c r="S17" s="611"/>
      <c r="T17" s="611"/>
      <c r="U17" s="611"/>
      <c r="V17" s="611"/>
      <c r="W17" s="611"/>
      <c r="X17" s="611"/>
      <c r="Y17" s="612"/>
      <c r="Z17" s="613">
        <v>0.2</v>
      </c>
      <c r="AA17" s="613"/>
      <c r="AB17" s="613"/>
      <c r="AC17" s="613"/>
      <c r="AD17" s="614">
        <v>81145</v>
      </c>
      <c r="AE17" s="614"/>
      <c r="AF17" s="614"/>
      <c r="AG17" s="614"/>
      <c r="AH17" s="614"/>
      <c r="AI17" s="614"/>
      <c r="AJ17" s="614"/>
      <c r="AK17" s="614"/>
      <c r="AL17" s="615">
        <v>0.5</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181</v>
      </c>
      <c r="BH17" s="611"/>
      <c r="BI17" s="611"/>
      <c r="BJ17" s="611"/>
      <c r="BK17" s="611"/>
      <c r="BL17" s="611"/>
      <c r="BM17" s="611"/>
      <c r="BN17" s="612"/>
      <c r="BO17" s="613" t="s">
        <v>242</v>
      </c>
      <c r="BP17" s="613"/>
      <c r="BQ17" s="613"/>
      <c r="BR17" s="613"/>
      <c r="BS17" s="614" t="s">
        <v>130</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2889328</v>
      </c>
      <c r="CS17" s="611"/>
      <c r="CT17" s="611"/>
      <c r="CU17" s="611"/>
      <c r="CV17" s="611"/>
      <c r="CW17" s="611"/>
      <c r="CX17" s="611"/>
      <c r="CY17" s="612"/>
      <c r="CZ17" s="613">
        <v>8</v>
      </c>
      <c r="DA17" s="613"/>
      <c r="DB17" s="613"/>
      <c r="DC17" s="613"/>
      <c r="DD17" s="619" t="s">
        <v>130</v>
      </c>
      <c r="DE17" s="611"/>
      <c r="DF17" s="611"/>
      <c r="DG17" s="611"/>
      <c r="DH17" s="611"/>
      <c r="DI17" s="611"/>
      <c r="DJ17" s="611"/>
      <c r="DK17" s="611"/>
      <c r="DL17" s="611"/>
      <c r="DM17" s="611"/>
      <c r="DN17" s="611"/>
      <c r="DO17" s="611"/>
      <c r="DP17" s="612"/>
      <c r="DQ17" s="619">
        <v>2755660</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40509</v>
      </c>
      <c r="S18" s="611"/>
      <c r="T18" s="611"/>
      <c r="U18" s="611"/>
      <c r="V18" s="611"/>
      <c r="W18" s="611"/>
      <c r="X18" s="611"/>
      <c r="Y18" s="612"/>
      <c r="Z18" s="613">
        <v>0.1</v>
      </c>
      <c r="AA18" s="613"/>
      <c r="AB18" s="613"/>
      <c r="AC18" s="613"/>
      <c r="AD18" s="614">
        <v>40509</v>
      </c>
      <c r="AE18" s="614"/>
      <c r="AF18" s="614"/>
      <c r="AG18" s="614"/>
      <c r="AH18" s="614"/>
      <c r="AI18" s="614"/>
      <c r="AJ18" s="614"/>
      <c r="AK18" s="614"/>
      <c r="AL18" s="615">
        <v>0.3</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181</v>
      </c>
      <c r="BH18" s="611"/>
      <c r="BI18" s="611"/>
      <c r="BJ18" s="611"/>
      <c r="BK18" s="611"/>
      <c r="BL18" s="611"/>
      <c r="BM18" s="611"/>
      <c r="BN18" s="612"/>
      <c r="BO18" s="613" t="s">
        <v>130</v>
      </c>
      <c r="BP18" s="613"/>
      <c r="BQ18" s="613"/>
      <c r="BR18" s="613"/>
      <c r="BS18" s="614" t="s">
        <v>181</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v>1770</v>
      </c>
      <c r="CS18" s="611"/>
      <c r="CT18" s="611"/>
      <c r="CU18" s="611"/>
      <c r="CV18" s="611"/>
      <c r="CW18" s="611"/>
      <c r="CX18" s="611"/>
      <c r="CY18" s="612"/>
      <c r="CZ18" s="613">
        <v>0</v>
      </c>
      <c r="DA18" s="613"/>
      <c r="DB18" s="613"/>
      <c r="DC18" s="613"/>
      <c r="DD18" s="619">
        <v>1770</v>
      </c>
      <c r="DE18" s="611"/>
      <c r="DF18" s="611"/>
      <c r="DG18" s="611"/>
      <c r="DH18" s="611"/>
      <c r="DI18" s="611"/>
      <c r="DJ18" s="611"/>
      <c r="DK18" s="611"/>
      <c r="DL18" s="611"/>
      <c r="DM18" s="611"/>
      <c r="DN18" s="611"/>
      <c r="DO18" s="611"/>
      <c r="DP18" s="612"/>
      <c r="DQ18" s="619">
        <v>1770</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35095</v>
      </c>
      <c r="S19" s="611"/>
      <c r="T19" s="611"/>
      <c r="U19" s="611"/>
      <c r="V19" s="611"/>
      <c r="W19" s="611"/>
      <c r="X19" s="611"/>
      <c r="Y19" s="612"/>
      <c r="Z19" s="613">
        <v>0.1</v>
      </c>
      <c r="AA19" s="613"/>
      <c r="AB19" s="613"/>
      <c r="AC19" s="613"/>
      <c r="AD19" s="614">
        <v>35095</v>
      </c>
      <c r="AE19" s="614"/>
      <c r="AF19" s="614"/>
      <c r="AG19" s="614"/>
      <c r="AH19" s="614"/>
      <c r="AI19" s="614"/>
      <c r="AJ19" s="614"/>
      <c r="AK19" s="614"/>
      <c r="AL19" s="615">
        <v>0.2</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11350</v>
      </c>
      <c r="BH19" s="611"/>
      <c r="BI19" s="611"/>
      <c r="BJ19" s="611"/>
      <c r="BK19" s="611"/>
      <c r="BL19" s="611"/>
      <c r="BM19" s="611"/>
      <c r="BN19" s="612"/>
      <c r="BO19" s="613">
        <v>0.2</v>
      </c>
      <c r="BP19" s="613"/>
      <c r="BQ19" s="613"/>
      <c r="BR19" s="613"/>
      <c r="BS19" s="614" t="s">
        <v>242</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181</v>
      </c>
      <c r="CS19" s="611"/>
      <c r="CT19" s="611"/>
      <c r="CU19" s="611"/>
      <c r="CV19" s="611"/>
      <c r="CW19" s="611"/>
      <c r="CX19" s="611"/>
      <c r="CY19" s="612"/>
      <c r="CZ19" s="613" t="s">
        <v>181</v>
      </c>
      <c r="DA19" s="613"/>
      <c r="DB19" s="613"/>
      <c r="DC19" s="613"/>
      <c r="DD19" s="619" t="s">
        <v>181</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v>5414</v>
      </c>
      <c r="S20" s="611"/>
      <c r="T20" s="611"/>
      <c r="U20" s="611"/>
      <c r="V20" s="611"/>
      <c r="W20" s="611"/>
      <c r="X20" s="611"/>
      <c r="Y20" s="612"/>
      <c r="Z20" s="613">
        <v>0</v>
      </c>
      <c r="AA20" s="613"/>
      <c r="AB20" s="613"/>
      <c r="AC20" s="613"/>
      <c r="AD20" s="614">
        <v>5414</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11350</v>
      </c>
      <c r="BH20" s="611"/>
      <c r="BI20" s="611"/>
      <c r="BJ20" s="611"/>
      <c r="BK20" s="611"/>
      <c r="BL20" s="611"/>
      <c r="BM20" s="611"/>
      <c r="BN20" s="612"/>
      <c r="BO20" s="613">
        <v>0.2</v>
      </c>
      <c r="BP20" s="613"/>
      <c r="BQ20" s="613"/>
      <c r="BR20" s="613"/>
      <c r="BS20" s="614" t="s">
        <v>181</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35973505</v>
      </c>
      <c r="CS20" s="611"/>
      <c r="CT20" s="611"/>
      <c r="CU20" s="611"/>
      <c r="CV20" s="611"/>
      <c r="CW20" s="611"/>
      <c r="CX20" s="611"/>
      <c r="CY20" s="612"/>
      <c r="CZ20" s="613">
        <v>100</v>
      </c>
      <c r="DA20" s="613"/>
      <c r="DB20" s="613"/>
      <c r="DC20" s="613"/>
      <c r="DD20" s="619">
        <v>5451078</v>
      </c>
      <c r="DE20" s="611"/>
      <c r="DF20" s="611"/>
      <c r="DG20" s="611"/>
      <c r="DH20" s="611"/>
      <c r="DI20" s="611"/>
      <c r="DJ20" s="611"/>
      <c r="DK20" s="611"/>
      <c r="DL20" s="611"/>
      <c r="DM20" s="611"/>
      <c r="DN20" s="611"/>
      <c r="DO20" s="611"/>
      <c r="DP20" s="612"/>
      <c r="DQ20" s="619">
        <v>19831616</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9453526</v>
      </c>
      <c r="S21" s="611"/>
      <c r="T21" s="611"/>
      <c r="U21" s="611"/>
      <c r="V21" s="611"/>
      <c r="W21" s="611"/>
      <c r="X21" s="611"/>
      <c r="Y21" s="612"/>
      <c r="Z21" s="613">
        <v>25.3</v>
      </c>
      <c r="AA21" s="613"/>
      <c r="AB21" s="613"/>
      <c r="AC21" s="613"/>
      <c r="AD21" s="614">
        <v>8362881</v>
      </c>
      <c r="AE21" s="614"/>
      <c r="AF21" s="614"/>
      <c r="AG21" s="614"/>
      <c r="AH21" s="614"/>
      <c r="AI21" s="614"/>
      <c r="AJ21" s="614"/>
      <c r="AK21" s="614"/>
      <c r="AL21" s="615">
        <v>52.6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11350</v>
      </c>
      <c r="BH21" s="611"/>
      <c r="BI21" s="611"/>
      <c r="BJ21" s="611"/>
      <c r="BK21" s="611"/>
      <c r="BL21" s="611"/>
      <c r="BM21" s="611"/>
      <c r="BN21" s="612"/>
      <c r="BO21" s="613">
        <v>0.2</v>
      </c>
      <c r="BP21" s="613"/>
      <c r="BQ21" s="613"/>
      <c r="BR21" s="613"/>
      <c r="BS21" s="614" t="s">
        <v>181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8362881</v>
      </c>
      <c r="S22" s="611"/>
      <c r="T22" s="611"/>
      <c r="U22" s="611"/>
      <c r="V22" s="611"/>
      <c r="W22" s="611"/>
      <c r="X22" s="611"/>
      <c r="Y22" s="612"/>
      <c r="Z22" s="613">
        <v>22.4</v>
      </c>
      <c r="AA22" s="613"/>
      <c r="AB22" s="613"/>
      <c r="AC22" s="613"/>
      <c r="AD22" s="614">
        <v>8362881</v>
      </c>
      <c r="AE22" s="614"/>
      <c r="AF22" s="614"/>
      <c r="AG22" s="614"/>
      <c r="AH22" s="614"/>
      <c r="AI22" s="614"/>
      <c r="AJ22" s="614"/>
      <c r="AK22" s="614"/>
      <c r="AL22" s="615">
        <v>52.6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242</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1090645</v>
      </c>
      <c r="S23" s="611"/>
      <c r="T23" s="611"/>
      <c r="U23" s="611"/>
      <c r="V23" s="611"/>
      <c r="W23" s="611"/>
      <c r="X23" s="611"/>
      <c r="Y23" s="612"/>
      <c r="Z23" s="613">
        <v>2.9</v>
      </c>
      <c r="AA23" s="613"/>
      <c r="AB23" s="613"/>
      <c r="AC23" s="613"/>
      <c r="AD23" s="614" t="s">
        <v>181</v>
      </c>
      <c r="AE23" s="614"/>
      <c r="AF23" s="614"/>
      <c r="AG23" s="614"/>
      <c r="AH23" s="614"/>
      <c r="AI23" s="614"/>
      <c r="AJ23" s="614"/>
      <c r="AK23" s="614"/>
      <c r="AL23" s="615" t="s">
        <v>130</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181</v>
      </c>
      <c r="BH23" s="611"/>
      <c r="BI23" s="611"/>
      <c r="BJ23" s="611"/>
      <c r="BK23" s="611"/>
      <c r="BL23" s="611"/>
      <c r="BM23" s="611"/>
      <c r="BN23" s="612"/>
      <c r="BO23" s="613" t="s">
        <v>130</v>
      </c>
      <c r="BP23" s="613"/>
      <c r="BQ23" s="613"/>
      <c r="BR23" s="613"/>
      <c r="BS23" s="614" t="s">
        <v>181</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t="s">
        <v>130</v>
      </c>
      <c r="S24" s="611"/>
      <c r="T24" s="611"/>
      <c r="U24" s="611"/>
      <c r="V24" s="611"/>
      <c r="W24" s="611"/>
      <c r="X24" s="611"/>
      <c r="Y24" s="612"/>
      <c r="Z24" s="613" t="s">
        <v>242</v>
      </c>
      <c r="AA24" s="613"/>
      <c r="AB24" s="613"/>
      <c r="AC24" s="613"/>
      <c r="AD24" s="614" t="s">
        <v>242</v>
      </c>
      <c r="AE24" s="614"/>
      <c r="AF24" s="614"/>
      <c r="AG24" s="614"/>
      <c r="AH24" s="614"/>
      <c r="AI24" s="614"/>
      <c r="AJ24" s="614"/>
      <c r="AK24" s="614"/>
      <c r="AL24" s="615" t="s">
        <v>130</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242</v>
      </c>
      <c r="BH24" s="611"/>
      <c r="BI24" s="611"/>
      <c r="BJ24" s="611"/>
      <c r="BK24" s="611"/>
      <c r="BL24" s="611"/>
      <c r="BM24" s="611"/>
      <c r="BN24" s="612"/>
      <c r="BO24" s="613" t="s">
        <v>130</v>
      </c>
      <c r="BP24" s="613"/>
      <c r="BQ24" s="613"/>
      <c r="BR24" s="613"/>
      <c r="BS24" s="614" t="s">
        <v>181</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14679884</v>
      </c>
      <c r="CS24" s="600"/>
      <c r="CT24" s="600"/>
      <c r="CU24" s="600"/>
      <c r="CV24" s="600"/>
      <c r="CW24" s="600"/>
      <c r="CX24" s="600"/>
      <c r="CY24" s="601"/>
      <c r="CZ24" s="604">
        <v>40.799999999999997</v>
      </c>
      <c r="DA24" s="605"/>
      <c r="DB24" s="605"/>
      <c r="DC24" s="621"/>
      <c r="DD24" s="642">
        <v>9025889</v>
      </c>
      <c r="DE24" s="600"/>
      <c r="DF24" s="600"/>
      <c r="DG24" s="600"/>
      <c r="DH24" s="600"/>
      <c r="DI24" s="600"/>
      <c r="DJ24" s="600"/>
      <c r="DK24" s="601"/>
      <c r="DL24" s="642">
        <v>8776192</v>
      </c>
      <c r="DM24" s="600"/>
      <c r="DN24" s="600"/>
      <c r="DO24" s="600"/>
      <c r="DP24" s="600"/>
      <c r="DQ24" s="600"/>
      <c r="DR24" s="600"/>
      <c r="DS24" s="600"/>
      <c r="DT24" s="600"/>
      <c r="DU24" s="600"/>
      <c r="DV24" s="601"/>
      <c r="DW24" s="604">
        <v>54.5</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16884298</v>
      </c>
      <c r="S25" s="611"/>
      <c r="T25" s="611"/>
      <c r="U25" s="611"/>
      <c r="V25" s="611"/>
      <c r="W25" s="611"/>
      <c r="X25" s="611"/>
      <c r="Y25" s="612"/>
      <c r="Z25" s="613">
        <v>45.2</v>
      </c>
      <c r="AA25" s="613"/>
      <c r="AB25" s="613"/>
      <c r="AC25" s="613"/>
      <c r="AD25" s="614">
        <v>15793653</v>
      </c>
      <c r="AE25" s="614"/>
      <c r="AF25" s="614"/>
      <c r="AG25" s="614"/>
      <c r="AH25" s="614"/>
      <c r="AI25" s="614"/>
      <c r="AJ25" s="614"/>
      <c r="AK25" s="614"/>
      <c r="AL25" s="615">
        <v>99.3</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242</v>
      </c>
      <c r="BH25" s="611"/>
      <c r="BI25" s="611"/>
      <c r="BJ25" s="611"/>
      <c r="BK25" s="611"/>
      <c r="BL25" s="611"/>
      <c r="BM25" s="611"/>
      <c r="BN25" s="612"/>
      <c r="BO25" s="613" t="s">
        <v>181</v>
      </c>
      <c r="BP25" s="613"/>
      <c r="BQ25" s="613"/>
      <c r="BR25" s="613"/>
      <c r="BS25" s="614" t="s">
        <v>130</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4701158</v>
      </c>
      <c r="CS25" s="643"/>
      <c r="CT25" s="643"/>
      <c r="CU25" s="643"/>
      <c r="CV25" s="643"/>
      <c r="CW25" s="643"/>
      <c r="CX25" s="643"/>
      <c r="CY25" s="644"/>
      <c r="CZ25" s="615">
        <v>13.1</v>
      </c>
      <c r="DA25" s="640"/>
      <c r="DB25" s="640"/>
      <c r="DC25" s="645"/>
      <c r="DD25" s="619">
        <v>4303775</v>
      </c>
      <c r="DE25" s="643"/>
      <c r="DF25" s="643"/>
      <c r="DG25" s="643"/>
      <c r="DH25" s="643"/>
      <c r="DI25" s="643"/>
      <c r="DJ25" s="643"/>
      <c r="DK25" s="644"/>
      <c r="DL25" s="619">
        <v>4070135</v>
      </c>
      <c r="DM25" s="643"/>
      <c r="DN25" s="643"/>
      <c r="DO25" s="643"/>
      <c r="DP25" s="643"/>
      <c r="DQ25" s="643"/>
      <c r="DR25" s="643"/>
      <c r="DS25" s="643"/>
      <c r="DT25" s="643"/>
      <c r="DU25" s="643"/>
      <c r="DV25" s="644"/>
      <c r="DW25" s="615">
        <v>25.3</v>
      </c>
      <c r="DX25" s="640"/>
      <c r="DY25" s="640"/>
      <c r="DZ25" s="640"/>
      <c r="EA25" s="640"/>
      <c r="EB25" s="640"/>
      <c r="EC25" s="641"/>
    </row>
    <row r="26" spans="2:133" ht="11.25" customHeight="1" x14ac:dyDescent="0.2">
      <c r="B26" s="607" t="s">
        <v>298</v>
      </c>
      <c r="C26" s="608"/>
      <c r="D26" s="608"/>
      <c r="E26" s="608"/>
      <c r="F26" s="608"/>
      <c r="G26" s="608"/>
      <c r="H26" s="608"/>
      <c r="I26" s="608"/>
      <c r="J26" s="608"/>
      <c r="K26" s="608"/>
      <c r="L26" s="608"/>
      <c r="M26" s="608"/>
      <c r="N26" s="608"/>
      <c r="O26" s="608"/>
      <c r="P26" s="608"/>
      <c r="Q26" s="609"/>
      <c r="R26" s="610">
        <v>7406</v>
      </c>
      <c r="S26" s="611"/>
      <c r="T26" s="611"/>
      <c r="U26" s="611"/>
      <c r="V26" s="611"/>
      <c r="W26" s="611"/>
      <c r="X26" s="611"/>
      <c r="Y26" s="612"/>
      <c r="Z26" s="613">
        <v>0</v>
      </c>
      <c r="AA26" s="613"/>
      <c r="AB26" s="613"/>
      <c r="AC26" s="613"/>
      <c r="AD26" s="614">
        <v>7406</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181</v>
      </c>
      <c r="BH26" s="611"/>
      <c r="BI26" s="611"/>
      <c r="BJ26" s="611"/>
      <c r="BK26" s="611"/>
      <c r="BL26" s="611"/>
      <c r="BM26" s="611"/>
      <c r="BN26" s="612"/>
      <c r="BO26" s="613" t="s">
        <v>242</v>
      </c>
      <c r="BP26" s="613"/>
      <c r="BQ26" s="613"/>
      <c r="BR26" s="613"/>
      <c r="BS26" s="614" t="s">
        <v>242</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2837817</v>
      </c>
      <c r="CS26" s="611"/>
      <c r="CT26" s="611"/>
      <c r="CU26" s="611"/>
      <c r="CV26" s="611"/>
      <c r="CW26" s="611"/>
      <c r="CX26" s="611"/>
      <c r="CY26" s="612"/>
      <c r="CZ26" s="615">
        <v>7.9</v>
      </c>
      <c r="DA26" s="640"/>
      <c r="DB26" s="640"/>
      <c r="DC26" s="645"/>
      <c r="DD26" s="619">
        <v>2837817</v>
      </c>
      <c r="DE26" s="611"/>
      <c r="DF26" s="611"/>
      <c r="DG26" s="611"/>
      <c r="DH26" s="611"/>
      <c r="DI26" s="611"/>
      <c r="DJ26" s="611"/>
      <c r="DK26" s="612"/>
      <c r="DL26" s="619" t="s">
        <v>181</v>
      </c>
      <c r="DM26" s="611"/>
      <c r="DN26" s="611"/>
      <c r="DO26" s="611"/>
      <c r="DP26" s="611"/>
      <c r="DQ26" s="611"/>
      <c r="DR26" s="611"/>
      <c r="DS26" s="611"/>
      <c r="DT26" s="611"/>
      <c r="DU26" s="611"/>
      <c r="DV26" s="612"/>
      <c r="DW26" s="615" t="s">
        <v>181</v>
      </c>
      <c r="DX26" s="640"/>
      <c r="DY26" s="640"/>
      <c r="DZ26" s="640"/>
      <c r="EA26" s="640"/>
      <c r="EB26" s="640"/>
      <c r="EC26" s="641"/>
    </row>
    <row r="27" spans="2:133" ht="11.25" customHeight="1" x14ac:dyDescent="0.2">
      <c r="B27" s="607" t="s">
        <v>301</v>
      </c>
      <c r="C27" s="608"/>
      <c r="D27" s="608"/>
      <c r="E27" s="608"/>
      <c r="F27" s="608"/>
      <c r="G27" s="608"/>
      <c r="H27" s="608"/>
      <c r="I27" s="608"/>
      <c r="J27" s="608"/>
      <c r="K27" s="608"/>
      <c r="L27" s="608"/>
      <c r="M27" s="608"/>
      <c r="N27" s="608"/>
      <c r="O27" s="608"/>
      <c r="P27" s="608"/>
      <c r="Q27" s="609"/>
      <c r="R27" s="610">
        <v>304806</v>
      </c>
      <c r="S27" s="611"/>
      <c r="T27" s="611"/>
      <c r="U27" s="611"/>
      <c r="V27" s="611"/>
      <c r="W27" s="611"/>
      <c r="X27" s="611"/>
      <c r="Y27" s="612"/>
      <c r="Z27" s="613">
        <v>0.8</v>
      </c>
      <c r="AA27" s="613"/>
      <c r="AB27" s="613"/>
      <c r="AC27" s="613"/>
      <c r="AD27" s="614" t="s">
        <v>242</v>
      </c>
      <c r="AE27" s="614"/>
      <c r="AF27" s="614"/>
      <c r="AG27" s="614"/>
      <c r="AH27" s="614"/>
      <c r="AI27" s="614"/>
      <c r="AJ27" s="614"/>
      <c r="AK27" s="614"/>
      <c r="AL27" s="615" t="s">
        <v>181</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5618349</v>
      </c>
      <c r="BH27" s="611"/>
      <c r="BI27" s="611"/>
      <c r="BJ27" s="611"/>
      <c r="BK27" s="611"/>
      <c r="BL27" s="611"/>
      <c r="BM27" s="611"/>
      <c r="BN27" s="612"/>
      <c r="BO27" s="613">
        <v>100</v>
      </c>
      <c r="BP27" s="613"/>
      <c r="BQ27" s="613"/>
      <c r="BR27" s="613"/>
      <c r="BS27" s="614">
        <v>394583</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7089398</v>
      </c>
      <c r="CS27" s="643"/>
      <c r="CT27" s="643"/>
      <c r="CU27" s="643"/>
      <c r="CV27" s="643"/>
      <c r="CW27" s="643"/>
      <c r="CX27" s="643"/>
      <c r="CY27" s="644"/>
      <c r="CZ27" s="615">
        <v>19.7</v>
      </c>
      <c r="DA27" s="640"/>
      <c r="DB27" s="640"/>
      <c r="DC27" s="645"/>
      <c r="DD27" s="619">
        <v>1966454</v>
      </c>
      <c r="DE27" s="643"/>
      <c r="DF27" s="643"/>
      <c r="DG27" s="643"/>
      <c r="DH27" s="643"/>
      <c r="DI27" s="643"/>
      <c r="DJ27" s="643"/>
      <c r="DK27" s="644"/>
      <c r="DL27" s="619">
        <v>1950397</v>
      </c>
      <c r="DM27" s="643"/>
      <c r="DN27" s="643"/>
      <c r="DO27" s="643"/>
      <c r="DP27" s="643"/>
      <c r="DQ27" s="643"/>
      <c r="DR27" s="643"/>
      <c r="DS27" s="643"/>
      <c r="DT27" s="643"/>
      <c r="DU27" s="643"/>
      <c r="DV27" s="644"/>
      <c r="DW27" s="615">
        <v>12.1</v>
      </c>
      <c r="DX27" s="640"/>
      <c r="DY27" s="640"/>
      <c r="DZ27" s="640"/>
      <c r="EA27" s="640"/>
      <c r="EB27" s="640"/>
      <c r="EC27" s="641"/>
    </row>
    <row r="28" spans="2:133" ht="11.25" customHeight="1" x14ac:dyDescent="0.2">
      <c r="B28" s="607" t="s">
        <v>304</v>
      </c>
      <c r="C28" s="608"/>
      <c r="D28" s="608"/>
      <c r="E28" s="608"/>
      <c r="F28" s="608"/>
      <c r="G28" s="608"/>
      <c r="H28" s="608"/>
      <c r="I28" s="608"/>
      <c r="J28" s="608"/>
      <c r="K28" s="608"/>
      <c r="L28" s="608"/>
      <c r="M28" s="608"/>
      <c r="N28" s="608"/>
      <c r="O28" s="608"/>
      <c r="P28" s="608"/>
      <c r="Q28" s="609"/>
      <c r="R28" s="610">
        <v>328590</v>
      </c>
      <c r="S28" s="611"/>
      <c r="T28" s="611"/>
      <c r="U28" s="611"/>
      <c r="V28" s="611"/>
      <c r="W28" s="611"/>
      <c r="X28" s="611"/>
      <c r="Y28" s="612"/>
      <c r="Z28" s="613">
        <v>0.9</v>
      </c>
      <c r="AA28" s="613"/>
      <c r="AB28" s="613"/>
      <c r="AC28" s="613"/>
      <c r="AD28" s="614">
        <v>13899</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2889328</v>
      </c>
      <c r="CS28" s="611"/>
      <c r="CT28" s="611"/>
      <c r="CU28" s="611"/>
      <c r="CV28" s="611"/>
      <c r="CW28" s="611"/>
      <c r="CX28" s="611"/>
      <c r="CY28" s="612"/>
      <c r="CZ28" s="615">
        <v>8</v>
      </c>
      <c r="DA28" s="640"/>
      <c r="DB28" s="640"/>
      <c r="DC28" s="645"/>
      <c r="DD28" s="619">
        <v>2755660</v>
      </c>
      <c r="DE28" s="611"/>
      <c r="DF28" s="611"/>
      <c r="DG28" s="611"/>
      <c r="DH28" s="611"/>
      <c r="DI28" s="611"/>
      <c r="DJ28" s="611"/>
      <c r="DK28" s="612"/>
      <c r="DL28" s="619">
        <v>2755660</v>
      </c>
      <c r="DM28" s="611"/>
      <c r="DN28" s="611"/>
      <c r="DO28" s="611"/>
      <c r="DP28" s="611"/>
      <c r="DQ28" s="611"/>
      <c r="DR28" s="611"/>
      <c r="DS28" s="611"/>
      <c r="DT28" s="611"/>
      <c r="DU28" s="611"/>
      <c r="DV28" s="612"/>
      <c r="DW28" s="615">
        <v>17.100000000000001</v>
      </c>
      <c r="DX28" s="640"/>
      <c r="DY28" s="640"/>
      <c r="DZ28" s="640"/>
      <c r="EA28" s="640"/>
      <c r="EB28" s="640"/>
      <c r="EC28" s="641"/>
    </row>
    <row r="29" spans="2:133" ht="11.25" customHeight="1" x14ac:dyDescent="0.2">
      <c r="B29" s="607" t="s">
        <v>306</v>
      </c>
      <c r="C29" s="608"/>
      <c r="D29" s="608"/>
      <c r="E29" s="608"/>
      <c r="F29" s="608"/>
      <c r="G29" s="608"/>
      <c r="H29" s="608"/>
      <c r="I29" s="608"/>
      <c r="J29" s="608"/>
      <c r="K29" s="608"/>
      <c r="L29" s="608"/>
      <c r="M29" s="608"/>
      <c r="N29" s="608"/>
      <c r="O29" s="608"/>
      <c r="P29" s="608"/>
      <c r="Q29" s="609"/>
      <c r="R29" s="610">
        <v>129985</v>
      </c>
      <c r="S29" s="611"/>
      <c r="T29" s="611"/>
      <c r="U29" s="611"/>
      <c r="V29" s="611"/>
      <c r="W29" s="611"/>
      <c r="X29" s="611"/>
      <c r="Y29" s="612"/>
      <c r="Z29" s="613">
        <v>0.3</v>
      </c>
      <c r="AA29" s="613"/>
      <c r="AB29" s="613"/>
      <c r="AC29" s="613"/>
      <c r="AD29" s="614" t="s">
        <v>242</v>
      </c>
      <c r="AE29" s="614"/>
      <c r="AF29" s="614"/>
      <c r="AG29" s="614"/>
      <c r="AH29" s="614"/>
      <c r="AI29" s="614"/>
      <c r="AJ29" s="614"/>
      <c r="AK29" s="614"/>
      <c r="AL29" s="615" t="s">
        <v>181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71</v>
      </c>
      <c r="CG29" s="608"/>
      <c r="CH29" s="608"/>
      <c r="CI29" s="608"/>
      <c r="CJ29" s="608"/>
      <c r="CK29" s="608"/>
      <c r="CL29" s="608"/>
      <c r="CM29" s="608"/>
      <c r="CN29" s="608"/>
      <c r="CO29" s="608"/>
      <c r="CP29" s="608"/>
      <c r="CQ29" s="609"/>
      <c r="CR29" s="610">
        <v>2889328</v>
      </c>
      <c r="CS29" s="643"/>
      <c r="CT29" s="643"/>
      <c r="CU29" s="643"/>
      <c r="CV29" s="643"/>
      <c r="CW29" s="643"/>
      <c r="CX29" s="643"/>
      <c r="CY29" s="644"/>
      <c r="CZ29" s="615">
        <v>8</v>
      </c>
      <c r="DA29" s="640"/>
      <c r="DB29" s="640"/>
      <c r="DC29" s="645"/>
      <c r="DD29" s="619">
        <v>2755660</v>
      </c>
      <c r="DE29" s="643"/>
      <c r="DF29" s="643"/>
      <c r="DG29" s="643"/>
      <c r="DH29" s="643"/>
      <c r="DI29" s="643"/>
      <c r="DJ29" s="643"/>
      <c r="DK29" s="644"/>
      <c r="DL29" s="619">
        <v>2755660</v>
      </c>
      <c r="DM29" s="643"/>
      <c r="DN29" s="643"/>
      <c r="DO29" s="643"/>
      <c r="DP29" s="643"/>
      <c r="DQ29" s="643"/>
      <c r="DR29" s="643"/>
      <c r="DS29" s="643"/>
      <c r="DT29" s="643"/>
      <c r="DU29" s="643"/>
      <c r="DV29" s="644"/>
      <c r="DW29" s="615">
        <v>17.100000000000001</v>
      </c>
      <c r="DX29" s="640"/>
      <c r="DY29" s="640"/>
      <c r="DZ29" s="640"/>
      <c r="EA29" s="640"/>
      <c r="EB29" s="640"/>
      <c r="EC29" s="641"/>
    </row>
    <row r="30" spans="2:133" ht="11.25" customHeight="1" x14ac:dyDescent="0.2">
      <c r="B30" s="607" t="s">
        <v>308</v>
      </c>
      <c r="C30" s="608"/>
      <c r="D30" s="608"/>
      <c r="E30" s="608"/>
      <c r="F30" s="608"/>
      <c r="G30" s="608"/>
      <c r="H30" s="608"/>
      <c r="I30" s="608"/>
      <c r="J30" s="608"/>
      <c r="K30" s="608"/>
      <c r="L30" s="608"/>
      <c r="M30" s="608"/>
      <c r="N30" s="608"/>
      <c r="O30" s="608"/>
      <c r="P30" s="608"/>
      <c r="Q30" s="609"/>
      <c r="R30" s="610">
        <v>5568288</v>
      </c>
      <c r="S30" s="611"/>
      <c r="T30" s="611"/>
      <c r="U30" s="611"/>
      <c r="V30" s="611"/>
      <c r="W30" s="611"/>
      <c r="X30" s="611"/>
      <c r="Y30" s="612"/>
      <c r="Z30" s="613">
        <v>14.9</v>
      </c>
      <c r="AA30" s="613"/>
      <c r="AB30" s="613"/>
      <c r="AC30" s="613"/>
      <c r="AD30" s="614" t="s">
        <v>181</v>
      </c>
      <c r="AE30" s="614"/>
      <c r="AF30" s="614"/>
      <c r="AG30" s="614"/>
      <c r="AH30" s="614"/>
      <c r="AI30" s="614"/>
      <c r="AJ30" s="614"/>
      <c r="AK30" s="614"/>
      <c r="AL30" s="615" t="s">
        <v>181</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2773116</v>
      </c>
      <c r="CS30" s="611"/>
      <c r="CT30" s="611"/>
      <c r="CU30" s="611"/>
      <c r="CV30" s="611"/>
      <c r="CW30" s="611"/>
      <c r="CX30" s="611"/>
      <c r="CY30" s="612"/>
      <c r="CZ30" s="615">
        <v>7.7</v>
      </c>
      <c r="DA30" s="640"/>
      <c r="DB30" s="640"/>
      <c r="DC30" s="645"/>
      <c r="DD30" s="619">
        <v>2639629</v>
      </c>
      <c r="DE30" s="611"/>
      <c r="DF30" s="611"/>
      <c r="DG30" s="611"/>
      <c r="DH30" s="611"/>
      <c r="DI30" s="611"/>
      <c r="DJ30" s="611"/>
      <c r="DK30" s="612"/>
      <c r="DL30" s="619">
        <v>2639629</v>
      </c>
      <c r="DM30" s="611"/>
      <c r="DN30" s="611"/>
      <c r="DO30" s="611"/>
      <c r="DP30" s="611"/>
      <c r="DQ30" s="611"/>
      <c r="DR30" s="611"/>
      <c r="DS30" s="611"/>
      <c r="DT30" s="611"/>
      <c r="DU30" s="611"/>
      <c r="DV30" s="612"/>
      <c r="DW30" s="615">
        <v>16.399999999999999</v>
      </c>
      <c r="DX30" s="640"/>
      <c r="DY30" s="640"/>
      <c r="DZ30" s="640"/>
      <c r="EA30" s="640"/>
      <c r="EB30" s="640"/>
      <c r="EC30" s="641"/>
    </row>
    <row r="31" spans="2:133" ht="11.25" customHeight="1" x14ac:dyDescent="0.2">
      <c r="B31" s="623" t="s">
        <v>312</v>
      </c>
      <c r="C31" s="624"/>
      <c r="D31" s="624"/>
      <c r="E31" s="624"/>
      <c r="F31" s="624"/>
      <c r="G31" s="624"/>
      <c r="H31" s="624"/>
      <c r="I31" s="624"/>
      <c r="J31" s="624"/>
      <c r="K31" s="624"/>
      <c r="L31" s="624"/>
      <c r="M31" s="624"/>
      <c r="N31" s="624"/>
      <c r="O31" s="624"/>
      <c r="P31" s="624"/>
      <c r="Q31" s="625"/>
      <c r="R31" s="610" t="s">
        <v>181</v>
      </c>
      <c r="S31" s="611"/>
      <c r="T31" s="611"/>
      <c r="U31" s="611"/>
      <c r="V31" s="611"/>
      <c r="W31" s="611"/>
      <c r="X31" s="611"/>
      <c r="Y31" s="612"/>
      <c r="Z31" s="613" t="s">
        <v>242</v>
      </c>
      <c r="AA31" s="613"/>
      <c r="AB31" s="613"/>
      <c r="AC31" s="613"/>
      <c r="AD31" s="614" t="s">
        <v>130</v>
      </c>
      <c r="AE31" s="614"/>
      <c r="AF31" s="614"/>
      <c r="AG31" s="614"/>
      <c r="AH31" s="614"/>
      <c r="AI31" s="614"/>
      <c r="AJ31" s="614"/>
      <c r="AK31" s="614"/>
      <c r="AL31" s="615" t="s">
        <v>181</v>
      </c>
      <c r="AM31" s="616"/>
      <c r="AN31" s="616"/>
      <c r="AO31" s="617"/>
      <c r="AP31" s="658" t="s">
        <v>313</v>
      </c>
      <c r="AQ31" s="659"/>
      <c r="AR31" s="659"/>
      <c r="AS31" s="659"/>
      <c r="AT31" s="664" t="s">
        <v>314</v>
      </c>
      <c r="AU31" s="208"/>
      <c r="AV31" s="208"/>
      <c r="AW31" s="208"/>
      <c r="AX31" s="596" t="s">
        <v>189</v>
      </c>
      <c r="AY31" s="597"/>
      <c r="AZ31" s="597"/>
      <c r="BA31" s="597"/>
      <c r="BB31" s="597"/>
      <c r="BC31" s="597"/>
      <c r="BD31" s="597"/>
      <c r="BE31" s="597"/>
      <c r="BF31" s="598"/>
      <c r="BG31" s="657">
        <v>99.5</v>
      </c>
      <c r="BH31" s="654"/>
      <c r="BI31" s="654"/>
      <c r="BJ31" s="654"/>
      <c r="BK31" s="654"/>
      <c r="BL31" s="654"/>
      <c r="BM31" s="605">
        <v>98.7</v>
      </c>
      <c r="BN31" s="654"/>
      <c r="BO31" s="654"/>
      <c r="BP31" s="654"/>
      <c r="BQ31" s="655"/>
      <c r="BR31" s="657">
        <v>99.5</v>
      </c>
      <c r="BS31" s="654"/>
      <c r="BT31" s="654"/>
      <c r="BU31" s="654"/>
      <c r="BV31" s="654"/>
      <c r="BW31" s="654"/>
      <c r="BX31" s="605">
        <v>98.6</v>
      </c>
      <c r="BY31" s="654"/>
      <c r="BZ31" s="654"/>
      <c r="CA31" s="654"/>
      <c r="CB31" s="655"/>
      <c r="CD31" s="650"/>
      <c r="CE31" s="651"/>
      <c r="CF31" s="607" t="s">
        <v>315</v>
      </c>
      <c r="CG31" s="608"/>
      <c r="CH31" s="608"/>
      <c r="CI31" s="608"/>
      <c r="CJ31" s="608"/>
      <c r="CK31" s="608"/>
      <c r="CL31" s="608"/>
      <c r="CM31" s="608"/>
      <c r="CN31" s="608"/>
      <c r="CO31" s="608"/>
      <c r="CP31" s="608"/>
      <c r="CQ31" s="609"/>
      <c r="CR31" s="610">
        <v>116212</v>
      </c>
      <c r="CS31" s="643"/>
      <c r="CT31" s="643"/>
      <c r="CU31" s="643"/>
      <c r="CV31" s="643"/>
      <c r="CW31" s="643"/>
      <c r="CX31" s="643"/>
      <c r="CY31" s="644"/>
      <c r="CZ31" s="615">
        <v>0.3</v>
      </c>
      <c r="DA31" s="640"/>
      <c r="DB31" s="640"/>
      <c r="DC31" s="645"/>
      <c r="DD31" s="619">
        <v>116031</v>
      </c>
      <c r="DE31" s="643"/>
      <c r="DF31" s="643"/>
      <c r="DG31" s="643"/>
      <c r="DH31" s="643"/>
      <c r="DI31" s="643"/>
      <c r="DJ31" s="643"/>
      <c r="DK31" s="644"/>
      <c r="DL31" s="619">
        <v>116031</v>
      </c>
      <c r="DM31" s="643"/>
      <c r="DN31" s="643"/>
      <c r="DO31" s="643"/>
      <c r="DP31" s="643"/>
      <c r="DQ31" s="643"/>
      <c r="DR31" s="643"/>
      <c r="DS31" s="643"/>
      <c r="DT31" s="643"/>
      <c r="DU31" s="643"/>
      <c r="DV31" s="644"/>
      <c r="DW31" s="615">
        <v>0.7</v>
      </c>
      <c r="DX31" s="640"/>
      <c r="DY31" s="640"/>
      <c r="DZ31" s="640"/>
      <c r="EA31" s="640"/>
      <c r="EB31" s="640"/>
      <c r="EC31" s="641"/>
    </row>
    <row r="32" spans="2:133" ht="11.25" customHeight="1" x14ac:dyDescent="0.2">
      <c r="B32" s="607" t="s">
        <v>316</v>
      </c>
      <c r="C32" s="608"/>
      <c r="D32" s="608"/>
      <c r="E32" s="608"/>
      <c r="F32" s="608"/>
      <c r="G32" s="608"/>
      <c r="H32" s="608"/>
      <c r="I32" s="608"/>
      <c r="J32" s="608"/>
      <c r="K32" s="608"/>
      <c r="L32" s="608"/>
      <c r="M32" s="608"/>
      <c r="N32" s="608"/>
      <c r="O32" s="608"/>
      <c r="P32" s="608"/>
      <c r="Q32" s="609"/>
      <c r="R32" s="610">
        <v>2490088</v>
      </c>
      <c r="S32" s="611"/>
      <c r="T32" s="611"/>
      <c r="U32" s="611"/>
      <c r="V32" s="611"/>
      <c r="W32" s="611"/>
      <c r="X32" s="611"/>
      <c r="Y32" s="612"/>
      <c r="Z32" s="613">
        <v>6.7</v>
      </c>
      <c r="AA32" s="613"/>
      <c r="AB32" s="613"/>
      <c r="AC32" s="613"/>
      <c r="AD32" s="614" t="s">
        <v>242</v>
      </c>
      <c r="AE32" s="614"/>
      <c r="AF32" s="614"/>
      <c r="AG32" s="614"/>
      <c r="AH32" s="614"/>
      <c r="AI32" s="614"/>
      <c r="AJ32" s="614"/>
      <c r="AK32" s="614"/>
      <c r="AL32" s="615" t="s">
        <v>242</v>
      </c>
      <c r="AM32" s="616"/>
      <c r="AN32" s="616"/>
      <c r="AO32" s="617"/>
      <c r="AP32" s="660"/>
      <c r="AQ32" s="661"/>
      <c r="AR32" s="661"/>
      <c r="AS32" s="661"/>
      <c r="AT32" s="665"/>
      <c r="AU32" s="204" t="s">
        <v>317</v>
      </c>
      <c r="AX32" s="607" t="s">
        <v>318</v>
      </c>
      <c r="AY32" s="608"/>
      <c r="AZ32" s="608"/>
      <c r="BA32" s="608"/>
      <c r="BB32" s="608"/>
      <c r="BC32" s="608"/>
      <c r="BD32" s="608"/>
      <c r="BE32" s="608"/>
      <c r="BF32" s="609"/>
      <c r="BG32" s="667">
        <v>99.6</v>
      </c>
      <c r="BH32" s="643"/>
      <c r="BI32" s="643"/>
      <c r="BJ32" s="643"/>
      <c r="BK32" s="643"/>
      <c r="BL32" s="643"/>
      <c r="BM32" s="616">
        <v>99</v>
      </c>
      <c r="BN32" s="643"/>
      <c r="BO32" s="643"/>
      <c r="BP32" s="643"/>
      <c r="BQ32" s="656"/>
      <c r="BR32" s="667">
        <v>99.7</v>
      </c>
      <c r="BS32" s="643"/>
      <c r="BT32" s="643"/>
      <c r="BU32" s="643"/>
      <c r="BV32" s="643"/>
      <c r="BW32" s="643"/>
      <c r="BX32" s="616">
        <v>99.1</v>
      </c>
      <c r="BY32" s="643"/>
      <c r="BZ32" s="643"/>
      <c r="CA32" s="643"/>
      <c r="CB32" s="656"/>
      <c r="CD32" s="652"/>
      <c r="CE32" s="653"/>
      <c r="CF32" s="607" t="s">
        <v>319</v>
      </c>
      <c r="CG32" s="608"/>
      <c r="CH32" s="608"/>
      <c r="CI32" s="608"/>
      <c r="CJ32" s="608"/>
      <c r="CK32" s="608"/>
      <c r="CL32" s="608"/>
      <c r="CM32" s="608"/>
      <c r="CN32" s="608"/>
      <c r="CO32" s="608"/>
      <c r="CP32" s="608"/>
      <c r="CQ32" s="609"/>
      <c r="CR32" s="610" t="s">
        <v>130</v>
      </c>
      <c r="CS32" s="611"/>
      <c r="CT32" s="611"/>
      <c r="CU32" s="611"/>
      <c r="CV32" s="611"/>
      <c r="CW32" s="611"/>
      <c r="CX32" s="611"/>
      <c r="CY32" s="612"/>
      <c r="CZ32" s="615" t="s">
        <v>130</v>
      </c>
      <c r="DA32" s="640"/>
      <c r="DB32" s="640"/>
      <c r="DC32" s="645"/>
      <c r="DD32" s="619" t="s">
        <v>242</v>
      </c>
      <c r="DE32" s="611"/>
      <c r="DF32" s="611"/>
      <c r="DG32" s="611"/>
      <c r="DH32" s="611"/>
      <c r="DI32" s="611"/>
      <c r="DJ32" s="611"/>
      <c r="DK32" s="612"/>
      <c r="DL32" s="619" t="s">
        <v>242</v>
      </c>
      <c r="DM32" s="611"/>
      <c r="DN32" s="611"/>
      <c r="DO32" s="611"/>
      <c r="DP32" s="611"/>
      <c r="DQ32" s="611"/>
      <c r="DR32" s="611"/>
      <c r="DS32" s="611"/>
      <c r="DT32" s="611"/>
      <c r="DU32" s="611"/>
      <c r="DV32" s="612"/>
      <c r="DW32" s="615" t="s">
        <v>181</v>
      </c>
      <c r="DX32" s="640"/>
      <c r="DY32" s="640"/>
      <c r="DZ32" s="640"/>
      <c r="EA32" s="640"/>
      <c r="EB32" s="640"/>
      <c r="EC32" s="641"/>
    </row>
    <row r="33" spans="2:133" ht="11.25" customHeight="1" x14ac:dyDescent="0.2">
      <c r="B33" s="607" t="s">
        <v>320</v>
      </c>
      <c r="C33" s="608"/>
      <c r="D33" s="608"/>
      <c r="E33" s="608"/>
      <c r="F33" s="608"/>
      <c r="G33" s="608"/>
      <c r="H33" s="608"/>
      <c r="I33" s="608"/>
      <c r="J33" s="608"/>
      <c r="K33" s="608"/>
      <c r="L33" s="608"/>
      <c r="M33" s="608"/>
      <c r="N33" s="608"/>
      <c r="O33" s="608"/>
      <c r="P33" s="608"/>
      <c r="Q33" s="609"/>
      <c r="R33" s="610">
        <v>262330</v>
      </c>
      <c r="S33" s="611"/>
      <c r="T33" s="611"/>
      <c r="U33" s="611"/>
      <c r="V33" s="611"/>
      <c r="W33" s="611"/>
      <c r="X33" s="611"/>
      <c r="Y33" s="612"/>
      <c r="Z33" s="613">
        <v>0.7</v>
      </c>
      <c r="AA33" s="613"/>
      <c r="AB33" s="613"/>
      <c r="AC33" s="613"/>
      <c r="AD33" s="614">
        <v>91925</v>
      </c>
      <c r="AE33" s="614"/>
      <c r="AF33" s="614"/>
      <c r="AG33" s="614"/>
      <c r="AH33" s="614"/>
      <c r="AI33" s="614"/>
      <c r="AJ33" s="614"/>
      <c r="AK33" s="614"/>
      <c r="AL33" s="615">
        <v>0.6</v>
      </c>
      <c r="AM33" s="616"/>
      <c r="AN33" s="616"/>
      <c r="AO33" s="617"/>
      <c r="AP33" s="662"/>
      <c r="AQ33" s="663"/>
      <c r="AR33" s="663"/>
      <c r="AS33" s="663"/>
      <c r="AT33" s="666"/>
      <c r="AU33" s="209"/>
      <c r="AV33" s="209"/>
      <c r="AW33" s="209"/>
      <c r="AX33" s="631" t="s">
        <v>321</v>
      </c>
      <c r="AY33" s="632"/>
      <c r="AZ33" s="632"/>
      <c r="BA33" s="632"/>
      <c r="BB33" s="632"/>
      <c r="BC33" s="632"/>
      <c r="BD33" s="632"/>
      <c r="BE33" s="632"/>
      <c r="BF33" s="633"/>
      <c r="BG33" s="668">
        <v>99.3</v>
      </c>
      <c r="BH33" s="669"/>
      <c r="BI33" s="669"/>
      <c r="BJ33" s="669"/>
      <c r="BK33" s="669"/>
      <c r="BL33" s="669"/>
      <c r="BM33" s="670">
        <v>98.4</v>
      </c>
      <c r="BN33" s="669"/>
      <c r="BO33" s="669"/>
      <c r="BP33" s="669"/>
      <c r="BQ33" s="671"/>
      <c r="BR33" s="668">
        <v>99.3</v>
      </c>
      <c r="BS33" s="669"/>
      <c r="BT33" s="669"/>
      <c r="BU33" s="669"/>
      <c r="BV33" s="669"/>
      <c r="BW33" s="669"/>
      <c r="BX33" s="670">
        <v>97.9</v>
      </c>
      <c r="BY33" s="669"/>
      <c r="BZ33" s="669"/>
      <c r="CA33" s="669"/>
      <c r="CB33" s="671"/>
      <c r="CD33" s="607" t="s">
        <v>322</v>
      </c>
      <c r="CE33" s="608"/>
      <c r="CF33" s="608"/>
      <c r="CG33" s="608"/>
      <c r="CH33" s="608"/>
      <c r="CI33" s="608"/>
      <c r="CJ33" s="608"/>
      <c r="CK33" s="608"/>
      <c r="CL33" s="608"/>
      <c r="CM33" s="608"/>
      <c r="CN33" s="608"/>
      <c r="CO33" s="608"/>
      <c r="CP33" s="608"/>
      <c r="CQ33" s="609"/>
      <c r="CR33" s="610">
        <v>15218737</v>
      </c>
      <c r="CS33" s="643"/>
      <c r="CT33" s="643"/>
      <c r="CU33" s="643"/>
      <c r="CV33" s="643"/>
      <c r="CW33" s="643"/>
      <c r="CX33" s="643"/>
      <c r="CY33" s="644"/>
      <c r="CZ33" s="615">
        <v>42.3</v>
      </c>
      <c r="DA33" s="640"/>
      <c r="DB33" s="640"/>
      <c r="DC33" s="645"/>
      <c r="DD33" s="619">
        <v>9914542</v>
      </c>
      <c r="DE33" s="643"/>
      <c r="DF33" s="643"/>
      <c r="DG33" s="643"/>
      <c r="DH33" s="643"/>
      <c r="DI33" s="643"/>
      <c r="DJ33" s="643"/>
      <c r="DK33" s="644"/>
      <c r="DL33" s="619">
        <v>6144571</v>
      </c>
      <c r="DM33" s="643"/>
      <c r="DN33" s="643"/>
      <c r="DO33" s="643"/>
      <c r="DP33" s="643"/>
      <c r="DQ33" s="643"/>
      <c r="DR33" s="643"/>
      <c r="DS33" s="643"/>
      <c r="DT33" s="643"/>
      <c r="DU33" s="643"/>
      <c r="DV33" s="644"/>
      <c r="DW33" s="615">
        <v>38.1</v>
      </c>
      <c r="DX33" s="640"/>
      <c r="DY33" s="640"/>
      <c r="DZ33" s="640"/>
      <c r="EA33" s="640"/>
      <c r="EB33" s="640"/>
      <c r="EC33" s="641"/>
    </row>
    <row r="34" spans="2:133" ht="11.25" customHeight="1" x14ac:dyDescent="0.2">
      <c r="B34" s="607" t="s">
        <v>323</v>
      </c>
      <c r="C34" s="608"/>
      <c r="D34" s="608"/>
      <c r="E34" s="608"/>
      <c r="F34" s="608"/>
      <c r="G34" s="608"/>
      <c r="H34" s="608"/>
      <c r="I34" s="608"/>
      <c r="J34" s="608"/>
      <c r="K34" s="608"/>
      <c r="L34" s="608"/>
      <c r="M34" s="608"/>
      <c r="N34" s="608"/>
      <c r="O34" s="608"/>
      <c r="P34" s="608"/>
      <c r="Q34" s="609"/>
      <c r="R34" s="610">
        <v>3105534</v>
      </c>
      <c r="S34" s="611"/>
      <c r="T34" s="611"/>
      <c r="U34" s="611"/>
      <c r="V34" s="611"/>
      <c r="W34" s="611"/>
      <c r="X34" s="611"/>
      <c r="Y34" s="612"/>
      <c r="Z34" s="613">
        <v>8.3000000000000007</v>
      </c>
      <c r="AA34" s="613"/>
      <c r="AB34" s="613"/>
      <c r="AC34" s="613"/>
      <c r="AD34" s="614" t="s">
        <v>181</v>
      </c>
      <c r="AE34" s="614"/>
      <c r="AF34" s="614"/>
      <c r="AG34" s="614"/>
      <c r="AH34" s="614"/>
      <c r="AI34" s="614"/>
      <c r="AJ34" s="614"/>
      <c r="AK34" s="614"/>
      <c r="AL34" s="615" t="s">
        <v>181</v>
      </c>
      <c r="AM34" s="616"/>
      <c r="AN34" s="616"/>
      <c r="AO34" s="617"/>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7" t="s">
        <v>324</v>
      </c>
      <c r="CE34" s="608"/>
      <c r="CF34" s="608"/>
      <c r="CG34" s="608"/>
      <c r="CH34" s="608"/>
      <c r="CI34" s="608"/>
      <c r="CJ34" s="608"/>
      <c r="CK34" s="608"/>
      <c r="CL34" s="608"/>
      <c r="CM34" s="608"/>
      <c r="CN34" s="608"/>
      <c r="CO34" s="608"/>
      <c r="CP34" s="608"/>
      <c r="CQ34" s="609"/>
      <c r="CR34" s="610">
        <v>5840103</v>
      </c>
      <c r="CS34" s="611"/>
      <c r="CT34" s="611"/>
      <c r="CU34" s="611"/>
      <c r="CV34" s="611"/>
      <c r="CW34" s="611"/>
      <c r="CX34" s="611"/>
      <c r="CY34" s="612"/>
      <c r="CZ34" s="615">
        <v>16.2</v>
      </c>
      <c r="DA34" s="640"/>
      <c r="DB34" s="640"/>
      <c r="DC34" s="645"/>
      <c r="DD34" s="619">
        <v>2781597</v>
      </c>
      <c r="DE34" s="611"/>
      <c r="DF34" s="611"/>
      <c r="DG34" s="611"/>
      <c r="DH34" s="611"/>
      <c r="DI34" s="611"/>
      <c r="DJ34" s="611"/>
      <c r="DK34" s="612"/>
      <c r="DL34" s="619">
        <v>2327721</v>
      </c>
      <c r="DM34" s="611"/>
      <c r="DN34" s="611"/>
      <c r="DO34" s="611"/>
      <c r="DP34" s="611"/>
      <c r="DQ34" s="611"/>
      <c r="DR34" s="611"/>
      <c r="DS34" s="611"/>
      <c r="DT34" s="611"/>
      <c r="DU34" s="611"/>
      <c r="DV34" s="612"/>
      <c r="DW34" s="615">
        <v>14.4</v>
      </c>
      <c r="DX34" s="640"/>
      <c r="DY34" s="640"/>
      <c r="DZ34" s="640"/>
      <c r="EA34" s="640"/>
      <c r="EB34" s="640"/>
      <c r="EC34" s="641"/>
    </row>
    <row r="35" spans="2:133" ht="11.25" customHeight="1" x14ac:dyDescent="0.2">
      <c r="B35" s="607" t="s">
        <v>325</v>
      </c>
      <c r="C35" s="608"/>
      <c r="D35" s="608"/>
      <c r="E35" s="608"/>
      <c r="F35" s="608"/>
      <c r="G35" s="608"/>
      <c r="H35" s="608"/>
      <c r="I35" s="608"/>
      <c r="J35" s="608"/>
      <c r="K35" s="608"/>
      <c r="L35" s="608"/>
      <c r="M35" s="608"/>
      <c r="N35" s="608"/>
      <c r="O35" s="608"/>
      <c r="P35" s="608"/>
      <c r="Q35" s="609"/>
      <c r="R35" s="610">
        <v>1970331</v>
      </c>
      <c r="S35" s="611"/>
      <c r="T35" s="611"/>
      <c r="U35" s="611"/>
      <c r="V35" s="611"/>
      <c r="W35" s="611"/>
      <c r="X35" s="611"/>
      <c r="Y35" s="612"/>
      <c r="Z35" s="613">
        <v>5.3</v>
      </c>
      <c r="AA35" s="613"/>
      <c r="AB35" s="613"/>
      <c r="AC35" s="613"/>
      <c r="AD35" s="614" t="s">
        <v>242</v>
      </c>
      <c r="AE35" s="614"/>
      <c r="AF35" s="614"/>
      <c r="AG35" s="614"/>
      <c r="AH35" s="614"/>
      <c r="AI35" s="614"/>
      <c r="AJ35" s="614"/>
      <c r="AK35" s="614"/>
      <c r="AL35" s="615" t="s">
        <v>130</v>
      </c>
      <c r="AM35" s="616"/>
      <c r="AN35" s="616"/>
      <c r="AO35" s="617"/>
      <c r="AP35" s="212"/>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348181</v>
      </c>
      <c r="CS35" s="643"/>
      <c r="CT35" s="643"/>
      <c r="CU35" s="643"/>
      <c r="CV35" s="643"/>
      <c r="CW35" s="643"/>
      <c r="CX35" s="643"/>
      <c r="CY35" s="644"/>
      <c r="CZ35" s="615">
        <v>1</v>
      </c>
      <c r="DA35" s="640"/>
      <c r="DB35" s="640"/>
      <c r="DC35" s="645"/>
      <c r="DD35" s="619">
        <v>281454</v>
      </c>
      <c r="DE35" s="643"/>
      <c r="DF35" s="643"/>
      <c r="DG35" s="643"/>
      <c r="DH35" s="643"/>
      <c r="DI35" s="643"/>
      <c r="DJ35" s="643"/>
      <c r="DK35" s="644"/>
      <c r="DL35" s="619">
        <v>281421</v>
      </c>
      <c r="DM35" s="643"/>
      <c r="DN35" s="643"/>
      <c r="DO35" s="643"/>
      <c r="DP35" s="643"/>
      <c r="DQ35" s="643"/>
      <c r="DR35" s="643"/>
      <c r="DS35" s="643"/>
      <c r="DT35" s="643"/>
      <c r="DU35" s="643"/>
      <c r="DV35" s="644"/>
      <c r="DW35" s="615">
        <v>1.7</v>
      </c>
      <c r="DX35" s="640"/>
      <c r="DY35" s="640"/>
      <c r="DZ35" s="640"/>
      <c r="EA35" s="640"/>
      <c r="EB35" s="640"/>
      <c r="EC35" s="641"/>
    </row>
    <row r="36" spans="2:133" ht="11.25" customHeight="1" x14ac:dyDescent="0.2">
      <c r="B36" s="607" t="s">
        <v>329</v>
      </c>
      <c r="C36" s="608"/>
      <c r="D36" s="608"/>
      <c r="E36" s="608"/>
      <c r="F36" s="608"/>
      <c r="G36" s="608"/>
      <c r="H36" s="608"/>
      <c r="I36" s="608"/>
      <c r="J36" s="608"/>
      <c r="K36" s="608"/>
      <c r="L36" s="608"/>
      <c r="M36" s="608"/>
      <c r="N36" s="608"/>
      <c r="O36" s="608"/>
      <c r="P36" s="608"/>
      <c r="Q36" s="609"/>
      <c r="R36" s="610">
        <v>1217161</v>
      </c>
      <c r="S36" s="611"/>
      <c r="T36" s="611"/>
      <c r="U36" s="611"/>
      <c r="V36" s="611"/>
      <c r="W36" s="611"/>
      <c r="X36" s="611"/>
      <c r="Y36" s="612"/>
      <c r="Z36" s="613">
        <v>3.3</v>
      </c>
      <c r="AA36" s="613"/>
      <c r="AB36" s="613"/>
      <c r="AC36" s="613"/>
      <c r="AD36" s="614" t="s">
        <v>130</v>
      </c>
      <c r="AE36" s="614"/>
      <c r="AF36" s="614"/>
      <c r="AG36" s="614"/>
      <c r="AH36" s="614"/>
      <c r="AI36" s="614"/>
      <c r="AJ36" s="614"/>
      <c r="AK36" s="614"/>
      <c r="AL36" s="615" t="s">
        <v>130</v>
      </c>
      <c r="AM36" s="616"/>
      <c r="AN36" s="616"/>
      <c r="AO36" s="617"/>
      <c r="AP36" s="212"/>
      <c r="AQ36" s="676" t="s">
        <v>330</v>
      </c>
      <c r="AR36" s="677"/>
      <c r="AS36" s="677"/>
      <c r="AT36" s="677"/>
      <c r="AU36" s="677"/>
      <c r="AV36" s="677"/>
      <c r="AW36" s="677"/>
      <c r="AX36" s="677"/>
      <c r="AY36" s="678"/>
      <c r="AZ36" s="599">
        <v>4001848</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140122</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3268844</v>
      </c>
      <c r="CS36" s="611"/>
      <c r="CT36" s="611"/>
      <c r="CU36" s="611"/>
      <c r="CV36" s="611"/>
      <c r="CW36" s="611"/>
      <c r="CX36" s="611"/>
      <c r="CY36" s="612"/>
      <c r="CZ36" s="615">
        <v>9.1</v>
      </c>
      <c r="DA36" s="640"/>
      <c r="DB36" s="640"/>
      <c r="DC36" s="645"/>
      <c r="DD36" s="619">
        <v>2653884</v>
      </c>
      <c r="DE36" s="611"/>
      <c r="DF36" s="611"/>
      <c r="DG36" s="611"/>
      <c r="DH36" s="611"/>
      <c r="DI36" s="611"/>
      <c r="DJ36" s="611"/>
      <c r="DK36" s="612"/>
      <c r="DL36" s="619">
        <v>1455394</v>
      </c>
      <c r="DM36" s="611"/>
      <c r="DN36" s="611"/>
      <c r="DO36" s="611"/>
      <c r="DP36" s="611"/>
      <c r="DQ36" s="611"/>
      <c r="DR36" s="611"/>
      <c r="DS36" s="611"/>
      <c r="DT36" s="611"/>
      <c r="DU36" s="611"/>
      <c r="DV36" s="612"/>
      <c r="DW36" s="615">
        <v>9</v>
      </c>
      <c r="DX36" s="640"/>
      <c r="DY36" s="640"/>
      <c r="DZ36" s="640"/>
      <c r="EA36" s="640"/>
      <c r="EB36" s="640"/>
      <c r="EC36" s="641"/>
    </row>
    <row r="37" spans="2:133" ht="11.25" customHeight="1" x14ac:dyDescent="0.2">
      <c r="B37" s="607" t="s">
        <v>333</v>
      </c>
      <c r="C37" s="608"/>
      <c r="D37" s="608"/>
      <c r="E37" s="608"/>
      <c r="F37" s="608"/>
      <c r="G37" s="608"/>
      <c r="H37" s="608"/>
      <c r="I37" s="608"/>
      <c r="J37" s="608"/>
      <c r="K37" s="608"/>
      <c r="L37" s="608"/>
      <c r="M37" s="608"/>
      <c r="N37" s="608"/>
      <c r="O37" s="608"/>
      <c r="P37" s="608"/>
      <c r="Q37" s="609"/>
      <c r="R37" s="610">
        <v>1022817</v>
      </c>
      <c r="S37" s="611"/>
      <c r="T37" s="611"/>
      <c r="U37" s="611"/>
      <c r="V37" s="611"/>
      <c r="W37" s="611"/>
      <c r="X37" s="611"/>
      <c r="Y37" s="612"/>
      <c r="Z37" s="613">
        <v>2.7</v>
      </c>
      <c r="AA37" s="613"/>
      <c r="AB37" s="613"/>
      <c r="AC37" s="613"/>
      <c r="AD37" s="614">
        <v>956</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689499</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44514</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122591</v>
      </c>
      <c r="CS37" s="643"/>
      <c r="CT37" s="643"/>
      <c r="CU37" s="643"/>
      <c r="CV37" s="643"/>
      <c r="CW37" s="643"/>
      <c r="CX37" s="643"/>
      <c r="CY37" s="644"/>
      <c r="CZ37" s="615">
        <v>0.3</v>
      </c>
      <c r="DA37" s="640"/>
      <c r="DB37" s="640"/>
      <c r="DC37" s="645"/>
      <c r="DD37" s="619">
        <v>122591</v>
      </c>
      <c r="DE37" s="643"/>
      <c r="DF37" s="643"/>
      <c r="DG37" s="643"/>
      <c r="DH37" s="643"/>
      <c r="DI37" s="643"/>
      <c r="DJ37" s="643"/>
      <c r="DK37" s="644"/>
      <c r="DL37" s="619">
        <v>122296</v>
      </c>
      <c r="DM37" s="643"/>
      <c r="DN37" s="643"/>
      <c r="DO37" s="643"/>
      <c r="DP37" s="643"/>
      <c r="DQ37" s="643"/>
      <c r="DR37" s="643"/>
      <c r="DS37" s="643"/>
      <c r="DT37" s="643"/>
      <c r="DU37" s="643"/>
      <c r="DV37" s="644"/>
      <c r="DW37" s="615">
        <v>0.8</v>
      </c>
      <c r="DX37" s="640"/>
      <c r="DY37" s="640"/>
      <c r="DZ37" s="640"/>
      <c r="EA37" s="640"/>
      <c r="EB37" s="640"/>
      <c r="EC37" s="641"/>
    </row>
    <row r="38" spans="2:133" ht="11.25" customHeight="1" x14ac:dyDescent="0.2">
      <c r="B38" s="607" t="s">
        <v>337</v>
      </c>
      <c r="C38" s="608"/>
      <c r="D38" s="608"/>
      <c r="E38" s="608"/>
      <c r="F38" s="608"/>
      <c r="G38" s="608"/>
      <c r="H38" s="608"/>
      <c r="I38" s="608"/>
      <c r="J38" s="608"/>
      <c r="K38" s="608"/>
      <c r="L38" s="608"/>
      <c r="M38" s="608"/>
      <c r="N38" s="608"/>
      <c r="O38" s="608"/>
      <c r="P38" s="608"/>
      <c r="Q38" s="609"/>
      <c r="R38" s="610">
        <v>4070702</v>
      </c>
      <c r="S38" s="611"/>
      <c r="T38" s="611"/>
      <c r="U38" s="611"/>
      <c r="V38" s="611"/>
      <c r="W38" s="611"/>
      <c r="X38" s="611"/>
      <c r="Y38" s="612"/>
      <c r="Z38" s="613">
        <v>10.9</v>
      </c>
      <c r="AA38" s="613"/>
      <c r="AB38" s="613"/>
      <c r="AC38" s="613"/>
      <c r="AD38" s="614" t="s">
        <v>181</v>
      </c>
      <c r="AE38" s="614"/>
      <c r="AF38" s="614"/>
      <c r="AG38" s="614"/>
      <c r="AH38" s="614"/>
      <c r="AI38" s="614"/>
      <c r="AJ38" s="614"/>
      <c r="AK38" s="614"/>
      <c r="AL38" s="615" t="s">
        <v>181</v>
      </c>
      <c r="AM38" s="616"/>
      <c r="AN38" s="616"/>
      <c r="AO38" s="617"/>
      <c r="AQ38" s="673" t="s">
        <v>338</v>
      </c>
      <c r="AR38" s="674"/>
      <c r="AS38" s="674"/>
      <c r="AT38" s="674"/>
      <c r="AU38" s="674"/>
      <c r="AV38" s="674"/>
      <c r="AW38" s="674"/>
      <c r="AX38" s="674"/>
      <c r="AY38" s="675"/>
      <c r="AZ38" s="610">
        <v>490405</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7437</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2752542</v>
      </c>
      <c r="CS38" s="611"/>
      <c r="CT38" s="611"/>
      <c r="CU38" s="611"/>
      <c r="CV38" s="611"/>
      <c r="CW38" s="611"/>
      <c r="CX38" s="611"/>
      <c r="CY38" s="612"/>
      <c r="CZ38" s="615">
        <v>7.7</v>
      </c>
      <c r="DA38" s="640"/>
      <c r="DB38" s="640"/>
      <c r="DC38" s="645"/>
      <c r="DD38" s="619">
        <v>2183995</v>
      </c>
      <c r="DE38" s="611"/>
      <c r="DF38" s="611"/>
      <c r="DG38" s="611"/>
      <c r="DH38" s="611"/>
      <c r="DI38" s="611"/>
      <c r="DJ38" s="611"/>
      <c r="DK38" s="612"/>
      <c r="DL38" s="619">
        <v>2079435</v>
      </c>
      <c r="DM38" s="611"/>
      <c r="DN38" s="611"/>
      <c r="DO38" s="611"/>
      <c r="DP38" s="611"/>
      <c r="DQ38" s="611"/>
      <c r="DR38" s="611"/>
      <c r="DS38" s="611"/>
      <c r="DT38" s="611"/>
      <c r="DU38" s="611"/>
      <c r="DV38" s="612"/>
      <c r="DW38" s="615">
        <v>12.9</v>
      </c>
      <c r="DX38" s="640"/>
      <c r="DY38" s="640"/>
      <c r="DZ38" s="640"/>
      <c r="EA38" s="640"/>
      <c r="EB38" s="640"/>
      <c r="EC38" s="641"/>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181</v>
      </c>
      <c r="AE39" s="614"/>
      <c r="AF39" s="614"/>
      <c r="AG39" s="614"/>
      <c r="AH39" s="614"/>
      <c r="AI39" s="614"/>
      <c r="AJ39" s="614"/>
      <c r="AK39" s="614"/>
      <c r="AL39" s="615" t="s">
        <v>130</v>
      </c>
      <c r="AM39" s="616"/>
      <c r="AN39" s="616"/>
      <c r="AO39" s="617"/>
      <c r="AQ39" s="673" t="s">
        <v>342</v>
      </c>
      <c r="AR39" s="674"/>
      <c r="AS39" s="674"/>
      <c r="AT39" s="674"/>
      <c r="AU39" s="674"/>
      <c r="AV39" s="674"/>
      <c r="AW39" s="674"/>
      <c r="AX39" s="674"/>
      <c r="AY39" s="675"/>
      <c r="AZ39" s="610">
        <v>69402</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10840</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2583811</v>
      </c>
      <c r="CS39" s="643"/>
      <c r="CT39" s="643"/>
      <c r="CU39" s="643"/>
      <c r="CV39" s="643"/>
      <c r="CW39" s="643"/>
      <c r="CX39" s="643"/>
      <c r="CY39" s="644"/>
      <c r="CZ39" s="615">
        <v>7.2</v>
      </c>
      <c r="DA39" s="640"/>
      <c r="DB39" s="640"/>
      <c r="DC39" s="645"/>
      <c r="DD39" s="619">
        <v>2013012</v>
      </c>
      <c r="DE39" s="643"/>
      <c r="DF39" s="643"/>
      <c r="DG39" s="643"/>
      <c r="DH39" s="643"/>
      <c r="DI39" s="643"/>
      <c r="DJ39" s="643"/>
      <c r="DK39" s="644"/>
      <c r="DL39" s="619" t="s">
        <v>242</v>
      </c>
      <c r="DM39" s="643"/>
      <c r="DN39" s="643"/>
      <c r="DO39" s="643"/>
      <c r="DP39" s="643"/>
      <c r="DQ39" s="643"/>
      <c r="DR39" s="643"/>
      <c r="DS39" s="643"/>
      <c r="DT39" s="643"/>
      <c r="DU39" s="643"/>
      <c r="DV39" s="644"/>
      <c r="DW39" s="615" t="s">
        <v>242</v>
      </c>
      <c r="DX39" s="640"/>
      <c r="DY39" s="640"/>
      <c r="DZ39" s="640"/>
      <c r="EA39" s="640"/>
      <c r="EB39" s="640"/>
      <c r="EC39" s="641"/>
    </row>
    <row r="40" spans="2:133" ht="11.25" customHeight="1" x14ac:dyDescent="0.2">
      <c r="B40" s="607" t="s">
        <v>345</v>
      </c>
      <c r="C40" s="608"/>
      <c r="D40" s="608"/>
      <c r="E40" s="608"/>
      <c r="F40" s="608"/>
      <c r="G40" s="608"/>
      <c r="H40" s="608"/>
      <c r="I40" s="608"/>
      <c r="J40" s="608"/>
      <c r="K40" s="608"/>
      <c r="L40" s="608"/>
      <c r="M40" s="608"/>
      <c r="N40" s="608"/>
      <c r="O40" s="608"/>
      <c r="P40" s="608"/>
      <c r="Q40" s="609"/>
      <c r="R40" s="610">
        <v>201902</v>
      </c>
      <c r="S40" s="611"/>
      <c r="T40" s="611"/>
      <c r="U40" s="611"/>
      <c r="V40" s="611"/>
      <c r="W40" s="611"/>
      <c r="X40" s="611"/>
      <c r="Y40" s="612"/>
      <c r="Z40" s="613">
        <v>0.5</v>
      </c>
      <c r="AA40" s="613"/>
      <c r="AB40" s="613"/>
      <c r="AC40" s="613"/>
      <c r="AD40" s="614" t="s">
        <v>181</v>
      </c>
      <c r="AE40" s="614"/>
      <c r="AF40" s="614"/>
      <c r="AG40" s="614"/>
      <c r="AH40" s="614"/>
      <c r="AI40" s="614"/>
      <c r="AJ40" s="614"/>
      <c r="AK40" s="614"/>
      <c r="AL40" s="615" t="s">
        <v>181</v>
      </c>
      <c r="AM40" s="616"/>
      <c r="AN40" s="616"/>
      <c r="AO40" s="617"/>
      <c r="AQ40" s="673" t="s">
        <v>346</v>
      </c>
      <c r="AR40" s="674"/>
      <c r="AS40" s="674"/>
      <c r="AT40" s="674"/>
      <c r="AU40" s="674"/>
      <c r="AV40" s="674"/>
      <c r="AW40" s="674"/>
      <c r="AX40" s="674"/>
      <c r="AY40" s="675"/>
      <c r="AZ40" s="610">
        <v>1927</v>
      </c>
      <c r="BA40" s="611"/>
      <c r="BB40" s="611"/>
      <c r="BC40" s="611"/>
      <c r="BD40" s="643"/>
      <c r="BE40" s="643"/>
      <c r="BF40" s="656"/>
      <c r="BG40" s="660" t="s">
        <v>347</v>
      </c>
      <c r="BH40" s="661"/>
      <c r="BI40" s="661"/>
      <c r="BJ40" s="661"/>
      <c r="BK40" s="661"/>
      <c r="BL40" s="213"/>
      <c r="BM40" s="608" t="s">
        <v>348</v>
      </c>
      <c r="BN40" s="608"/>
      <c r="BO40" s="608"/>
      <c r="BP40" s="608"/>
      <c r="BQ40" s="608"/>
      <c r="BR40" s="608"/>
      <c r="BS40" s="608"/>
      <c r="BT40" s="608"/>
      <c r="BU40" s="609"/>
      <c r="BV40" s="610">
        <v>97</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425256</v>
      </c>
      <c r="CS40" s="611"/>
      <c r="CT40" s="611"/>
      <c r="CU40" s="611"/>
      <c r="CV40" s="611"/>
      <c r="CW40" s="611"/>
      <c r="CX40" s="611"/>
      <c r="CY40" s="612"/>
      <c r="CZ40" s="615">
        <v>1.2</v>
      </c>
      <c r="DA40" s="640"/>
      <c r="DB40" s="640"/>
      <c r="DC40" s="645"/>
      <c r="DD40" s="619">
        <v>600</v>
      </c>
      <c r="DE40" s="611"/>
      <c r="DF40" s="611"/>
      <c r="DG40" s="611"/>
      <c r="DH40" s="611"/>
      <c r="DI40" s="611"/>
      <c r="DJ40" s="611"/>
      <c r="DK40" s="612"/>
      <c r="DL40" s="619">
        <v>600</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350</v>
      </c>
      <c r="C41" s="632"/>
      <c r="D41" s="632"/>
      <c r="E41" s="632"/>
      <c r="F41" s="632"/>
      <c r="G41" s="632"/>
      <c r="H41" s="632"/>
      <c r="I41" s="632"/>
      <c r="J41" s="632"/>
      <c r="K41" s="632"/>
      <c r="L41" s="632"/>
      <c r="M41" s="632"/>
      <c r="N41" s="632"/>
      <c r="O41" s="632"/>
      <c r="P41" s="632"/>
      <c r="Q41" s="633"/>
      <c r="R41" s="682">
        <v>37362336</v>
      </c>
      <c r="S41" s="683"/>
      <c r="T41" s="683"/>
      <c r="U41" s="683"/>
      <c r="V41" s="683"/>
      <c r="W41" s="683"/>
      <c r="X41" s="683"/>
      <c r="Y41" s="687"/>
      <c r="Z41" s="688">
        <v>100</v>
      </c>
      <c r="AA41" s="688"/>
      <c r="AB41" s="688"/>
      <c r="AC41" s="688"/>
      <c r="AD41" s="689">
        <v>15907839</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640011</v>
      </c>
      <c r="BA41" s="611"/>
      <c r="BB41" s="611"/>
      <c r="BC41" s="611"/>
      <c r="BD41" s="643"/>
      <c r="BE41" s="643"/>
      <c r="BF41" s="656"/>
      <c r="BG41" s="660"/>
      <c r="BH41" s="661"/>
      <c r="BI41" s="661"/>
      <c r="BJ41" s="661"/>
      <c r="BK41" s="661"/>
      <c r="BL41" s="213"/>
      <c r="BM41" s="608" t="s">
        <v>352</v>
      </c>
      <c r="BN41" s="608"/>
      <c r="BO41" s="608"/>
      <c r="BP41" s="608"/>
      <c r="BQ41" s="608"/>
      <c r="BR41" s="608"/>
      <c r="BS41" s="608"/>
      <c r="BT41" s="608"/>
      <c r="BU41" s="609"/>
      <c r="BV41" s="610" t="s">
        <v>130</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130</v>
      </c>
      <c r="CS41" s="643"/>
      <c r="CT41" s="643"/>
      <c r="CU41" s="643"/>
      <c r="CV41" s="643"/>
      <c r="CW41" s="643"/>
      <c r="CX41" s="643"/>
      <c r="CY41" s="644"/>
      <c r="CZ41" s="615" t="s">
        <v>130</v>
      </c>
      <c r="DA41" s="640"/>
      <c r="DB41" s="640"/>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354</v>
      </c>
      <c r="AR42" s="680"/>
      <c r="AS42" s="680"/>
      <c r="AT42" s="680"/>
      <c r="AU42" s="680"/>
      <c r="AV42" s="680"/>
      <c r="AW42" s="680"/>
      <c r="AX42" s="680"/>
      <c r="AY42" s="681"/>
      <c r="AZ42" s="682">
        <v>2110604</v>
      </c>
      <c r="BA42" s="683"/>
      <c r="BB42" s="683"/>
      <c r="BC42" s="683"/>
      <c r="BD42" s="669"/>
      <c r="BE42" s="669"/>
      <c r="BF42" s="671"/>
      <c r="BG42" s="662"/>
      <c r="BH42" s="663"/>
      <c r="BI42" s="663"/>
      <c r="BJ42" s="663"/>
      <c r="BK42" s="663"/>
      <c r="BL42" s="214"/>
      <c r="BM42" s="632" t="s">
        <v>355</v>
      </c>
      <c r="BN42" s="632"/>
      <c r="BO42" s="632"/>
      <c r="BP42" s="632"/>
      <c r="BQ42" s="632"/>
      <c r="BR42" s="632"/>
      <c r="BS42" s="632"/>
      <c r="BT42" s="632"/>
      <c r="BU42" s="633"/>
      <c r="BV42" s="682">
        <v>468</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6074884</v>
      </c>
      <c r="CS42" s="643"/>
      <c r="CT42" s="643"/>
      <c r="CU42" s="643"/>
      <c r="CV42" s="643"/>
      <c r="CW42" s="643"/>
      <c r="CX42" s="643"/>
      <c r="CY42" s="644"/>
      <c r="CZ42" s="615">
        <v>16.899999999999999</v>
      </c>
      <c r="DA42" s="640"/>
      <c r="DB42" s="640"/>
      <c r="DC42" s="645"/>
      <c r="DD42" s="619">
        <v>891185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4" t="s">
        <v>357</v>
      </c>
      <c r="CD43" s="607" t="s">
        <v>358</v>
      </c>
      <c r="CE43" s="608"/>
      <c r="CF43" s="608"/>
      <c r="CG43" s="608"/>
      <c r="CH43" s="608"/>
      <c r="CI43" s="608"/>
      <c r="CJ43" s="608"/>
      <c r="CK43" s="608"/>
      <c r="CL43" s="608"/>
      <c r="CM43" s="608"/>
      <c r="CN43" s="608"/>
      <c r="CO43" s="608"/>
      <c r="CP43" s="608"/>
      <c r="CQ43" s="609"/>
      <c r="CR43" s="610">
        <v>162375</v>
      </c>
      <c r="CS43" s="643"/>
      <c r="CT43" s="643"/>
      <c r="CU43" s="643"/>
      <c r="CV43" s="643"/>
      <c r="CW43" s="643"/>
      <c r="CX43" s="643"/>
      <c r="CY43" s="644"/>
      <c r="CZ43" s="615">
        <v>0.5</v>
      </c>
      <c r="DA43" s="640"/>
      <c r="DB43" s="640"/>
      <c r="DC43" s="645"/>
      <c r="DD43" s="619">
        <v>153603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5451078</v>
      </c>
      <c r="CS44" s="611"/>
      <c r="CT44" s="611"/>
      <c r="CU44" s="611"/>
      <c r="CV44" s="611"/>
      <c r="CW44" s="611"/>
      <c r="CX44" s="611"/>
      <c r="CY44" s="612"/>
      <c r="CZ44" s="615">
        <v>15.2</v>
      </c>
      <c r="DA44" s="616"/>
      <c r="DB44" s="616"/>
      <c r="DC44" s="622"/>
      <c r="DD44" s="619">
        <v>746697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894441</v>
      </c>
      <c r="CS45" s="643"/>
      <c r="CT45" s="643"/>
      <c r="CU45" s="643"/>
      <c r="CV45" s="643"/>
      <c r="CW45" s="643"/>
      <c r="CX45" s="643"/>
      <c r="CY45" s="644"/>
      <c r="CZ45" s="615">
        <v>2.5</v>
      </c>
      <c r="DA45" s="640"/>
      <c r="DB45" s="640"/>
      <c r="DC45" s="645"/>
      <c r="DD45" s="619">
        <v>101785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5"/>
      <c r="CD46" s="650"/>
      <c r="CE46" s="651"/>
      <c r="CF46" s="607" t="s">
        <v>363</v>
      </c>
      <c r="CG46" s="608"/>
      <c r="CH46" s="608"/>
      <c r="CI46" s="608"/>
      <c r="CJ46" s="608"/>
      <c r="CK46" s="608"/>
      <c r="CL46" s="608"/>
      <c r="CM46" s="608"/>
      <c r="CN46" s="608"/>
      <c r="CO46" s="608"/>
      <c r="CP46" s="608"/>
      <c r="CQ46" s="609"/>
      <c r="CR46" s="610">
        <v>4322147</v>
      </c>
      <c r="CS46" s="611"/>
      <c r="CT46" s="611"/>
      <c r="CU46" s="611"/>
      <c r="CV46" s="611"/>
      <c r="CW46" s="611"/>
      <c r="CX46" s="611"/>
      <c r="CY46" s="612"/>
      <c r="CZ46" s="615">
        <v>12</v>
      </c>
      <c r="DA46" s="616"/>
      <c r="DB46" s="616"/>
      <c r="DC46" s="622"/>
      <c r="DD46" s="619">
        <v>626922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5"/>
      <c r="CD47" s="650"/>
      <c r="CE47" s="651"/>
      <c r="CF47" s="607" t="s">
        <v>364</v>
      </c>
      <c r="CG47" s="608"/>
      <c r="CH47" s="608"/>
      <c r="CI47" s="608"/>
      <c r="CJ47" s="608"/>
      <c r="CK47" s="608"/>
      <c r="CL47" s="608"/>
      <c r="CM47" s="608"/>
      <c r="CN47" s="608"/>
      <c r="CO47" s="608"/>
      <c r="CP47" s="608"/>
      <c r="CQ47" s="609"/>
      <c r="CR47" s="610">
        <v>623806</v>
      </c>
      <c r="CS47" s="643"/>
      <c r="CT47" s="643"/>
      <c r="CU47" s="643"/>
      <c r="CV47" s="643"/>
      <c r="CW47" s="643"/>
      <c r="CX47" s="643"/>
      <c r="CY47" s="644"/>
      <c r="CZ47" s="615">
        <v>1.7</v>
      </c>
      <c r="DA47" s="640"/>
      <c r="DB47" s="640"/>
      <c r="DC47" s="645"/>
      <c r="DD47" s="619">
        <v>144488</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5"/>
      <c r="CD48" s="652"/>
      <c r="CE48" s="653"/>
      <c r="CF48" s="607" t="s">
        <v>365</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5"/>
      <c r="CD49" s="631" t="s">
        <v>366</v>
      </c>
      <c r="CE49" s="632"/>
      <c r="CF49" s="632"/>
      <c r="CG49" s="632"/>
      <c r="CH49" s="632"/>
      <c r="CI49" s="632"/>
      <c r="CJ49" s="632"/>
      <c r="CK49" s="632"/>
      <c r="CL49" s="632"/>
      <c r="CM49" s="632"/>
      <c r="CN49" s="632"/>
      <c r="CO49" s="632"/>
      <c r="CP49" s="632"/>
      <c r="CQ49" s="633"/>
      <c r="CR49" s="682">
        <v>35973505</v>
      </c>
      <c r="CS49" s="669"/>
      <c r="CT49" s="669"/>
      <c r="CU49" s="669"/>
      <c r="CV49" s="669"/>
      <c r="CW49" s="669"/>
      <c r="CX49" s="669"/>
      <c r="CY49" s="698"/>
      <c r="CZ49" s="690">
        <v>100</v>
      </c>
      <c r="DA49" s="699"/>
      <c r="DB49" s="699"/>
      <c r="DC49" s="700"/>
      <c r="DD49" s="701">
        <v>19831616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VYKeQlhp+t+sk2KBPL1FAPZwb7eXL7nIlcYLJbZZMOj624i9KfCfvXKV4NIOqWoxDnz/9TcWEaxQteG6gMcfQ==" saltValue="RHGPAUf4B1LkY71xAhUnj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1" customWidth="1"/>
    <col min="131" max="131" width="1.6640625" style="221" customWidth="1"/>
    <col min="132" max="16384" width="9" style="221" hidden="1"/>
  </cols>
  <sheetData>
    <row r="1" spans="1:131" ht="11.25" customHeight="1" thickBot="1" x14ac:dyDescent="0.25">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5">
      <c r="A2" s="739" t="s">
        <v>367</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c r="BC2" s="739"/>
      <c r="BD2" s="739"/>
      <c r="BE2" s="739"/>
      <c r="BF2" s="739"/>
      <c r="BG2" s="739"/>
      <c r="BH2" s="739"/>
      <c r="BI2" s="739"/>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40" t="s">
        <v>368</v>
      </c>
      <c r="DK2" s="741"/>
      <c r="DL2" s="741"/>
      <c r="DM2" s="741"/>
      <c r="DN2" s="741"/>
      <c r="DO2" s="742"/>
      <c r="DP2" s="218"/>
      <c r="DQ2" s="740" t="s">
        <v>369</v>
      </c>
      <c r="DR2" s="741"/>
      <c r="DS2" s="741"/>
      <c r="DT2" s="741"/>
      <c r="DU2" s="741"/>
      <c r="DV2" s="741"/>
      <c r="DW2" s="741"/>
      <c r="DX2" s="741"/>
      <c r="DY2" s="741"/>
      <c r="DZ2" s="742"/>
      <c r="EA2" s="220"/>
    </row>
    <row r="3" spans="1:131" ht="11.25" customHeight="1" x14ac:dyDescent="0.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5">
      <c r="A4" s="743" t="s">
        <v>370</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22"/>
      <c r="BA4" s="222"/>
      <c r="BB4" s="222"/>
      <c r="BC4" s="222"/>
      <c r="BD4" s="222"/>
      <c r="BE4" s="223"/>
      <c r="BF4" s="223"/>
      <c r="BG4" s="223"/>
      <c r="BH4" s="223"/>
      <c r="BI4" s="223"/>
      <c r="BJ4" s="223"/>
      <c r="BK4" s="223"/>
      <c r="BL4" s="223"/>
      <c r="BM4" s="223"/>
      <c r="BN4" s="223"/>
      <c r="BO4" s="223"/>
      <c r="BP4" s="223"/>
      <c r="BQ4" s="744" t="s">
        <v>371</v>
      </c>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224"/>
    </row>
    <row r="5" spans="1:131" s="225" customFormat="1" ht="26.25" customHeight="1" x14ac:dyDescent="0.2">
      <c r="A5" s="745" t="s">
        <v>372</v>
      </c>
      <c r="B5" s="746"/>
      <c r="C5" s="746"/>
      <c r="D5" s="746"/>
      <c r="E5" s="746"/>
      <c r="F5" s="746"/>
      <c r="G5" s="746"/>
      <c r="H5" s="746"/>
      <c r="I5" s="746"/>
      <c r="J5" s="746"/>
      <c r="K5" s="746"/>
      <c r="L5" s="746"/>
      <c r="M5" s="746"/>
      <c r="N5" s="746"/>
      <c r="O5" s="746"/>
      <c r="P5" s="747"/>
      <c r="Q5" s="751" t="s">
        <v>373</v>
      </c>
      <c r="R5" s="752"/>
      <c r="S5" s="752"/>
      <c r="T5" s="752"/>
      <c r="U5" s="753"/>
      <c r="V5" s="751" t="s">
        <v>374</v>
      </c>
      <c r="W5" s="752"/>
      <c r="X5" s="752"/>
      <c r="Y5" s="752"/>
      <c r="Z5" s="753"/>
      <c r="AA5" s="751" t="s">
        <v>375</v>
      </c>
      <c r="AB5" s="752"/>
      <c r="AC5" s="752"/>
      <c r="AD5" s="752"/>
      <c r="AE5" s="752"/>
      <c r="AF5" s="757" t="s">
        <v>376</v>
      </c>
      <c r="AG5" s="752"/>
      <c r="AH5" s="752"/>
      <c r="AI5" s="752"/>
      <c r="AJ5" s="758"/>
      <c r="AK5" s="752" t="s">
        <v>377</v>
      </c>
      <c r="AL5" s="752"/>
      <c r="AM5" s="752"/>
      <c r="AN5" s="752"/>
      <c r="AO5" s="753"/>
      <c r="AP5" s="751" t="s">
        <v>378</v>
      </c>
      <c r="AQ5" s="752"/>
      <c r="AR5" s="752"/>
      <c r="AS5" s="752"/>
      <c r="AT5" s="753"/>
      <c r="AU5" s="751" t="s">
        <v>379</v>
      </c>
      <c r="AV5" s="752"/>
      <c r="AW5" s="752"/>
      <c r="AX5" s="752"/>
      <c r="AY5" s="758"/>
      <c r="AZ5" s="222"/>
      <c r="BA5" s="222"/>
      <c r="BB5" s="222"/>
      <c r="BC5" s="222"/>
      <c r="BD5" s="222"/>
      <c r="BE5" s="223"/>
      <c r="BF5" s="223"/>
      <c r="BG5" s="223"/>
      <c r="BH5" s="223"/>
      <c r="BI5" s="223"/>
      <c r="BJ5" s="223"/>
      <c r="BK5" s="223"/>
      <c r="BL5" s="223"/>
      <c r="BM5" s="223"/>
      <c r="BN5" s="223"/>
      <c r="BO5" s="223"/>
      <c r="BP5" s="223"/>
      <c r="BQ5" s="745" t="s">
        <v>380</v>
      </c>
      <c r="BR5" s="746"/>
      <c r="BS5" s="746"/>
      <c r="BT5" s="746"/>
      <c r="BU5" s="746"/>
      <c r="BV5" s="746"/>
      <c r="BW5" s="746"/>
      <c r="BX5" s="746"/>
      <c r="BY5" s="746"/>
      <c r="BZ5" s="746"/>
      <c r="CA5" s="746"/>
      <c r="CB5" s="746"/>
      <c r="CC5" s="746"/>
      <c r="CD5" s="746"/>
      <c r="CE5" s="746"/>
      <c r="CF5" s="746"/>
      <c r="CG5" s="747"/>
      <c r="CH5" s="751" t="s">
        <v>381</v>
      </c>
      <c r="CI5" s="752"/>
      <c r="CJ5" s="752"/>
      <c r="CK5" s="752"/>
      <c r="CL5" s="753"/>
      <c r="CM5" s="751" t="s">
        <v>382</v>
      </c>
      <c r="CN5" s="752"/>
      <c r="CO5" s="752"/>
      <c r="CP5" s="752"/>
      <c r="CQ5" s="753"/>
      <c r="CR5" s="751" t="s">
        <v>383</v>
      </c>
      <c r="CS5" s="752"/>
      <c r="CT5" s="752"/>
      <c r="CU5" s="752"/>
      <c r="CV5" s="753"/>
      <c r="CW5" s="751" t="s">
        <v>384</v>
      </c>
      <c r="CX5" s="752"/>
      <c r="CY5" s="752"/>
      <c r="CZ5" s="752"/>
      <c r="DA5" s="753"/>
      <c r="DB5" s="751" t="s">
        <v>385</v>
      </c>
      <c r="DC5" s="752"/>
      <c r="DD5" s="752"/>
      <c r="DE5" s="752"/>
      <c r="DF5" s="753"/>
      <c r="DG5" s="789" t="s">
        <v>386</v>
      </c>
      <c r="DH5" s="790"/>
      <c r="DI5" s="790"/>
      <c r="DJ5" s="790"/>
      <c r="DK5" s="791"/>
      <c r="DL5" s="789" t="s">
        <v>387</v>
      </c>
      <c r="DM5" s="790"/>
      <c r="DN5" s="790"/>
      <c r="DO5" s="790"/>
      <c r="DP5" s="791"/>
      <c r="DQ5" s="751" t="s">
        <v>388</v>
      </c>
      <c r="DR5" s="752"/>
      <c r="DS5" s="752"/>
      <c r="DT5" s="752"/>
      <c r="DU5" s="753"/>
      <c r="DV5" s="751" t="s">
        <v>379</v>
      </c>
      <c r="DW5" s="752"/>
      <c r="DX5" s="752"/>
      <c r="DY5" s="752"/>
      <c r="DZ5" s="758"/>
      <c r="EA5" s="224"/>
    </row>
    <row r="6" spans="1:131" s="225" customFormat="1" ht="26.25" customHeight="1" thickBot="1" x14ac:dyDescent="0.25">
      <c r="A6" s="748"/>
      <c r="B6" s="749"/>
      <c r="C6" s="749"/>
      <c r="D6" s="749"/>
      <c r="E6" s="749"/>
      <c r="F6" s="749"/>
      <c r="G6" s="749"/>
      <c r="H6" s="749"/>
      <c r="I6" s="749"/>
      <c r="J6" s="749"/>
      <c r="K6" s="749"/>
      <c r="L6" s="749"/>
      <c r="M6" s="749"/>
      <c r="N6" s="749"/>
      <c r="O6" s="749"/>
      <c r="P6" s="750"/>
      <c r="Q6" s="754"/>
      <c r="R6" s="755"/>
      <c r="S6" s="755"/>
      <c r="T6" s="755"/>
      <c r="U6" s="756"/>
      <c r="V6" s="754"/>
      <c r="W6" s="755"/>
      <c r="X6" s="755"/>
      <c r="Y6" s="755"/>
      <c r="Z6" s="756"/>
      <c r="AA6" s="754"/>
      <c r="AB6" s="755"/>
      <c r="AC6" s="755"/>
      <c r="AD6" s="755"/>
      <c r="AE6" s="755"/>
      <c r="AF6" s="759"/>
      <c r="AG6" s="755"/>
      <c r="AH6" s="755"/>
      <c r="AI6" s="755"/>
      <c r="AJ6" s="760"/>
      <c r="AK6" s="755"/>
      <c r="AL6" s="755"/>
      <c r="AM6" s="755"/>
      <c r="AN6" s="755"/>
      <c r="AO6" s="756"/>
      <c r="AP6" s="754"/>
      <c r="AQ6" s="755"/>
      <c r="AR6" s="755"/>
      <c r="AS6" s="755"/>
      <c r="AT6" s="756"/>
      <c r="AU6" s="754"/>
      <c r="AV6" s="755"/>
      <c r="AW6" s="755"/>
      <c r="AX6" s="755"/>
      <c r="AY6" s="760"/>
      <c r="AZ6" s="222"/>
      <c r="BA6" s="222"/>
      <c r="BB6" s="222"/>
      <c r="BC6" s="222"/>
      <c r="BD6" s="222"/>
      <c r="BE6" s="223"/>
      <c r="BF6" s="223"/>
      <c r="BG6" s="223"/>
      <c r="BH6" s="223"/>
      <c r="BI6" s="223"/>
      <c r="BJ6" s="223"/>
      <c r="BK6" s="223"/>
      <c r="BL6" s="223"/>
      <c r="BM6" s="223"/>
      <c r="BN6" s="223"/>
      <c r="BO6" s="223"/>
      <c r="BP6" s="223"/>
      <c r="BQ6" s="748"/>
      <c r="BR6" s="749"/>
      <c r="BS6" s="749"/>
      <c r="BT6" s="749"/>
      <c r="BU6" s="749"/>
      <c r="BV6" s="749"/>
      <c r="BW6" s="749"/>
      <c r="BX6" s="749"/>
      <c r="BY6" s="749"/>
      <c r="BZ6" s="749"/>
      <c r="CA6" s="749"/>
      <c r="CB6" s="749"/>
      <c r="CC6" s="749"/>
      <c r="CD6" s="749"/>
      <c r="CE6" s="749"/>
      <c r="CF6" s="749"/>
      <c r="CG6" s="750"/>
      <c r="CH6" s="754"/>
      <c r="CI6" s="755"/>
      <c r="CJ6" s="755"/>
      <c r="CK6" s="755"/>
      <c r="CL6" s="756"/>
      <c r="CM6" s="754"/>
      <c r="CN6" s="755"/>
      <c r="CO6" s="755"/>
      <c r="CP6" s="755"/>
      <c r="CQ6" s="756"/>
      <c r="CR6" s="754"/>
      <c r="CS6" s="755"/>
      <c r="CT6" s="755"/>
      <c r="CU6" s="755"/>
      <c r="CV6" s="756"/>
      <c r="CW6" s="754"/>
      <c r="CX6" s="755"/>
      <c r="CY6" s="755"/>
      <c r="CZ6" s="755"/>
      <c r="DA6" s="756"/>
      <c r="DB6" s="754"/>
      <c r="DC6" s="755"/>
      <c r="DD6" s="755"/>
      <c r="DE6" s="755"/>
      <c r="DF6" s="756"/>
      <c r="DG6" s="792"/>
      <c r="DH6" s="793"/>
      <c r="DI6" s="793"/>
      <c r="DJ6" s="793"/>
      <c r="DK6" s="794"/>
      <c r="DL6" s="792"/>
      <c r="DM6" s="793"/>
      <c r="DN6" s="793"/>
      <c r="DO6" s="793"/>
      <c r="DP6" s="794"/>
      <c r="DQ6" s="754"/>
      <c r="DR6" s="755"/>
      <c r="DS6" s="755"/>
      <c r="DT6" s="755"/>
      <c r="DU6" s="756"/>
      <c r="DV6" s="754"/>
      <c r="DW6" s="755"/>
      <c r="DX6" s="755"/>
      <c r="DY6" s="755"/>
      <c r="DZ6" s="760"/>
      <c r="EA6" s="224"/>
    </row>
    <row r="7" spans="1:131" s="225" customFormat="1" ht="26.25" customHeight="1" thickTop="1" x14ac:dyDescent="0.2">
      <c r="A7" s="226">
        <v>1</v>
      </c>
      <c r="B7" s="778" t="s">
        <v>389</v>
      </c>
      <c r="C7" s="779"/>
      <c r="D7" s="779"/>
      <c r="E7" s="779"/>
      <c r="F7" s="779"/>
      <c r="G7" s="779"/>
      <c r="H7" s="779"/>
      <c r="I7" s="779"/>
      <c r="J7" s="779"/>
      <c r="K7" s="779"/>
      <c r="L7" s="779"/>
      <c r="M7" s="779"/>
      <c r="N7" s="779"/>
      <c r="O7" s="779"/>
      <c r="P7" s="780"/>
      <c r="Q7" s="781">
        <v>37362</v>
      </c>
      <c r="R7" s="782"/>
      <c r="S7" s="782"/>
      <c r="T7" s="782"/>
      <c r="U7" s="782"/>
      <c r="V7" s="782">
        <v>35974</v>
      </c>
      <c r="W7" s="782"/>
      <c r="X7" s="782"/>
      <c r="Y7" s="782"/>
      <c r="Z7" s="782"/>
      <c r="AA7" s="782">
        <v>1389</v>
      </c>
      <c r="AB7" s="782"/>
      <c r="AC7" s="782"/>
      <c r="AD7" s="782"/>
      <c r="AE7" s="783"/>
      <c r="AF7" s="784">
        <v>564</v>
      </c>
      <c r="AG7" s="785"/>
      <c r="AH7" s="785"/>
      <c r="AI7" s="785"/>
      <c r="AJ7" s="786"/>
      <c r="AK7" s="761">
        <v>1970</v>
      </c>
      <c r="AL7" s="762"/>
      <c r="AM7" s="762"/>
      <c r="AN7" s="762"/>
      <c r="AO7" s="763"/>
      <c r="AP7" s="764">
        <v>28910</v>
      </c>
      <c r="AQ7" s="762"/>
      <c r="AR7" s="762"/>
      <c r="AS7" s="762"/>
      <c r="AT7" s="763"/>
      <c r="AU7" s="787"/>
      <c r="AV7" s="787"/>
      <c r="AW7" s="787"/>
      <c r="AX7" s="787"/>
      <c r="AY7" s="788"/>
      <c r="AZ7" s="222"/>
      <c r="BA7" s="222"/>
      <c r="BB7" s="222"/>
      <c r="BC7" s="222"/>
      <c r="BD7" s="222"/>
      <c r="BE7" s="223"/>
      <c r="BF7" s="223"/>
      <c r="BG7" s="223"/>
      <c r="BH7" s="223"/>
      <c r="BI7" s="223"/>
      <c r="BJ7" s="223"/>
      <c r="BK7" s="223"/>
      <c r="BL7" s="223"/>
      <c r="BM7" s="223"/>
      <c r="BN7" s="223"/>
      <c r="BO7" s="223"/>
      <c r="BP7" s="223"/>
      <c r="BQ7" s="226">
        <v>1</v>
      </c>
      <c r="BR7" s="227"/>
      <c r="BS7" s="774" t="s">
        <v>601</v>
      </c>
      <c r="BT7" s="775"/>
      <c r="BU7" s="775"/>
      <c r="BV7" s="775"/>
      <c r="BW7" s="775"/>
      <c r="BX7" s="775"/>
      <c r="BY7" s="775"/>
      <c r="BZ7" s="775"/>
      <c r="CA7" s="775"/>
      <c r="CB7" s="775"/>
      <c r="CC7" s="775"/>
      <c r="CD7" s="775"/>
      <c r="CE7" s="775"/>
      <c r="CF7" s="775"/>
      <c r="CG7" s="777"/>
      <c r="CH7" s="772" t="s">
        <v>612</v>
      </c>
      <c r="CI7" s="762"/>
      <c r="CJ7" s="762"/>
      <c r="CK7" s="762"/>
      <c r="CL7" s="773"/>
      <c r="CM7" s="772">
        <v>205</v>
      </c>
      <c r="CN7" s="762"/>
      <c r="CO7" s="762"/>
      <c r="CP7" s="762"/>
      <c r="CQ7" s="773"/>
      <c r="CR7" s="772">
        <v>3</v>
      </c>
      <c r="CS7" s="762"/>
      <c r="CT7" s="762"/>
      <c r="CU7" s="762"/>
      <c r="CV7" s="773"/>
      <c r="CW7" s="772" t="s">
        <v>530</v>
      </c>
      <c r="CX7" s="762"/>
      <c r="CY7" s="762"/>
      <c r="CZ7" s="762"/>
      <c r="DA7" s="773"/>
      <c r="DB7" s="772">
        <v>350</v>
      </c>
      <c r="DC7" s="762"/>
      <c r="DD7" s="762"/>
      <c r="DE7" s="762"/>
      <c r="DF7" s="773"/>
      <c r="DG7" s="772" t="s">
        <v>530</v>
      </c>
      <c r="DH7" s="762"/>
      <c r="DI7" s="762"/>
      <c r="DJ7" s="762"/>
      <c r="DK7" s="773"/>
      <c r="DL7" s="772" t="s">
        <v>530</v>
      </c>
      <c r="DM7" s="762"/>
      <c r="DN7" s="762"/>
      <c r="DO7" s="762"/>
      <c r="DP7" s="773"/>
      <c r="DQ7" s="772" t="s">
        <v>530</v>
      </c>
      <c r="DR7" s="762"/>
      <c r="DS7" s="762"/>
      <c r="DT7" s="762"/>
      <c r="DU7" s="773"/>
      <c r="DV7" s="774"/>
      <c r="DW7" s="775"/>
      <c r="DX7" s="775"/>
      <c r="DY7" s="775"/>
      <c r="DZ7" s="776"/>
      <c r="EA7" s="224"/>
    </row>
    <row r="8" spans="1:131" s="225" customFormat="1" ht="26.25" customHeight="1" x14ac:dyDescent="0.2">
      <c r="A8" s="228">
        <v>2</v>
      </c>
      <c r="B8" s="799"/>
      <c r="C8" s="800"/>
      <c r="D8" s="800"/>
      <c r="E8" s="800"/>
      <c r="F8" s="800"/>
      <c r="G8" s="800"/>
      <c r="H8" s="800"/>
      <c r="I8" s="800"/>
      <c r="J8" s="800"/>
      <c r="K8" s="800"/>
      <c r="L8" s="800"/>
      <c r="M8" s="800"/>
      <c r="N8" s="800"/>
      <c r="O8" s="800"/>
      <c r="P8" s="801"/>
      <c r="Q8" s="728"/>
      <c r="R8" s="723"/>
      <c r="S8" s="723"/>
      <c r="T8" s="723"/>
      <c r="U8" s="723"/>
      <c r="V8" s="723"/>
      <c r="W8" s="723"/>
      <c r="X8" s="723"/>
      <c r="Y8" s="723"/>
      <c r="Z8" s="723"/>
      <c r="AA8" s="723"/>
      <c r="AB8" s="723"/>
      <c r="AC8" s="723"/>
      <c r="AD8" s="723"/>
      <c r="AE8" s="724"/>
      <c r="AF8" s="725"/>
      <c r="AG8" s="726"/>
      <c r="AH8" s="726"/>
      <c r="AI8" s="726"/>
      <c r="AJ8" s="727"/>
      <c r="AK8" s="795"/>
      <c r="AL8" s="796"/>
      <c r="AM8" s="796"/>
      <c r="AN8" s="796"/>
      <c r="AO8" s="796"/>
      <c r="AP8" s="796"/>
      <c r="AQ8" s="796"/>
      <c r="AR8" s="796"/>
      <c r="AS8" s="796"/>
      <c r="AT8" s="796"/>
      <c r="AU8" s="797"/>
      <c r="AV8" s="797"/>
      <c r="AW8" s="797"/>
      <c r="AX8" s="797"/>
      <c r="AY8" s="798"/>
      <c r="AZ8" s="222"/>
      <c r="BA8" s="222"/>
      <c r="BB8" s="222"/>
      <c r="BC8" s="222"/>
      <c r="BD8" s="222"/>
      <c r="BE8" s="223"/>
      <c r="BF8" s="223"/>
      <c r="BG8" s="223"/>
      <c r="BH8" s="223"/>
      <c r="BI8" s="223"/>
      <c r="BJ8" s="223"/>
      <c r="BK8" s="223"/>
      <c r="BL8" s="223"/>
      <c r="BM8" s="223"/>
      <c r="BN8" s="223"/>
      <c r="BO8" s="223"/>
      <c r="BP8" s="223"/>
      <c r="BQ8" s="228">
        <v>2</v>
      </c>
      <c r="BR8" s="229"/>
      <c r="BS8" s="711" t="s">
        <v>602</v>
      </c>
      <c r="BT8" s="712"/>
      <c r="BU8" s="712"/>
      <c r="BV8" s="712"/>
      <c r="BW8" s="712"/>
      <c r="BX8" s="712"/>
      <c r="BY8" s="712"/>
      <c r="BZ8" s="712"/>
      <c r="CA8" s="712"/>
      <c r="CB8" s="712"/>
      <c r="CC8" s="712"/>
      <c r="CD8" s="712"/>
      <c r="CE8" s="712"/>
      <c r="CF8" s="712"/>
      <c r="CG8" s="714"/>
      <c r="CH8" s="708">
        <v>2</v>
      </c>
      <c r="CI8" s="709"/>
      <c r="CJ8" s="709"/>
      <c r="CK8" s="709"/>
      <c r="CL8" s="710"/>
      <c r="CM8" s="708">
        <v>49</v>
      </c>
      <c r="CN8" s="709"/>
      <c r="CO8" s="709"/>
      <c r="CP8" s="709"/>
      <c r="CQ8" s="710"/>
      <c r="CR8" s="708">
        <v>5</v>
      </c>
      <c r="CS8" s="709"/>
      <c r="CT8" s="709"/>
      <c r="CU8" s="709"/>
      <c r="CV8" s="710"/>
      <c r="CW8" s="708" t="s">
        <v>530</v>
      </c>
      <c r="CX8" s="709"/>
      <c r="CY8" s="709"/>
      <c r="CZ8" s="709"/>
      <c r="DA8" s="710"/>
      <c r="DB8" s="708" t="s">
        <v>530</v>
      </c>
      <c r="DC8" s="709"/>
      <c r="DD8" s="709"/>
      <c r="DE8" s="709"/>
      <c r="DF8" s="710"/>
      <c r="DG8" s="708" t="s">
        <v>530</v>
      </c>
      <c r="DH8" s="709"/>
      <c r="DI8" s="709"/>
      <c r="DJ8" s="709"/>
      <c r="DK8" s="710"/>
      <c r="DL8" s="708" t="s">
        <v>530</v>
      </c>
      <c r="DM8" s="709"/>
      <c r="DN8" s="709"/>
      <c r="DO8" s="709"/>
      <c r="DP8" s="710"/>
      <c r="DQ8" s="708" t="s">
        <v>530</v>
      </c>
      <c r="DR8" s="709"/>
      <c r="DS8" s="709"/>
      <c r="DT8" s="709"/>
      <c r="DU8" s="710"/>
      <c r="DV8" s="711"/>
      <c r="DW8" s="712"/>
      <c r="DX8" s="712"/>
      <c r="DY8" s="712"/>
      <c r="DZ8" s="713"/>
      <c r="EA8" s="224"/>
    </row>
    <row r="9" spans="1:131" s="225" customFormat="1" ht="26.25" customHeight="1" x14ac:dyDescent="0.2">
      <c r="A9" s="228">
        <v>3</v>
      </c>
      <c r="B9" s="799"/>
      <c r="C9" s="800"/>
      <c r="D9" s="800"/>
      <c r="E9" s="800"/>
      <c r="F9" s="800"/>
      <c r="G9" s="800"/>
      <c r="H9" s="800"/>
      <c r="I9" s="800"/>
      <c r="J9" s="800"/>
      <c r="K9" s="800"/>
      <c r="L9" s="800"/>
      <c r="M9" s="800"/>
      <c r="N9" s="800"/>
      <c r="O9" s="800"/>
      <c r="P9" s="801"/>
      <c r="Q9" s="728"/>
      <c r="R9" s="723"/>
      <c r="S9" s="723"/>
      <c r="T9" s="723"/>
      <c r="U9" s="723"/>
      <c r="V9" s="723"/>
      <c r="W9" s="723"/>
      <c r="X9" s="723"/>
      <c r="Y9" s="723"/>
      <c r="Z9" s="723"/>
      <c r="AA9" s="723"/>
      <c r="AB9" s="723"/>
      <c r="AC9" s="723"/>
      <c r="AD9" s="723"/>
      <c r="AE9" s="724"/>
      <c r="AF9" s="725"/>
      <c r="AG9" s="726"/>
      <c r="AH9" s="726"/>
      <c r="AI9" s="726"/>
      <c r="AJ9" s="727"/>
      <c r="AK9" s="795"/>
      <c r="AL9" s="796"/>
      <c r="AM9" s="796"/>
      <c r="AN9" s="796"/>
      <c r="AO9" s="796"/>
      <c r="AP9" s="796"/>
      <c r="AQ9" s="796"/>
      <c r="AR9" s="796"/>
      <c r="AS9" s="796"/>
      <c r="AT9" s="796"/>
      <c r="AU9" s="797"/>
      <c r="AV9" s="797"/>
      <c r="AW9" s="797"/>
      <c r="AX9" s="797"/>
      <c r="AY9" s="798"/>
      <c r="AZ9" s="222"/>
      <c r="BA9" s="222"/>
      <c r="BB9" s="222"/>
      <c r="BC9" s="222"/>
      <c r="BD9" s="222"/>
      <c r="BE9" s="223"/>
      <c r="BF9" s="223"/>
      <c r="BG9" s="223"/>
      <c r="BH9" s="223"/>
      <c r="BI9" s="223"/>
      <c r="BJ9" s="223"/>
      <c r="BK9" s="223"/>
      <c r="BL9" s="223"/>
      <c r="BM9" s="223"/>
      <c r="BN9" s="223"/>
      <c r="BO9" s="223"/>
      <c r="BP9" s="223"/>
      <c r="BQ9" s="228">
        <v>3</v>
      </c>
      <c r="BR9" s="229"/>
      <c r="BS9" s="711" t="s">
        <v>603</v>
      </c>
      <c r="BT9" s="712"/>
      <c r="BU9" s="712"/>
      <c r="BV9" s="712"/>
      <c r="BW9" s="712"/>
      <c r="BX9" s="712"/>
      <c r="BY9" s="712"/>
      <c r="BZ9" s="712"/>
      <c r="CA9" s="712"/>
      <c r="CB9" s="712"/>
      <c r="CC9" s="712"/>
      <c r="CD9" s="712"/>
      <c r="CE9" s="712"/>
      <c r="CF9" s="712"/>
      <c r="CG9" s="714"/>
      <c r="CH9" s="708">
        <v>4</v>
      </c>
      <c r="CI9" s="709"/>
      <c r="CJ9" s="709"/>
      <c r="CK9" s="709"/>
      <c r="CL9" s="710"/>
      <c r="CM9" s="708">
        <v>88</v>
      </c>
      <c r="CN9" s="709"/>
      <c r="CO9" s="709"/>
      <c r="CP9" s="709"/>
      <c r="CQ9" s="710"/>
      <c r="CR9" s="708">
        <v>87</v>
      </c>
      <c r="CS9" s="709"/>
      <c r="CT9" s="709"/>
      <c r="CU9" s="709"/>
      <c r="CV9" s="710"/>
      <c r="CW9" s="708">
        <v>26</v>
      </c>
      <c r="CX9" s="709"/>
      <c r="CY9" s="709"/>
      <c r="CZ9" s="709"/>
      <c r="DA9" s="710"/>
      <c r="DB9" s="708" t="s">
        <v>530</v>
      </c>
      <c r="DC9" s="709"/>
      <c r="DD9" s="709"/>
      <c r="DE9" s="709"/>
      <c r="DF9" s="710"/>
      <c r="DG9" s="708" t="s">
        <v>530</v>
      </c>
      <c r="DH9" s="709"/>
      <c r="DI9" s="709"/>
      <c r="DJ9" s="709"/>
      <c r="DK9" s="710"/>
      <c r="DL9" s="708" t="s">
        <v>530</v>
      </c>
      <c r="DM9" s="709"/>
      <c r="DN9" s="709"/>
      <c r="DO9" s="709"/>
      <c r="DP9" s="710"/>
      <c r="DQ9" s="708" t="s">
        <v>530</v>
      </c>
      <c r="DR9" s="709"/>
      <c r="DS9" s="709"/>
      <c r="DT9" s="709"/>
      <c r="DU9" s="710"/>
      <c r="DV9" s="711"/>
      <c r="DW9" s="712"/>
      <c r="DX9" s="712"/>
      <c r="DY9" s="712"/>
      <c r="DZ9" s="713"/>
      <c r="EA9" s="224"/>
    </row>
    <row r="10" spans="1:131" s="225" customFormat="1" ht="26.25" customHeight="1" x14ac:dyDescent="0.2">
      <c r="A10" s="228">
        <v>4</v>
      </c>
      <c r="B10" s="799"/>
      <c r="C10" s="800"/>
      <c r="D10" s="800"/>
      <c r="E10" s="800"/>
      <c r="F10" s="800"/>
      <c r="G10" s="800"/>
      <c r="H10" s="800"/>
      <c r="I10" s="800"/>
      <c r="J10" s="800"/>
      <c r="K10" s="800"/>
      <c r="L10" s="800"/>
      <c r="M10" s="800"/>
      <c r="N10" s="800"/>
      <c r="O10" s="800"/>
      <c r="P10" s="801"/>
      <c r="Q10" s="728"/>
      <c r="R10" s="723"/>
      <c r="S10" s="723"/>
      <c r="T10" s="723"/>
      <c r="U10" s="723"/>
      <c r="V10" s="723"/>
      <c r="W10" s="723"/>
      <c r="X10" s="723"/>
      <c r="Y10" s="723"/>
      <c r="Z10" s="723"/>
      <c r="AA10" s="723"/>
      <c r="AB10" s="723"/>
      <c r="AC10" s="723"/>
      <c r="AD10" s="723"/>
      <c r="AE10" s="724"/>
      <c r="AF10" s="725"/>
      <c r="AG10" s="726"/>
      <c r="AH10" s="726"/>
      <c r="AI10" s="726"/>
      <c r="AJ10" s="727"/>
      <c r="AK10" s="795"/>
      <c r="AL10" s="796"/>
      <c r="AM10" s="796"/>
      <c r="AN10" s="796"/>
      <c r="AO10" s="796"/>
      <c r="AP10" s="796"/>
      <c r="AQ10" s="796"/>
      <c r="AR10" s="796"/>
      <c r="AS10" s="796"/>
      <c r="AT10" s="796"/>
      <c r="AU10" s="797"/>
      <c r="AV10" s="797"/>
      <c r="AW10" s="797"/>
      <c r="AX10" s="797"/>
      <c r="AY10" s="798"/>
      <c r="AZ10" s="222"/>
      <c r="BA10" s="222"/>
      <c r="BB10" s="222"/>
      <c r="BC10" s="222"/>
      <c r="BD10" s="222"/>
      <c r="BE10" s="223"/>
      <c r="BF10" s="223"/>
      <c r="BG10" s="223"/>
      <c r="BH10" s="223"/>
      <c r="BI10" s="223"/>
      <c r="BJ10" s="223"/>
      <c r="BK10" s="223"/>
      <c r="BL10" s="223"/>
      <c r="BM10" s="223"/>
      <c r="BN10" s="223"/>
      <c r="BO10" s="223"/>
      <c r="BP10" s="223"/>
      <c r="BQ10" s="228">
        <v>4</v>
      </c>
      <c r="BR10" s="229"/>
      <c r="BS10" s="711" t="s">
        <v>604</v>
      </c>
      <c r="BT10" s="712"/>
      <c r="BU10" s="712"/>
      <c r="BV10" s="712"/>
      <c r="BW10" s="712"/>
      <c r="BX10" s="712"/>
      <c r="BY10" s="712"/>
      <c r="BZ10" s="712"/>
      <c r="CA10" s="712"/>
      <c r="CB10" s="712"/>
      <c r="CC10" s="712"/>
      <c r="CD10" s="712"/>
      <c r="CE10" s="712"/>
      <c r="CF10" s="712"/>
      <c r="CG10" s="714"/>
      <c r="CH10" s="708">
        <v>-8</v>
      </c>
      <c r="CI10" s="709"/>
      <c r="CJ10" s="709"/>
      <c r="CK10" s="709"/>
      <c r="CL10" s="710"/>
      <c r="CM10" s="708">
        <v>36</v>
      </c>
      <c r="CN10" s="709"/>
      <c r="CO10" s="709"/>
      <c r="CP10" s="709"/>
      <c r="CQ10" s="710"/>
      <c r="CR10" s="708">
        <v>7</v>
      </c>
      <c r="CS10" s="709"/>
      <c r="CT10" s="709"/>
      <c r="CU10" s="709"/>
      <c r="CV10" s="710"/>
      <c r="CW10" s="708">
        <v>1</v>
      </c>
      <c r="CX10" s="709"/>
      <c r="CY10" s="709"/>
      <c r="CZ10" s="709"/>
      <c r="DA10" s="710"/>
      <c r="DB10" s="708" t="s">
        <v>530</v>
      </c>
      <c r="DC10" s="709"/>
      <c r="DD10" s="709"/>
      <c r="DE10" s="709"/>
      <c r="DF10" s="710"/>
      <c r="DG10" s="708" t="s">
        <v>530</v>
      </c>
      <c r="DH10" s="709"/>
      <c r="DI10" s="709"/>
      <c r="DJ10" s="709"/>
      <c r="DK10" s="710"/>
      <c r="DL10" s="708" t="s">
        <v>530</v>
      </c>
      <c r="DM10" s="709"/>
      <c r="DN10" s="709"/>
      <c r="DO10" s="709"/>
      <c r="DP10" s="710"/>
      <c r="DQ10" s="708" t="s">
        <v>530</v>
      </c>
      <c r="DR10" s="709"/>
      <c r="DS10" s="709"/>
      <c r="DT10" s="709"/>
      <c r="DU10" s="710"/>
      <c r="DV10" s="711"/>
      <c r="DW10" s="712"/>
      <c r="DX10" s="712"/>
      <c r="DY10" s="712"/>
      <c r="DZ10" s="713"/>
      <c r="EA10" s="224"/>
    </row>
    <row r="11" spans="1:131" s="225" customFormat="1" ht="26.25" customHeight="1" x14ac:dyDescent="0.2">
      <c r="A11" s="228">
        <v>5</v>
      </c>
      <c r="B11" s="799"/>
      <c r="C11" s="800"/>
      <c r="D11" s="800"/>
      <c r="E11" s="800"/>
      <c r="F11" s="800"/>
      <c r="G11" s="800"/>
      <c r="H11" s="800"/>
      <c r="I11" s="800"/>
      <c r="J11" s="800"/>
      <c r="K11" s="800"/>
      <c r="L11" s="800"/>
      <c r="M11" s="800"/>
      <c r="N11" s="800"/>
      <c r="O11" s="800"/>
      <c r="P11" s="801"/>
      <c r="Q11" s="728"/>
      <c r="R11" s="723"/>
      <c r="S11" s="723"/>
      <c r="T11" s="723"/>
      <c r="U11" s="723"/>
      <c r="V11" s="723"/>
      <c r="W11" s="723"/>
      <c r="X11" s="723"/>
      <c r="Y11" s="723"/>
      <c r="Z11" s="723"/>
      <c r="AA11" s="723"/>
      <c r="AB11" s="723"/>
      <c r="AC11" s="723"/>
      <c r="AD11" s="723"/>
      <c r="AE11" s="724"/>
      <c r="AF11" s="725"/>
      <c r="AG11" s="726"/>
      <c r="AH11" s="726"/>
      <c r="AI11" s="726"/>
      <c r="AJ11" s="727"/>
      <c r="AK11" s="795"/>
      <c r="AL11" s="796"/>
      <c r="AM11" s="796"/>
      <c r="AN11" s="796"/>
      <c r="AO11" s="796"/>
      <c r="AP11" s="796"/>
      <c r="AQ11" s="796"/>
      <c r="AR11" s="796"/>
      <c r="AS11" s="796"/>
      <c r="AT11" s="796"/>
      <c r="AU11" s="797"/>
      <c r="AV11" s="797"/>
      <c r="AW11" s="797"/>
      <c r="AX11" s="797"/>
      <c r="AY11" s="798"/>
      <c r="AZ11" s="222"/>
      <c r="BA11" s="222"/>
      <c r="BB11" s="222"/>
      <c r="BC11" s="222"/>
      <c r="BD11" s="222"/>
      <c r="BE11" s="223"/>
      <c r="BF11" s="223"/>
      <c r="BG11" s="223"/>
      <c r="BH11" s="223"/>
      <c r="BI11" s="223"/>
      <c r="BJ11" s="223"/>
      <c r="BK11" s="223"/>
      <c r="BL11" s="223"/>
      <c r="BM11" s="223"/>
      <c r="BN11" s="223"/>
      <c r="BO11" s="223"/>
      <c r="BP11" s="223"/>
      <c r="BQ11" s="228">
        <v>5</v>
      </c>
      <c r="BR11" s="229"/>
      <c r="BS11" s="711" t="s">
        <v>605</v>
      </c>
      <c r="BT11" s="712"/>
      <c r="BU11" s="712"/>
      <c r="BV11" s="712"/>
      <c r="BW11" s="712"/>
      <c r="BX11" s="712"/>
      <c r="BY11" s="712"/>
      <c r="BZ11" s="712"/>
      <c r="CA11" s="712"/>
      <c r="CB11" s="712"/>
      <c r="CC11" s="712"/>
      <c r="CD11" s="712"/>
      <c r="CE11" s="712"/>
      <c r="CF11" s="712"/>
      <c r="CG11" s="714"/>
      <c r="CH11" s="708">
        <v>109</v>
      </c>
      <c r="CI11" s="709"/>
      <c r="CJ11" s="709"/>
      <c r="CK11" s="709"/>
      <c r="CL11" s="710"/>
      <c r="CM11" s="708">
        <v>537</v>
      </c>
      <c r="CN11" s="709"/>
      <c r="CO11" s="709"/>
      <c r="CP11" s="709"/>
      <c r="CQ11" s="710"/>
      <c r="CR11" s="708">
        <v>39</v>
      </c>
      <c r="CS11" s="709"/>
      <c r="CT11" s="709"/>
      <c r="CU11" s="709"/>
      <c r="CV11" s="710"/>
      <c r="CW11" s="708" t="s">
        <v>530</v>
      </c>
      <c r="CX11" s="709"/>
      <c r="CY11" s="709"/>
      <c r="CZ11" s="709"/>
      <c r="DA11" s="710"/>
      <c r="DB11" s="708">
        <v>44</v>
      </c>
      <c r="DC11" s="709"/>
      <c r="DD11" s="709"/>
      <c r="DE11" s="709"/>
      <c r="DF11" s="710"/>
      <c r="DG11" s="708" t="s">
        <v>530</v>
      </c>
      <c r="DH11" s="709"/>
      <c r="DI11" s="709"/>
      <c r="DJ11" s="709"/>
      <c r="DK11" s="710"/>
      <c r="DL11" s="708" t="s">
        <v>530</v>
      </c>
      <c r="DM11" s="709"/>
      <c r="DN11" s="709"/>
      <c r="DO11" s="709"/>
      <c r="DP11" s="710"/>
      <c r="DQ11" s="708">
        <v>4</v>
      </c>
      <c r="DR11" s="709"/>
      <c r="DS11" s="709"/>
      <c r="DT11" s="709"/>
      <c r="DU11" s="710"/>
      <c r="DV11" s="711"/>
      <c r="DW11" s="712"/>
      <c r="DX11" s="712"/>
      <c r="DY11" s="712"/>
      <c r="DZ11" s="713"/>
      <c r="EA11" s="224"/>
    </row>
    <row r="12" spans="1:131" s="225" customFormat="1" ht="26.25" customHeight="1" x14ac:dyDescent="0.2">
      <c r="A12" s="228">
        <v>6</v>
      </c>
      <c r="B12" s="799"/>
      <c r="C12" s="800"/>
      <c r="D12" s="800"/>
      <c r="E12" s="800"/>
      <c r="F12" s="800"/>
      <c r="G12" s="800"/>
      <c r="H12" s="800"/>
      <c r="I12" s="800"/>
      <c r="J12" s="800"/>
      <c r="K12" s="800"/>
      <c r="L12" s="800"/>
      <c r="M12" s="800"/>
      <c r="N12" s="800"/>
      <c r="O12" s="800"/>
      <c r="P12" s="801"/>
      <c r="Q12" s="728"/>
      <c r="R12" s="723"/>
      <c r="S12" s="723"/>
      <c r="T12" s="723"/>
      <c r="U12" s="723"/>
      <c r="V12" s="723"/>
      <c r="W12" s="723"/>
      <c r="X12" s="723"/>
      <c r="Y12" s="723"/>
      <c r="Z12" s="723"/>
      <c r="AA12" s="723"/>
      <c r="AB12" s="723"/>
      <c r="AC12" s="723"/>
      <c r="AD12" s="723"/>
      <c r="AE12" s="724"/>
      <c r="AF12" s="725"/>
      <c r="AG12" s="726"/>
      <c r="AH12" s="726"/>
      <c r="AI12" s="726"/>
      <c r="AJ12" s="727"/>
      <c r="AK12" s="795"/>
      <c r="AL12" s="796"/>
      <c r="AM12" s="796"/>
      <c r="AN12" s="796"/>
      <c r="AO12" s="796"/>
      <c r="AP12" s="796"/>
      <c r="AQ12" s="796"/>
      <c r="AR12" s="796"/>
      <c r="AS12" s="796"/>
      <c r="AT12" s="796"/>
      <c r="AU12" s="797"/>
      <c r="AV12" s="797"/>
      <c r="AW12" s="797"/>
      <c r="AX12" s="797"/>
      <c r="AY12" s="798"/>
      <c r="AZ12" s="222"/>
      <c r="BA12" s="222"/>
      <c r="BB12" s="222"/>
      <c r="BC12" s="222"/>
      <c r="BD12" s="222"/>
      <c r="BE12" s="223"/>
      <c r="BF12" s="223"/>
      <c r="BG12" s="223"/>
      <c r="BH12" s="223"/>
      <c r="BI12" s="223"/>
      <c r="BJ12" s="223"/>
      <c r="BK12" s="223"/>
      <c r="BL12" s="223"/>
      <c r="BM12" s="223"/>
      <c r="BN12" s="223"/>
      <c r="BO12" s="223"/>
      <c r="BP12" s="223"/>
      <c r="BQ12" s="228">
        <v>6</v>
      </c>
      <c r="BR12" s="229"/>
      <c r="BS12" s="711"/>
      <c r="BT12" s="712"/>
      <c r="BU12" s="712"/>
      <c r="BV12" s="712"/>
      <c r="BW12" s="712"/>
      <c r="BX12" s="712"/>
      <c r="BY12" s="712"/>
      <c r="BZ12" s="712"/>
      <c r="CA12" s="712"/>
      <c r="CB12" s="712"/>
      <c r="CC12" s="712"/>
      <c r="CD12" s="712"/>
      <c r="CE12" s="712"/>
      <c r="CF12" s="712"/>
      <c r="CG12" s="714"/>
      <c r="CH12" s="708"/>
      <c r="CI12" s="709"/>
      <c r="CJ12" s="709"/>
      <c r="CK12" s="709"/>
      <c r="CL12" s="710"/>
      <c r="CM12" s="708"/>
      <c r="CN12" s="709"/>
      <c r="CO12" s="709"/>
      <c r="CP12" s="709"/>
      <c r="CQ12" s="710"/>
      <c r="CR12" s="708"/>
      <c r="CS12" s="709"/>
      <c r="CT12" s="709"/>
      <c r="CU12" s="709"/>
      <c r="CV12" s="710"/>
      <c r="CW12" s="708"/>
      <c r="CX12" s="709"/>
      <c r="CY12" s="709"/>
      <c r="CZ12" s="709"/>
      <c r="DA12" s="710"/>
      <c r="DB12" s="708"/>
      <c r="DC12" s="709"/>
      <c r="DD12" s="709"/>
      <c r="DE12" s="709"/>
      <c r="DF12" s="710"/>
      <c r="DG12" s="708"/>
      <c r="DH12" s="709"/>
      <c r="DI12" s="709"/>
      <c r="DJ12" s="709"/>
      <c r="DK12" s="710"/>
      <c r="DL12" s="708"/>
      <c r="DM12" s="709"/>
      <c r="DN12" s="709"/>
      <c r="DO12" s="709"/>
      <c r="DP12" s="710"/>
      <c r="DQ12" s="708"/>
      <c r="DR12" s="709"/>
      <c r="DS12" s="709"/>
      <c r="DT12" s="709"/>
      <c r="DU12" s="710"/>
      <c r="DV12" s="711"/>
      <c r="DW12" s="712"/>
      <c r="DX12" s="712"/>
      <c r="DY12" s="712"/>
      <c r="DZ12" s="713"/>
      <c r="EA12" s="224"/>
    </row>
    <row r="13" spans="1:131" s="225" customFormat="1" ht="26.25" customHeight="1" x14ac:dyDescent="0.2">
      <c r="A13" s="228">
        <v>7</v>
      </c>
      <c r="B13" s="799"/>
      <c r="C13" s="800"/>
      <c r="D13" s="800"/>
      <c r="E13" s="800"/>
      <c r="F13" s="800"/>
      <c r="G13" s="800"/>
      <c r="H13" s="800"/>
      <c r="I13" s="800"/>
      <c r="J13" s="800"/>
      <c r="K13" s="800"/>
      <c r="L13" s="800"/>
      <c r="M13" s="800"/>
      <c r="N13" s="800"/>
      <c r="O13" s="800"/>
      <c r="P13" s="801"/>
      <c r="Q13" s="728"/>
      <c r="R13" s="723"/>
      <c r="S13" s="723"/>
      <c r="T13" s="723"/>
      <c r="U13" s="723"/>
      <c r="V13" s="723"/>
      <c r="W13" s="723"/>
      <c r="X13" s="723"/>
      <c r="Y13" s="723"/>
      <c r="Z13" s="723"/>
      <c r="AA13" s="723"/>
      <c r="AB13" s="723"/>
      <c r="AC13" s="723"/>
      <c r="AD13" s="723"/>
      <c r="AE13" s="724"/>
      <c r="AF13" s="725"/>
      <c r="AG13" s="726"/>
      <c r="AH13" s="726"/>
      <c r="AI13" s="726"/>
      <c r="AJ13" s="727"/>
      <c r="AK13" s="795"/>
      <c r="AL13" s="796"/>
      <c r="AM13" s="796"/>
      <c r="AN13" s="796"/>
      <c r="AO13" s="796"/>
      <c r="AP13" s="796"/>
      <c r="AQ13" s="796"/>
      <c r="AR13" s="796"/>
      <c r="AS13" s="796"/>
      <c r="AT13" s="796"/>
      <c r="AU13" s="797"/>
      <c r="AV13" s="797"/>
      <c r="AW13" s="797"/>
      <c r="AX13" s="797"/>
      <c r="AY13" s="798"/>
      <c r="AZ13" s="222"/>
      <c r="BA13" s="222"/>
      <c r="BB13" s="222"/>
      <c r="BC13" s="222"/>
      <c r="BD13" s="222"/>
      <c r="BE13" s="223"/>
      <c r="BF13" s="223"/>
      <c r="BG13" s="223"/>
      <c r="BH13" s="223"/>
      <c r="BI13" s="223"/>
      <c r="BJ13" s="223"/>
      <c r="BK13" s="223"/>
      <c r="BL13" s="223"/>
      <c r="BM13" s="223"/>
      <c r="BN13" s="223"/>
      <c r="BO13" s="223"/>
      <c r="BP13" s="223"/>
      <c r="BQ13" s="228">
        <v>7</v>
      </c>
      <c r="BR13" s="229"/>
      <c r="BS13" s="711"/>
      <c r="BT13" s="712"/>
      <c r="BU13" s="712"/>
      <c r="BV13" s="712"/>
      <c r="BW13" s="712"/>
      <c r="BX13" s="712"/>
      <c r="BY13" s="712"/>
      <c r="BZ13" s="712"/>
      <c r="CA13" s="712"/>
      <c r="CB13" s="712"/>
      <c r="CC13" s="712"/>
      <c r="CD13" s="712"/>
      <c r="CE13" s="712"/>
      <c r="CF13" s="712"/>
      <c r="CG13" s="714"/>
      <c r="CH13" s="708"/>
      <c r="CI13" s="709"/>
      <c r="CJ13" s="709"/>
      <c r="CK13" s="709"/>
      <c r="CL13" s="710"/>
      <c r="CM13" s="708"/>
      <c r="CN13" s="709"/>
      <c r="CO13" s="709"/>
      <c r="CP13" s="709"/>
      <c r="CQ13" s="710"/>
      <c r="CR13" s="708"/>
      <c r="CS13" s="709"/>
      <c r="CT13" s="709"/>
      <c r="CU13" s="709"/>
      <c r="CV13" s="710"/>
      <c r="CW13" s="708"/>
      <c r="CX13" s="709"/>
      <c r="CY13" s="709"/>
      <c r="CZ13" s="709"/>
      <c r="DA13" s="710"/>
      <c r="DB13" s="708"/>
      <c r="DC13" s="709"/>
      <c r="DD13" s="709"/>
      <c r="DE13" s="709"/>
      <c r="DF13" s="710"/>
      <c r="DG13" s="708"/>
      <c r="DH13" s="709"/>
      <c r="DI13" s="709"/>
      <c r="DJ13" s="709"/>
      <c r="DK13" s="710"/>
      <c r="DL13" s="708"/>
      <c r="DM13" s="709"/>
      <c r="DN13" s="709"/>
      <c r="DO13" s="709"/>
      <c r="DP13" s="710"/>
      <c r="DQ13" s="708"/>
      <c r="DR13" s="709"/>
      <c r="DS13" s="709"/>
      <c r="DT13" s="709"/>
      <c r="DU13" s="710"/>
      <c r="DV13" s="711"/>
      <c r="DW13" s="712"/>
      <c r="DX13" s="712"/>
      <c r="DY13" s="712"/>
      <c r="DZ13" s="713"/>
      <c r="EA13" s="224"/>
    </row>
    <row r="14" spans="1:131" s="225" customFormat="1" ht="26.25" customHeight="1" x14ac:dyDescent="0.2">
      <c r="A14" s="228">
        <v>8</v>
      </c>
      <c r="B14" s="799"/>
      <c r="C14" s="800"/>
      <c r="D14" s="800"/>
      <c r="E14" s="800"/>
      <c r="F14" s="800"/>
      <c r="G14" s="800"/>
      <c r="H14" s="800"/>
      <c r="I14" s="800"/>
      <c r="J14" s="800"/>
      <c r="K14" s="800"/>
      <c r="L14" s="800"/>
      <c r="M14" s="800"/>
      <c r="N14" s="800"/>
      <c r="O14" s="800"/>
      <c r="P14" s="801"/>
      <c r="Q14" s="728"/>
      <c r="R14" s="723"/>
      <c r="S14" s="723"/>
      <c r="T14" s="723"/>
      <c r="U14" s="723"/>
      <c r="V14" s="723"/>
      <c r="W14" s="723"/>
      <c r="X14" s="723"/>
      <c r="Y14" s="723"/>
      <c r="Z14" s="723"/>
      <c r="AA14" s="723"/>
      <c r="AB14" s="723"/>
      <c r="AC14" s="723"/>
      <c r="AD14" s="723"/>
      <c r="AE14" s="724"/>
      <c r="AF14" s="725"/>
      <c r="AG14" s="726"/>
      <c r="AH14" s="726"/>
      <c r="AI14" s="726"/>
      <c r="AJ14" s="727"/>
      <c r="AK14" s="795"/>
      <c r="AL14" s="796"/>
      <c r="AM14" s="796"/>
      <c r="AN14" s="796"/>
      <c r="AO14" s="796"/>
      <c r="AP14" s="796"/>
      <c r="AQ14" s="796"/>
      <c r="AR14" s="796"/>
      <c r="AS14" s="796"/>
      <c r="AT14" s="796"/>
      <c r="AU14" s="797"/>
      <c r="AV14" s="797"/>
      <c r="AW14" s="797"/>
      <c r="AX14" s="797"/>
      <c r="AY14" s="798"/>
      <c r="AZ14" s="222"/>
      <c r="BA14" s="222"/>
      <c r="BB14" s="222"/>
      <c r="BC14" s="222"/>
      <c r="BD14" s="222"/>
      <c r="BE14" s="223"/>
      <c r="BF14" s="223"/>
      <c r="BG14" s="223"/>
      <c r="BH14" s="223"/>
      <c r="BI14" s="223"/>
      <c r="BJ14" s="223"/>
      <c r="BK14" s="223"/>
      <c r="BL14" s="223"/>
      <c r="BM14" s="223"/>
      <c r="BN14" s="223"/>
      <c r="BO14" s="223"/>
      <c r="BP14" s="223"/>
      <c r="BQ14" s="228">
        <v>8</v>
      </c>
      <c r="BR14" s="229"/>
      <c r="BS14" s="711"/>
      <c r="BT14" s="712"/>
      <c r="BU14" s="712"/>
      <c r="BV14" s="712"/>
      <c r="BW14" s="712"/>
      <c r="BX14" s="712"/>
      <c r="BY14" s="712"/>
      <c r="BZ14" s="712"/>
      <c r="CA14" s="712"/>
      <c r="CB14" s="712"/>
      <c r="CC14" s="712"/>
      <c r="CD14" s="712"/>
      <c r="CE14" s="712"/>
      <c r="CF14" s="712"/>
      <c r="CG14" s="714"/>
      <c r="CH14" s="708"/>
      <c r="CI14" s="709"/>
      <c r="CJ14" s="709"/>
      <c r="CK14" s="709"/>
      <c r="CL14" s="710"/>
      <c r="CM14" s="708"/>
      <c r="CN14" s="709"/>
      <c r="CO14" s="709"/>
      <c r="CP14" s="709"/>
      <c r="CQ14" s="710"/>
      <c r="CR14" s="708"/>
      <c r="CS14" s="709"/>
      <c r="CT14" s="709"/>
      <c r="CU14" s="709"/>
      <c r="CV14" s="710"/>
      <c r="CW14" s="708"/>
      <c r="CX14" s="709"/>
      <c r="CY14" s="709"/>
      <c r="CZ14" s="709"/>
      <c r="DA14" s="710"/>
      <c r="DB14" s="708"/>
      <c r="DC14" s="709"/>
      <c r="DD14" s="709"/>
      <c r="DE14" s="709"/>
      <c r="DF14" s="710"/>
      <c r="DG14" s="708"/>
      <c r="DH14" s="709"/>
      <c r="DI14" s="709"/>
      <c r="DJ14" s="709"/>
      <c r="DK14" s="710"/>
      <c r="DL14" s="708"/>
      <c r="DM14" s="709"/>
      <c r="DN14" s="709"/>
      <c r="DO14" s="709"/>
      <c r="DP14" s="710"/>
      <c r="DQ14" s="708"/>
      <c r="DR14" s="709"/>
      <c r="DS14" s="709"/>
      <c r="DT14" s="709"/>
      <c r="DU14" s="710"/>
      <c r="DV14" s="711"/>
      <c r="DW14" s="712"/>
      <c r="DX14" s="712"/>
      <c r="DY14" s="712"/>
      <c r="DZ14" s="713"/>
      <c r="EA14" s="224"/>
    </row>
    <row r="15" spans="1:131" s="225" customFormat="1" ht="26.25" customHeight="1" x14ac:dyDescent="0.2">
      <c r="A15" s="228">
        <v>9</v>
      </c>
      <c r="B15" s="799"/>
      <c r="C15" s="800"/>
      <c r="D15" s="800"/>
      <c r="E15" s="800"/>
      <c r="F15" s="800"/>
      <c r="G15" s="800"/>
      <c r="H15" s="800"/>
      <c r="I15" s="800"/>
      <c r="J15" s="800"/>
      <c r="K15" s="800"/>
      <c r="L15" s="800"/>
      <c r="M15" s="800"/>
      <c r="N15" s="800"/>
      <c r="O15" s="800"/>
      <c r="P15" s="801"/>
      <c r="Q15" s="728"/>
      <c r="R15" s="723"/>
      <c r="S15" s="723"/>
      <c r="T15" s="723"/>
      <c r="U15" s="723"/>
      <c r="V15" s="723"/>
      <c r="W15" s="723"/>
      <c r="X15" s="723"/>
      <c r="Y15" s="723"/>
      <c r="Z15" s="723"/>
      <c r="AA15" s="723"/>
      <c r="AB15" s="723"/>
      <c r="AC15" s="723"/>
      <c r="AD15" s="723"/>
      <c r="AE15" s="724"/>
      <c r="AF15" s="725"/>
      <c r="AG15" s="726"/>
      <c r="AH15" s="726"/>
      <c r="AI15" s="726"/>
      <c r="AJ15" s="727"/>
      <c r="AK15" s="795"/>
      <c r="AL15" s="796"/>
      <c r="AM15" s="796"/>
      <c r="AN15" s="796"/>
      <c r="AO15" s="796"/>
      <c r="AP15" s="796"/>
      <c r="AQ15" s="796"/>
      <c r="AR15" s="796"/>
      <c r="AS15" s="796"/>
      <c r="AT15" s="796"/>
      <c r="AU15" s="797"/>
      <c r="AV15" s="797"/>
      <c r="AW15" s="797"/>
      <c r="AX15" s="797"/>
      <c r="AY15" s="798"/>
      <c r="AZ15" s="222"/>
      <c r="BA15" s="222"/>
      <c r="BB15" s="222"/>
      <c r="BC15" s="222"/>
      <c r="BD15" s="222"/>
      <c r="BE15" s="223"/>
      <c r="BF15" s="223"/>
      <c r="BG15" s="223"/>
      <c r="BH15" s="223"/>
      <c r="BI15" s="223"/>
      <c r="BJ15" s="223"/>
      <c r="BK15" s="223"/>
      <c r="BL15" s="223"/>
      <c r="BM15" s="223"/>
      <c r="BN15" s="223"/>
      <c r="BO15" s="223"/>
      <c r="BP15" s="223"/>
      <c r="BQ15" s="228">
        <v>9</v>
      </c>
      <c r="BR15" s="229"/>
      <c r="BS15" s="711"/>
      <c r="BT15" s="712"/>
      <c r="BU15" s="712"/>
      <c r="BV15" s="712"/>
      <c r="BW15" s="712"/>
      <c r="BX15" s="712"/>
      <c r="BY15" s="712"/>
      <c r="BZ15" s="712"/>
      <c r="CA15" s="712"/>
      <c r="CB15" s="712"/>
      <c r="CC15" s="712"/>
      <c r="CD15" s="712"/>
      <c r="CE15" s="712"/>
      <c r="CF15" s="712"/>
      <c r="CG15" s="714"/>
      <c r="CH15" s="708"/>
      <c r="CI15" s="709"/>
      <c r="CJ15" s="709"/>
      <c r="CK15" s="709"/>
      <c r="CL15" s="710"/>
      <c r="CM15" s="708"/>
      <c r="CN15" s="709"/>
      <c r="CO15" s="709"/>
      <c r="CP15" s="709"/>
      <c r="CQ15" s="710"/>
      <c r="CR15" s="708"/>
      <c r="CS15" s="709"/>
      <c r="CT15" s="709"/>
      <c r="CU15" s="709"/>
      <c r="CV15" s="710"/>
      <c r="CW15" s="708"/>
      <c r="CX15" s="709"/>
      <c r="CY15" s="709"/>
      <c r="CZ15" s="709"/>
      <c r="DA15" s="710"/>
      <c r="DB15" s="708"/>
      <c r="DC15" s="709"/>
      <c r="DD15" s="709"/>
      <c r="DE15" s="709"/>
      <c r="DF15" s="710"/>
      <c r="DG15" s="708"/>
      <c r="DH15" s="709"/>
      <c r="DI15" s="709"/>
      <c r="DJ15" s="709"/>
      <c r="DK15" s="710"/>
      <c r="DL15" s="708"/>
      <c r="DM15" s="709"/>
      <c r="DN15" s="709"/>
      <c r="DO15" s="709"/>
      <c r="DP15" s="710"/>
      <c r="DQ15" s="708"/>
      <c r="DR15" s="709"/>
      <c r="DS15" s="709"/>
      <c r="DT15" s="709"/>
      <c r="DU15" s="710"/>
      <c r="DV15" s="711"/>
      <c r="DW15" s="712"/>
      <c r="DX15" s="712"/>
      <c r="DY15" s="712"/>
      <c r="DZ15" s="713"/>
      <c r="EA15" s="224"/>
    </row>
    <row r="16" spans="1:131" s="225" customFormat="1" ht="26.25" customHeight="1" x14ac:dyDescent="0.2">
      <c r="A16" s="228">
        <v>10</v>
      </c>
      <c r="B16" s="799"/>
      <c r="C16" s="800"/>
      <c r="D16" s="800"/>
      <c r="E16" s="800"/>
      <c r="F16" s="800"/>
      <c r="G16" s="800"/>
      <c r="H16" s="800"/>
      <c r="I16" s="800"/>
      <c r="J16" s="800"/>
      <c r="K16" s="800"/>
      <c r="L16" s="800"/>
      <c r="M16" s="800"/>
      <c r="N16" s="800"/>
      <c r="O16" s="800"/>
      <c r="P16" s="801"/>
      <c r="Q16" s="728"/>
      <c r="R16" s="723"/>
      <c r="S16" s="723"/>
      <c r="T16" s="723"/>
      <c r="U16" s="723"/>
      <c r="V16" s="723"/>
      <c r="W16" s="723"/>
      <c r="X16" s="723"/>
      <c r="Y16" s="723"/>
      <c r="Z16" s="723"/>
      <c r="AA16" s="723"/>
      <c r="AB16" s="723"/>
      <c r="AC16" s="723"/>
      <c r="AD16" s="723"/>
      <c r="AE16" s="724"/>
      <c r="AF16" s="725"/>
      <c r="AG16" s="726"/>
      <c r="AH16" s="726"/>
      <c r="AI16" s="726"/>
      <c r="AJ16" s="727"/>
      <c r="AK16" s="795"/>
      <c r="AL16" s="796"/>
      <c r="AM16" s="796"/>
      <c r="AN16" s="796"/>
      <c r="AO16" s="796"/>
      <c r="AP16" s="796"/>
      <c r="AQ16" s="796"/>
      <c r="AR16" s="796"/>
      <c r="AS16" s="796"/>
      <c r="AT16" s="796"/>
      <c r="AU16" s="797"/>
      <c r="AV16" s="797"/>
      <c r="AW16" s="797"/>
      <c r="AX16" s="797"/>
      <c r="AY16" s="798"/>
      <c r="AZ16" s="222"/>
      <c r="BA16" s="222"/>
      <c r="BB16" s="222"/>
      <c r="BC16" s="222"/>
      <c r="BD16" s="222"/>
      <c r="BE16" s="223"/>
      <c r="BF16" s="223"/>
      <c r="BG16" s="223"/>
      <c r="BH16" s="223"/>
      <c r="BI16" s="223"/>
      <c r="BJ16" s="223"/>
      <c r="BK16" s="223"/>
      <c r="BL16" s="223"/>
      <c r="BM16" s="223"/>
      <c r="BN16" s="223"/>
      <c r="BO16" s="223"/>
      <c r="BP16" s="223"/>
      <c r="BQ16" s="228">
        <v>10</v>
      </c>
      <c r="BR16" s="229"/>
      <c r="BS16" s="711"/>
      <c r="BT16" s="712"/>
      <c r="BU16" s="712"/>
      <c r="BV16" s="712"/>
      <c r="BW16" s="712"/>
      <c r="BX16" s="712"/>
      <c r="BY16" s="712"/>
      <c r="BZ16" s="712"/>
      <c r="CA16" s="712"/>
      <c r="CB16" s="712"/>
      <c r="CC16" s="712"/>
      <c r="CD16" s="712"/>
      <c r="CE16" s="712"/>
      <c r="CF16" s="712"/>
      <c r="CG16" s="714"/>
      <c r="CH16" s="708"/>
      <c r="CI16" s="709"/>
      <c r="CJ16" s="709"/>
      <c r="CK16" s="709"/>
      <c r="CL16" s="710"/>
      <c r="CM16" s="708"/>
      <c r="CN16" s="709"/>
      <c r="CO16" s="709"/>
      <c r="CP16" s="709"/>
      <c r="CQ16" s="710"/>
      <c r="CR16" s="708"/>
      <c r="CS16" s="709"/>
      <c r="CT16" s="709"/>
      <c r="CU16" s="709"/>
      <c r="CV16" s="710"/>
      <c r="CW16" s="708"/>
      <c r="CX16" s="709"/>
      <c r="CY16" s="709"/>
      <c r="CZ16" s="709"/>
      <c r="DA16" s="710"/>
      <c r="DB16" s="708"/>
      <c r="DC16" s="709"/>
      <c r="DD16" s="709"/>
      <c r="DE16" s="709"/>
      <c r="DF16" s="710"/>
      <c r="DG16" s="708"/>
      <c r="DH16" s="709"/>
      <c r="DI16" s="709"/>
      <c r="DJ16" s="709"/>
      <c r="DK16" s="710"/>
      <c r="DL16" s="708"/>
      <c r="DM16" s="709"/>
      <c r="DN16" s="709"/>
      <c r="DO16" s="709"/>
      <c r="DP16" s="710"/>
      <c r="DQ16" s="708"/>
      <c r="DR16" s="709"/>
      <c r="DS16" s="709"/>
      <c r="DT16" s="709"/>
      <c r="DU16" s="710"/>
      <c r="DV16" s="711"/>
      <c r="DW16" s="712"/>
      <c r="DX16" s="712"/>
      <c r="DY16" s="712"/>
      <c r="DZ16" s="713"/>
      <c r="EA16" s="224"/>
    </row>
    <row r="17" spans="1:131" s="225" customFormat="1" ht="26.25" customHeight="1" x14ac:dyDescent="0.2">
      <c r="A17" s="228">
        <v>11</v>
      </c>
      <c r="B17" s="799"/>
      <c r="C17" s="800"/>
      <c r="D17" s="800"/>
      <c r="E17" s="800"/>
      <c r="F17" s="800"/>
      <c r="G17" s="800"/>
      <c r="H17" s="800"/>
      <c r="I17" s="800"/>
      <c r="J17" s="800"/>
      <c r="K17" s="800"/>
      <c r="L17" s="800"/>
      <c r="M17" s="800"/>
      <c r="N17" s="800"/>
      <c r="O17" s="800"/>
      <c r="P17" s="801"/>
      <c r="Q17" s="728"/>
      <c r="R17" s="723"/>
      <c r="S17" s="723"/>
      <c r="T17" s="723"/>
      <c r="U17" s="723"/>
      <c r="V17" s="723"/>
      <c r="W17" s="723"/>
      <c r="X17" s="723"/>
      <c r="Y17" s="723"/>
      <c r="Z17" s="723"/>
      <c r="AA17" s="723"/>
      <c r="AB17" s="723"/>
      <c r="AC17" s="723"/>
      <c r="AD17" s="723"/>
      <c r="AE17" s="724"/>
      <c r="AF17" s="725"/>
      <c r="AG17" s="726"/>
      <c r="AH17" s="726"/>
      <c r="AI17" s="726"/>
      <c r="AJ17" s="727"/>
      <c r="AK17" s="795"/>
      <c r="AL17" s="796"/>
      <c r="AM17" s="796"/>
      <c r="AN17" s="796"/>
      <c r="AO17" s="796"/>
      <c r="AP17" s="796"/>
      <c r="AQ17" s="796"/>
      <c r="AR17" s="796"/>
      <c r="AS17" s="796"/>
      <c r="AT17" s="796"/>
      <c r="AU17" s="797"/>
      <c r="AV17" s="797"/>
      <c r="AW17" s="797"/>
      <c r="AX17" s="797"/>
      <c r="AY17" s="798"/>
      <c r="AZ17" s="222"/>
      <c r="BA17" s="222"/>
      <c r="BB17" s="222"/>
      <c r="BC17" s="222"/>
      <c r="BD17" s="222"/>
      <c r="BE17" s="223"/>
      <c r="BF17" s="223"/>
      <c r="BG17" s="223"/>
      <c r="BH17" s="223"/>
      <c r="BI17" s="223"/>
      <c r="BJ17" s="223"/>
      <c r="BK17" s="223"/>
      <c r="BL17" s="223"/>
      <c r="BM17" s="223"/>
      <c r="BN17" s="223"/>
      <c r="BO17" s="223"/>
      <c r="BP17" s="223"/>
      <c r="BQ17" s="228">
        <v>11</v>
      </c>
      <c r="BR17" s="229"/>
      <c r="BS17" s="711"/>
      <c r="BT17" s="712"/>
      <c r="BU17" s="712"/>
      <c r="BV17" s="712"/>
      <c r="BW17" s="712"/>
      <c r="BX17" s="712"/>
      <c r="BY17" s="712"/>
      <c r="BZ17" s="712"/>
      <c r="CA17" s="712"/>
      <c r="CB17" s="712"/>
      <c r="CC17" s="712"/>
      <c r="CD17" s="712"/>
      <c r="CE17" s="712"/>
      <c r="CF17" s="712"/>
      <c r="CG17" s="714"/>
      <c r="CH17" s="708"/>
      <c r="CI17" s="709"/>
      <c r="CJ17" s="709"/>
      <c r="CK17" s="709"/>
      <c r="CL17" s="710"/>
      <c r="CM17" s="708"/>
      <c r="CN17" s="709"/>
      <c r="CO17" s="709"/>
      <c r="CP17" s="709"/>
      <c r="CQ17" s="710"/>
      <c r="CR17" s="708"/>
      <c r="CS17" s="709"/>
      <c r="CT17" s="709"/>
      <c r="CU17" s="709"/>
      <c r="CV17" s="710"/>
      <c r="CW17" s="708"/>
      <c r="CX17" s="709"/>
      <c r="CY17" s="709"/>
      <c r="CZ17" s="709"/>
      <c r="DA17" s="710"/>
      <c r="DB17" s="708"/>
      <c r="DC17" s="709"/>
      <c r="DD17" s="709"/>
      <c r="DE17" s="709"/>
      <c r="DF17" s="710"/>
      <c r="DG17" s="708"/>
      <c r="DH17" s="709"/>
      <c r="DI17" s="709"/>
      <c r="DJ17" s="709"/>
      <c r="DK17" s="710"/>
      <c r="DL17" s="708"/>
      <c r="DM17" s="709"/>
      <c r="DN17" s="709"/>
      <c r="DO17" s="709"/>
      <c r="DP17" s="710"/>
      <c r="DQ17" s="708"/>
      <c r="DR17" s="709"/>
      <c r="DS17" s="709"/>
      <c r="DT17" s="709"/>
      <c r="DU17" s="710"/>
      <c r="DV17" s="711"/>
      <c r="DW17" s="712"/>
      <c r="DX17" s="712"/>
      <c r="DY17" s="712"/>
      <c r="DZ17" s="713"/>
      <c r="EA17" s="224"/>
    </row>
    <row r="18" spans="1:131" s="225" customFormat="1" ht="26.25" customHeight="1" x14ac:dyDescent="0.2">
      <c r="A18" s="228">
        <v>12</v>
      </c>
      <c r="B18" s="799"/>
      <c r="C18" s="800"/>
      <c r="D18" s="800"/>
      <c r="E18" s="800"/>
      <c r="F18" s="800"/>
      <c r="G18" s="800"/>
      <c r="H18" s="800"/>
      <c r="I18" s="800"/>
      <c r="J18" s="800"/>
      <c r="K18" s="800"/>
      <c r="L18" s="800"/>
      <c r="M18" s="800"/>
      <c r="N18" s="800"/>
      <c r="O18" s="800"/>
      <c r="P18" s="801"/>
      <c r="Q18" s="728"/>
      <c r="R18" s="723"/>
      <c r="S18" s="723"/>
      <c r="T18" s="723"/>
      <c r="U18" s="723"/>
      <c r="V18" s="723"/>
      <c r="W18" s="723"/>
      <c r="X18" s="723"/>
      <c r="Y18" s="723"/>
      <c r="Z18" s="723"/>
      <c r="AA18" s="723"/>
      <c r="AB18" s="723"/>
      <c r="AC18" s="723"/>
      <c r="AD18" s="723"/>
      <c r="AE18" s="724"/>
      <c r="AF18" s="725"/>
      <c r="AG18" s="726"/>
      <c r="AH18" s="726"/>
      <c r="AI18" s="726"/>
      <c r="AJ18" s="727"/>
      <c r="AK18" s="795"/>
      <c r="AL18" s="796"/>
      <c r="AM18" s="796"/>
      <c r="AN18" s="796"/>
      <c r="AO18" s="796"/>
      <c r="AP18" s="796"/>
      <c r="AQ18" s="796"/>
      <c r="AR18" s="796"/>
      <c r="AS18" s="796"/>
      <c r="AT18" s="796"/>
      <c r="AU18" s="797"/>
      <c r="AV18" s="797"/>
      <c r="AW18" s="797"/>
      <c r="AX18" s="797"/>
      <c r="AY18" s="798"/>
      <c r="AZ18" s="222"/>
      <c r="BA18" s="222"/>
      <c r="BB18" s="222"/>
      <c r="BC18" s="222"/>
      <c r="BD18" s="222"/>
      <c r="BE18" s="223"/>
      <c r="BF18" s="223"/>
      <c r="BG18" s="223"/>
      <c r="BH18" s="223"/>
      <c r="BI18" s="223"/>
      <c r="BJ18" s="223"/>
      <c r="BK18" s="223"/>
      <c r="BL18" s="223"/>
      <c r="BM18" s="223"/>
      <c r="BN18" s="223"/>
      <c r="BO18" s="223"/>
      <c r="BP18" s="223"/>
      <c r="BQ18" s="228">
        <v>12</v>
      </c>
      <c r="BR18" s="229"/>
      <c r="BS18" s="711"/>
      <c r="BT18" s="712"/>
      <c r="BU18" s="712"/>
      <c r="BV18" s="712"/>
      <c r="BW18" s="712"/>
      <c r="BX18" s="712"/>
      <c r="BY18" s="712"/>
      <c r="BZ18" s="712"/>
      <c r="CA18" s="712"/>
      <c r="CB18" s="712"/>
      <c r="CC18" s="712"/>
      <c r="CD18" s="712"/>
      <c r="CE18" s="712"/>
      <c r="CF18" s="712"/>
      <c r="CG18" s="714"/>
      <c r="CH18" s="708"/>
      <c r="CI18" s="709"/>
      <c r="CJ18" s="709"/>
      <c r="CK18" s="709"/>
      <c r="CL18" s="710"/>
      <c r="CM18" s="708"/>
      <c r="CN18" s="709"/>
      <c r="CO18" s="709"/>
      <c r="CP18" s="709"/>
      <c r="CQ18" s="710"/>
      <c r="CR18" s="708"/>
      <c r="CS18" s="709"/>
      <c r="CT18" s="709"/>
      <c r="CU18" s="709"/>
      <c r="CV18" s="710"/>
      <c r="CW18" s="708"/>
      <c r="CX18" s="709"/>
      <c r="CY18" s="709"/>
      <c r="CZ18" s="709"/>
      <c r="DA18" s="710"/>
      <c r="DB18" s="708"/>
      <c r="DC18" s="709"/>
      <c r="DD18" s="709"/>
      <c r="DE18" s="709"/>
      <c r="DF18" s="710"/>
      <c r="DG18" s="708"/>
      <c r="DH18" s="709"/>
      <c r="DI18" s="709"/>
      <c r="DJ18" s="709"/>
      <c r="DK18" s="710"/>
      <c r="DL18" s="708"/>
      <c r="DM18" s="709"/>
      <c r="DN18" s="709"/>
      <c r="DO18" s="709"/>
      <c r="DP18" s="710"/>
      <c r="DQ18" s="708"/>
      <c r="DR18" s="709"/>
      <c r="DS18" s="709"/>
      <c r="DT18" s="709"/>
      <c r="DU18" s="710"/>
      <c r="DV18" s="711"/>
      <c r="DW18" s="712"/>
      <c r="DX18" s="712"/>
      <c r="DY18" s="712"/>
      <c r="DZ18" s="713"/>
      <c r="EA18" s="224"/>
    </row>
    <row r="19" spans="1:131" s="225" customFormat="1" ht="26.25" customHeight="1" x14ac:dyDescent="0.2">
      <c r="A19" s="228">
        <v>13</v>
      </c>
      <c r="B19" s="799"/>
      <c r="C19" s="800"/>
      <c r="D19" s="800"/>
      <c r="E19" s="800"/>
      <c r="F19" s="800"/>
      <c r="G19" s="800"/>
      <c r="H19" s="800"/>
      <c r="I19" s="800"/>
      <c r="J19" s="800"/>
      <c r="K19" s="800"/>
      <c r="L19" s="800"/>
      <c r="M19" s="800"/>
      <c r="N19" s="800"/>
      <c r="O19" s="800"/>
      <c r="P19" s="801"/>
      <c r="Q19" s="728"/>
      <c r="R19" s="723"/>
      <c r="S19" s="723"/>
      <c r="T19" s="723"/>
      <c r="U19" s="723"/>
      <c r="V19" s="723"/>
      <c r="W19" s="723"/>
      <c r="X19" s="723"/>
      <c r="Y19" s="723"/>
      <c r="Z19" s="723"/>
      <c r="AA19" s="723"/>
      <c r="AB19" s="723"/>
      <c r="AC19" s="723"/>
      <c r="AD19" s="723"/>
      <c r="AE19" s="724"/>
      <c r="AF19" s="725"/>
      <c r="AG19" s="726"/>
      <c r="AH19" s="726"/>
      <c r="AI19" s="726"/>
      <c r="AJ19" s="727"/>
      <c r="AK19" s="795"/>
      <c r="AL19" s="796"/>
      <c r="AM19" s="796"/>
      <c r="AN19" s="796"/>
      <c r="AO19" s="796"/>
      <c r="AP19" s="796"/>
      <c r="AQ19" s="796"/>
      <c r="AR19" s="796"/>
      <c r="AS19" s="796"/>
      <c r="AT19" s="796"/>
      <c r="AU19" s="797"/>
      <c r="AV19" s="797"/>
      <c r="AW19" s="797"/>
      <c r="AX19" s="797"/>
      <c r="AY19" s="798"/>
      <c r="AZ19" s="222"/>
      <c r="BA19" s="222"/>
      <c r="BB19" s="222"/>
      <c r="BC19" s="222"/>
      <c r="BD19" s="222"/>
      <c r="BE19" s="223"/>
      <c r="BF19" s="223"/>
      <c r="BG19" s="223"/>
      <c r="BH19" s="223"/>
      <c r="BI19" s="223"/>
      <c r="BJ19" s="223"/>
      <c r="BK19" s="223"/>
      <c r="BL19" s="223"/>
      <c r="BM19" s="223"/>
      <c r="BN19" s="223"/>
      <c r="BO19" s="223"/>
      <c r="BP19" s="223"/>
      <c r="BQ19" s="228">
        <v>13</v>
      </c>
      <c r="BR19" s="229"/>
      <c r="BS19" s="711"/>
      <c r="BT19" s="712"/>
      <c r="BU19" s="712"/>
      <c r="BV19" s="712"/>
      <c r="BW19" s="712"/>
      <c r="BX19" s="712"/>
      <c r="BY19" s="712"/>
      <c r="BZ19" s="712"/>
      <c r="CA19" s="712"/>
      <c r="CB19" s="712"/>
      <c r="CC19" s="712"/>
      <c r="CD19" s="712"/>
      <c r="CE19" s="712"/>
      <c r="CF19" s="712"/>
      <c r="CG19" s="714"/>
      <c r="CH19" s="708"/>
      <c r="CI19" s="709"/>
      <c r="CJ19" s="709"/>
      <c r="CK19" s="709"/>
      <c r="CL19" s="710"/>
      <c r="CM19" s="708"/>
      <c r="CN19" s="709"/>
      <c r="CO19" s="709"/>
      <c r="CP19" s="709"/>
      <c r="CQ19" s="710"/>
      <c r="CR19" s="708"/>
      <c r="CS19" s="709"/>
      <c r="CT19" s="709"/>
      <c r="CU19" s="709"/>
      <c r="CV19" s="710"/>
      <c r="CW19" s="708"/>
      <c r="CX19" s="709"/>
      <c r="CY19" s="709"/>
      <c r="CZ19" s="709"/>
      <c r="DA19" s="710"/>
      <c r="DB19" s="708"/>
      <c r="DC19" s="709"/>
      <c r="DD19" s="709"/>
      <c r="DE19" s="709"/>
      <c r="DF19" s="710"/>
      <c r="DG19" s="708"/>
      <c r="DH19" s="709"/>
      <c r="DI19" s="709"/>
      <c r="DJ19" s="709"/>
      <c r="DK19" s="710"/>
      <c r="DL19" s="708"/>
      <c r="DM19" s="709"/>
      <c r="DN19" s="709"/>
      <c r="DO19" s="709"/>
      <c r="DP19" s="710"/>
      <c r="DQ19" s="708"/>
      <c r="DR19" s="709"/>
      <c r="DS19" s="709"/>
      <c r="DT19" s="709"/>
      <c r="DU19" s="710"/>
      <c r="DV19" s="711"/>
      <c r="DW19" s="712"/>
      <c r="DX19" s="712"/>
      <c r="DY19" s="712"/>
      <c r="DZ19" s="713"/>
      <c r="EA19" s="224"/>
    </row>
    <row r="20" spans="1:131" s="225" customFormat="1" ht="26.25" customHeight="1" x14ac:dyDescent="0.2">
      <c r="A20" s="228">
        <v>14</v>
      </c>
      <c r="B20" s="799"/>
      <c r="C20" s="800"/>
      <c r="D20" s="800"/>
      <c r="E20" s="800"/>
      <c r="F20" s="800"/>
      <c r="G20" s="800"/>
      <c r="H20" s="800"/>
      <c r="I20" s="800"/>
      <c r="J20" s="800"/>
      <c r="K20" s="800"/>
      <c r="L20" s="800"/>
      <c r="M20" s="800"/>
      <c r="N20" s="800"/>
      <c r="O20" s="800"/>
      <c r="P20" s="801"/>
      <c r="Q20" s="728"/>
      <c r="R20" s="723"/>
      <c r="S20" s="723"/>
      <c r="T20" s="723"/>
      <c r="U20" s="723"/>
      <c r="V20" s="723"/>
      <c r="W20" s="723"/>
      <c r="X20" s="723"/>
      <c r="Y20" s="723"/>
      <c r="Z20" s="723"/>
      <c r="AA20" s="723"/>
      <c r="AB20" s="723"/>
      <c r="AC20" s="723"/>
      <c r="AD20" s="723"/>
      <c r="AE20" s="724"/>
      <c r="AF20" s="725"/>
      <c r="AG20" s="726"/>
      <c r="AH20" s="726"/>
      <c r="AI20" s="726"/>
      <c r="AJ20" s="727"/>
      <c r="AK20" s="795"/>
      <c r="AL20" s="796"/>
      <c r="AM20" s="796"/>
      <c r="AN20" s="796"/>
      <c r="AO20" s="796"/>
      <c r="AP20" s="796"/>
      <c r="AQ20" s="796"/>
      <c r="AR20" s="796"/>
      <c r="AS20" s="796"/>
      <c r="AT20" s="796"/>
      <c r="AU20" s="797"/>
      <c r="AV20" s="797"/>
      <c r="AW20" s="797"/>
      <c r="AX20" s="797"/>
      <c r="AY20" s="798"/>
      <c r="AZ20" s="222"/>
      <c r="BA20" s="222"/>
      <c r="BB20" s="222"/>
      <c r="BC20" s="222"/>
      <c r="BD20" s="222"/>
      <c r="BE20" s="223"/>
      <c r="BF20" s="223"/>
      <c r="BG20" s="223"/>
      <c r="BH20" s="223"/>
      <c r="BI20" s="223"/>
      <c r="BJ20" s="223"/>
      <c r="BK20" s="223"/>
      <c r="BL20" s="223"/>
      <c r="BM20" s="223"/>
      <c r="BN20" s="223"/>
      <c r="BO20" s="223"/>
      <c r="BP20" s="223"/>
      <c r="BQ20" s="228">
        <v>14</v>
      </c>
      <c r="BR20" s="229"/>
      <c r="BS20" s="711"/>
      <c r="BT20" s="712"/>
      <c r="BU20" s="712"/>
      <c r="BV20" s="712"/>
      <c r="BW20" s="712"/>
      <c r="BX20" s="712"/>
      <c r="BY20" s="712"/>
      <c r="BZ20" s="712"/>
      <c r="CA20" s="712"/>
      <c r="CB20" s="712"/>
      <c r="CC20" s="712"/>
      <c r="CD20" s="712"/>
      <c r="CE20" s="712"/>
      <c r="CF20" s="712"/>
      <c r="CG20" s="714"/>
      <c r="CH20" s="708"/>
      <c r="CI20" s="709"/>
      <c r="CJ20" s="709"/>
      <c r="CK20" s="709"/>
      <c r="CL20" s="710"/>
      <c r="CM20" s="708"/>
      <c r="CN20" s="709"/>
      <c r="CO20" s="709"/>
      <c r="CP20" s="709"/>
      <c r="CQ20" s="710"/>
      <c r="CR20" s="708"/>
      <c r="CS20" s="709"/>
      <c r="CT20" s="709"/>
      <c r="CU20" s="709"/>
      <c r="CV20" s="710"/>
      <c r="CW20" s="708"/>
      <c r="CX20" s="709"/>
      <c r="CY20" s="709"/>
      <c r="CZ20" s="709"/>
      <c r="DA20" s="710"/>
      <c r="DB20" s="708"/>
      <c r="DC20" s="709"/>
      <c r="DD20" s="709"/>
      <c r="DE20" s="709"/>
      <c r="DF20" s="710"/>
      <c r="DG20" s="708"/>
      <c r="DH20" s="709"/>
      <c r="DI20" s="709"/>
      <c r="DJ20" s="709"/>
      <c r="DK20" s="710"/>
      <c r="DL20" s="708"/>
      <c r="DM20" s="709"/>
      <c r="DN20" s="709"/>
      <c r="DO20" s="709"/>
      <c r="DP20" s="710"/>
      <c r="DQ20" s="708"/>
      <c r="DR20" s="709"/>
      <c r="DS20" s="709"/>
      <c r="DT20" s="709"/>
      <c r="DU20" s="710"/>
      <c r="DV20" s="711"/>
      <c r="DW20" s="712"/>
      <c r="DX20" s="712"/>
      <c r="DY20" s="712"/>
      <c r="DZ20" s="713"/>
      <c r="EA20" s="224"/>
    </row>
    <row r="21" spans="1:131" s="225" customFormat="1" ht="26.25" customHeight="1" thickBot="1" x14ac:dyDescent="0.25">
      <c r="A21" s="228">
        <v>15</v>
      </c>
      <c r="B21" s="799"/>
      <c r="C21" s="800"/>
      <c r="D21" s="800"/>
      <c r="E21" s="800"/>
      <c r="F21" s="800"/>
      <c r="G21" s="800"/>
      <c r="H21" s="800"/>
      <c r="I21" s="800"/>
      <c r="J21" s="800"/>
      <c r="K21" s="800"/>
      <c r="L21" s="800"/>
      <c r="M21" s="800"/>
      <c r="N21" s="800"/>
      <c r="O21" s="800"/>
      <c r="P21" s="801"/>
      <c r="Q21" s="728"/>
      <c r="R21" s="723"/>
      <c r="S21" s="723"/>
      <c r="T21" s="723"/>
      <c r="U21" s="723"/>
      <c r="V21" s="723"/>
      <c r="W21" s="723"/>
      <c r="X21" s="723"/>
      <c r="Y21" s="723"/>
      <c r="Z21" s="723"/>
      <c r="AA21" s="723"/>
      <c r="AB21" s="723"/>
      <c r="AC21" s="723"/>
      <c r="AD21" s="723"/>
      <c r="AE21" s="724"/>
      <c r="AF21" s="725"/>
      <c r="AG21" s="726"/>
      <c r="AH21" s="726"/>
      <c r="AI21" s="726"/>
      <c r="AJ21" s="727"/>
      <c r="AK21" s="795"/>
      <c r="AL21" s="796"/>
      <c r="AM21" s="796"/>
      <c r="AN21" s="796"/>
      <c r="AO21" s="796"/>
      <c r="AP21" s="796"/>
      <c r="AQ21" s="796"/>
      <c r="AR21" s="796"/>
      <c r="AS21" s="796"/>
      <c r="AT21" s="796"/>
      <c r="AU21" s="797"/>
      <c r="AV21" s="797"/>
      <c r="AW21" s="797"/>
      <c r="AX21" s="797"/>
      <c r="AY21" s="798"/>
      <c r="AZ21" s="222"/>
      <c r="BA21" s="222"/>
      <c r="BB21" s="222"/>
      <c r="BC21" s="222"/>
      <c r="BD21" s="222"/>
      <c r="BE21" s="223"/>
      <c r="BF21" s="223"/>
      <c r="BG21" s="223"/>
      <c r="BH21" s="223"/>
      <c r="BI21" s="223"/>
      <c r="BJ21" s="223"/>
      <c r="BK21" s="223"/>
      <c r="BL21" s="223"/>
      <c r="BM21" s="223"/>
      <c r="BN21" s="223"/>
      <c r="BO21" s="223"/>
      <c r="BP21" s="223"/>
      <c r="BQ21" s="228">
        <v>15</v>
      </c>
      <c r="BR21" s="229"/>
      <c r="BS21" s="711"/>
      <c r="BT21" s="712"/>
      <c r="BU21" s="712"/>
      <c r="BV21" s="712"/>
      <c r="BW21" s="712"/>
      <c r="BX21" s="712"/>
      <c r="BY21" s="712"/>
      <c r="BZ21" s="712"/>
      <c r="CA21" s="712"/>
      <c r="CB21" s="712"/>
      <c r="CC21" s="712"/>
      <c r="CD21" s="712"/>
      <c r="CE21" s="712"/>
      <c r="CF21" s="712"/>
      <c r="CG21" s="714"/>
      <c r="CH21" s="708"/>
      <c r="CI21" s="709"/>
      <c r="CJ21" s="709"/>
      <c r="CK21" s="709"/>
      <c r="CL21" s="710"/>
      <c r="CM21" s="708"/>
      <c r="CN21" s="709"/>
      <c r="CO21" s="709"/>
      <c r="CP21" s="709"/>
      <c r="CQ21" s="710"/>
      <c r="CR21" s="708"/>
      <c r="CS21" s="709"/>
      <c r="CT21" s="709"/>
      <c r="CU21" s="709"/>
      <c r="CV21" s="710"/>
      <c r="CW21" s="708"/>
      <c r="CX21" s="709"/>
      <c r="CY21" s="709"/>
      <c r="CZ21" s="709"/>
      <c r="DA21" s="710"/>
      <c r="DB21" s="708"/>
      <c r="DC21" s="709"/>
      <c r="DD21" s="709"/>
      <c r="DE21" s="709"/>
      <c r="DF21" s="710"/>
      <c r="DG21" s="708"/>
      <c r="DH21" s="709"/>
      <c r="DI21" s="709"/>
      <c r="DJ21" s="709"/>
      <c r="DK21" s="710"/>
      <c r="DL21" s="708"/>
      <c r="DM21" s="709"/>
      <c r="DN21" s="709"/>
      <c r="DO21" s="709"/>
      <c r="DP21" s="710"/>
      <c r="DQ21" s="708"/>
      <c r="DR21" s="709"/>
      <c r="DS21" s="709"/>
      <c r="DT21" s="709"/>
      <c r="DU21" s="710"/>
      <c r="DV21" s="711"/>
      <c r="DW21" s="712"/>
      <c r="DX21" s="712"/>
      <c r="DY21" s="712"/>
      <c r="DZ21" s="713"/>
      <c r="EA21" s="224"/>
    </row>
    <row r="22" spans="1:131" s="225" customFormat="1" ht="26.25" customHeight="1" x14ac:dyDescent="0.2">
      <c r="A22" s="228">
        <v>16</v>
      </c>
      <c r="B22" s="799"/>
      <c r="C22" s="800"/>
      <c r="D22" s="800"/>
      <c r="E22" s="800"/>
      <c r="F22" s="800"/>
      <c r="G22" s="800"/>
      <c r="H22" s="800"/>
      <c r="I22" s="800"/>
      <c r="J22" s="800"/>
      <c r="K22" s="800"/>
      <c r="L22" s="800"/>
      <c r="M22" s="800"/>
      <c r="N22" s="800"/>
      <c r="O22" s="800"/>
      <c r="P22" s="801"/>
      <c r="Q22" s="805"/>
      <c r="R22" s="806"/>
      <c r="S22" s="806"/>
      <c r="T22" s="806"/>
      <c r="U22" s="806"/>
      <c r="V22" s="806"/>
      <c r="W22" s="806"/>
      <c r="X22" s="806"/>
      <c r="Y22" s="806"/>
      <c r="Z22" s="806"/>
      <c r="AA22" s="806"/>
      <c r="AB22" s="806"/>
      <c r="AC22" s="806"/>
      <c r="AD22" s="806"/>
      <c r="AE22" s="807"/>
      <c r="AF22" s="725"/>
      <c r="AG22" s="726"/>
      <c r="AH22" s="726"/>
      <c r="AI22" s="726"/>
      <c r="AJ22" s="727"/>
      <c r="AK22" s="808"/>
      <c r="AL22" s="809"/>
      <c r="AM22" s="809"/>
      <c r="AN22" s="809"/>
      <c r="AO22" s="809"/>
      <c r="AP22" s="809"/>
      <c r="AQ22" s="809"/>
      <c r="AR22" s="809"/>
      <c r="AS22" s="809"/>
      <c r="AT22" s="809"/>
      <c r="AU22" s="810"/>
      <c r="AV22" s="810"/>
      <c r="AW22" s="810"/>
      <c r="AX22" s="810"/>
      <c r="AY22" s="811"/>
      <c r="AZ22" s="812" t="s">
        <v>390</v>
      </c>
      <c r="BA22" s="812"/>
      <c r="BB22" s="812"/>
      <c r="BC22" s="812"/>
      <c r="BD22" s="813"/>
      <c r="BE22" s="223"/>
      <c r="BF22" s="223"/>
      <c r="BG22" s="223"/>
      <c r="BH22" s="223"/>
      <c r="BI22" s="223"/>
      <c r="BJ22" s="223"/>
      <c r="BK22" s="223"/>
      <c r="BL22" s="223"/>
      <c r="BM22" s="223"/>
      <c r="BN22" s="223"/>
      <c r="BO22" s="223"/>
      <c r="BP22" s="223"/>
      <c r="BQ22" s="228">
        <v>16</v>
      </c>
      <c r="BR22" s="229"/>
      <c r="BS22" s="711"/>
      <c r="BT22" s="712"/>
      <c r="BU22" s="712"/>
      <c r="BV22" s="712"/>
      <c r="BW22" s="712"/>
      <c r="BX22" s="712"/>
      <c r="BY22" s="712"/>
      <c r="BZ22" s="712"/>
      <c r="CA22" s="712"/>
      <c r="CB22" s="712"/>
      <c r="CC22" s="712"/>
      <c r="CD22" s="712"/>
      <c r="CE22" s="712"/>
      <c r="CF22" s="712"/>
      <c r="CG22" s="714"/>
      <c r="CH22" s="708"/>
      <c r="CI22" s="709"/>
      <c r="CJ22" s="709"/>
      <c r="CK22" s="709"/>
      <c r="CL22" s="710"/>
      <c r="CM22" s="708"/>
      <c r="CN22" s="709"/>
      <c r="CO22" s="709"/>
      <c r="CP22" s="709"/>
      <c r="CQ22" s="710"/>
      <c r="CR22" s="708"/>
      <c r="CS22" s="709"/>
      <c r="CT22" s="709"/>
      <c r="CU22" s="709"/>
      <c r="CV22" s="710"/>
      <c r="CW22" s="708"/>
      <c r="CX22" s="709"/>
      <c r="CY22" s="709"/>
      <c r="CZ22" s="709"/>
      <c r="DA22" s="710"/>
      <c r="DB22" s="708"/>
      <c r="DC22" s="709"/>
      <c r="DD22" s="709"/>
      <c r="DE22" s="709"/>
      <c r="DF22" s="710"/>
      <c r="DG22" s="708"/>
      <c r="DH22" s="709"/>
      <c r="DI22" s="709"/>
      <c r="DJ22" s="709"/>
      <c r="DK22" s="710"/>
      <c r="DL22" s="708"/>
      <c r="DM22" s="709"/>
      <c r="DN22" s="709"/>
      <c r="DO22" s="709"/>
      <c r="DP22" s="710"/>
      <c r="DQ22" s="708"/>
      <c r="DR22" s="709"/>
      <c r="DS22" s="709"/>
      <c r="DT22" s="709"/>
      <c r="DU22" s="710"/>
      <c r="DV22" s="711"/>
      <c r="DW22" s="712"/>
      <c r="DX22" s="712"/>
      <c r="DY22" s="712"/>
      <c r="DZ22" s="713"/>
      <c r="EA22" s="224"/>
    </row>
    <row r="23" spans="1:131" s="225" customFormat="1" ht="26.25" customHeight="1" thickBot="1" x14ac:dyDescent="0.25">
      <c r="A23" s="230" t="s">
        <v>391</v>
      </c>
      <c r="B23" s="802" t="s">
        <v>392</v>
      </c>
      <c r="C23" s="803"/>
      <c r="D23" s="803"/>
      <c r="E23" s="803"/>
      <c r="F23" s="803"/>
      <c r="G23" s="803"/>
      <c r="H23" s="803"/>
      <c r="I23" s="803"/>
      <c r="J23" s="803"/>
      <c r="K23" s="803"/>
      <c r="L23" s="803"/>
      <c r="M23" s="803"/>
      <c r="N23" s="803"/>
      <c r="O23" s="803"/>
      <c r="P23" s="804"/>
      <c r="Q23" s="730">
        <v>37362</v>
      </c>
      <c r="R23" s="731"/>
      <c r="S23" s="731"/>
      <c r="T23" s="731"/>
      <c r="U23" s="731"/>
      <c r="V23" s="731">
        <v>35974</v>
      </c>
      <c r="W23" s="731"/>
      <c r="X23" s="731"/>
      <c r="Y23" s="731"/>
      <c r="Z23" s="731"/>
      <c r="AA23" s="731">
        <v>1389</v>
      </c>
      <c r="AB23" s="731"/>
      <c r="AC23" s="731"/>
      <c r="AD23" s="731"/>
      <c r="AE23" s="732"/>
      <c r="AF23" s="733">
        <v>564</v>
      </c>
      <c r="AG23" s="731"/>
      <c r="AH23" s="731"/>
      <c r="AI23" s="731"/>
      <c r="AJ23" s="734"/>
      <c r="AK23" s="735"/>
      <c r="AL23" s="736"/>
      <c r="AM23" s="736"/>
      <c r="AN23" s="736"/>
      <c r="AO23" s="736"/>
      <c r="AP23" s="731">
        <v>28910</v>
      </c>
      <c r="AQ23" s="731"/>
      <c r="AR23" s="731"/>
      <c r="AS23" s="731"/>
      <c r="AT23" s="731"/>
      <c r="AU23" s="737"/>
      <c r="AV23" s="737"/>
      <c r="AW23" s="737"/>
      <c r="AX23" s="737"/>
      <c r="AY23" s="738"/>
      <c r="AZ23" s="815" t="s">
        <v>130</v>
      </c>
      <c r="BA23" s="816"/>
      <c r="BB23" s="816"/>
      <c r="BC23" s="816"/>
      <c r="BD23" s="817"/>
      <c r="BE23" s="223"/>
      <c r="BF23" s="223"/>
      <c r="BG23" s="223"/>
      <c r="BH23" s="223"/>
      <c r="BI23" s="223"/>
      <c r="BJ23" s="223"/>
      <c r="BK23" s="223"/>
      <c r="BL23" s="223"/>
      <c r="BM23" s="223"/>
      <c r="BN23" s="223"/>
      <c r="BO23" s="223"/>
      <c r="BP23" s="223"/>
      <c r="BQ23" s="228">
        <v>17</v>
      </c>
      <c r="BR23" s="229"/>
      <c r="BS23" s="711"/>
      <c r="BT23" s="712"/>
      <c r="BU23" s="712"/>
      <c r="BV23" s="712"/>
      <c r="BW23" s="712"/>
      <c r="BX23" s="712"/>
      <c r="BY23" s="712"/>
      <c r="BZ23" s="712"/>
      <c r="CA23" s="712"/>
      <c r="CB23" s="712"/>
      <c r="CC23" s="712"/>
      <c r="CD23" s="712"/>
      <c r="CE23" s="712"/>
      <c r="CF23" s="712"/>
      <c r="CG23" s="714"/>
      <c r="CH23" s="708"/>
      <c r="CI23" s="709"/>
      <c r="CJ23" s="709"/>
      <c r="CK23" s="709"/>
      <c r="CL23" s="710"/>
      <c r="CM23" s="708"/>
      <c r="CN23" s="709"/>
      <c r="CO23" s="709"/>
      <c r="CP23" s="709"/>
      <c r="CQ23" s="710"/>
      <c r="CR23" s="708"/>
      <c r="CS23" s="709"/>
      <c r="CT23" s="709"/>
      <c r="CU23" s="709"/>
      <c r="CV23" s="710"/>
      <c r="CW23" s="708"/>
      <c r="CX23" s="709"/>
      <c r="CY23" s="709"/>
      <c r="CZ23" s="709"/>
      <c r="DA23" s="710"/>
      <c r="DB23" s="708"/>
      <c r="DC23" s="709"/>
      <c r="DD23" s="709"/>
      <c r="DE23" s="709"/>
      <c r="DF23" s="710"/>
      <c r="DG23" s="708"/>
      <c r="DH23" s="709"/>
      <c r="DI23" s="709"/>
      <c r="DJ23" s="709"/>
      <c r="DK23" s="710"/>
      <c r="DL23" s="708"/>
      <c r="DM23" s="709"/>
      <c r="DN23" s="709"/>
      <c r="DO23" s="709"/>
      <c r="DP23" s="710"/>
      <c r="DQ23" s="708"/>
      <c r="DR23" s="709"/>
      <c r="DS23" s="709"/>
      <c r="DT23" s="709"/>
      <c r="DU23" s="710"/>
      <c r="DV23" s="711"/>
      <c r="DW23" s="712"/>
      <c r="DX23" s="712"/>
      <c r="DY23" s="712"/>
      <c r="DZ23" s="713"/>
      <c r="EA23" s="224"/>
    </row>
    <row r="24" spans="1:131" s="225" customFormat="1" ht="26.25" customHeight="1" x14ac:dyDescent="0.2">
      <c r="A24" s="814" t="s">
        <v>393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22"/>
      <c r="BA24" s="222"/>
      <c r="BB24" s="222"/>
      <c r="BC24" s="222"/>
      <c r="BD24" s="222"/>
      <c r="BE24" s="223"/>
      <c r="BF24" s="223"/>
      <c r="BG24" s="223"/>
      <c r="BH24" s="223"/>
      <c r="BI24" s="223"/>
      <c r="BJ24" s="223"/>
      <c r="BK24" s="223"/>
      <c r="BL24" s="223"/>
      <c r="BM24" s="223"/>
      <c r="BN24" s="223"/>
      <c r="BO24" s="223"/>
      <c r="BP24" s="223"/>
      <c r="BQ24" s="228">
        <v>18</v>
      </c>
      <c r="BR24" s="229"/>
      <c r="BS24" s="711"/>
      <c r="BT24" s="712"/>
      <c r="BU24" s="712"/>
      <c r="BV24" s="712"/>
      <c r="BW24" s="712"/>
      <c r="BX24" s="712"/>
      <c r="BY24" s="712"/>
      <c r="BZ24" s="712"/>
      <c r="CA24" s="712"/>
      <c r="CB24" s="712"/>
      <c r="CC24" s="712"/>
      <c r="CD24" s="712"/>
      <c r="CE24" s="712"/>
      <c r="CF24" s="712"/>
      <c r="CG24" s="714"/>
      <c r="CH24" s="708"/>
      <c r="CI24" s="709"/>
      <c r="CJ24" s="709"/>
      <c r="CK24" s="709"/>
      <c r="CL24" s="710"/>
      <c r="CM24" s="708"/>
      <c r="CN24" s="709"/>
      <c r="CO24" s="709"/>
      <c r="CP24" s="709"/>
      <c r="CQ24" s="710"/>
      <c r="CR24" s="708"/>
      <c r="CS24" s="709"/>
      <c r="CT24" s="709"/>
      <c r="CU24" s="709"/>
      <c r="CV24" s="710"/>
      <c r="CW24" s="708"/>
      <c r="CX24" s="709"/>
      <c r="CY24" s="709"/>
      <c r="CZ24" s="709"/>
      <c r="DA24" s="710"/>
      <c r="DB24" s="708"/>
      <c r="DC24" s="709"/>
      <c r="DD24" s="709"/>
      <c r="DE24" s="709"/>
      <c r="DF24" s="710"/>
      <c r="DG24" s="708"/>
      <c r="DH24" s="709"/>
      <c r="DI24" s="709"/>
      <c r="DJ24" s="709"/>
      <c r="DK24" s="710"/>
      <c r="DL24" s="708"/>
      <c r="DM24" s="709"/>
      <c r="DN24" s="709"/>
      <c r="DO24" s="709"/>
      <c r="DP24" s="710"/>
      <c r="DQ24" s="708"/>
      <c r="DR24" s="709"/>
      <c r="DS24" s="709"/>
      <c r="DT24" s="709"/>
      <c r="DU24" s="710"/>
      <c r="DV24" s="711"/>
      <c r="DW24" s="712"/>
      <c r="DX24" s="712"/>
      <c r="DY24" s="712"/>
      <c r="DZ24" s="713"/>
      <c r="EA24" s="224"/>
    </row>
    <row r="25" spans="1:131" ht="26.25" customHeight="1" thickBot="1" x14ac:dyDescent="0.25">
      <c r="A25" s="743" t="s">
        <v>394</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22"/>
      <c r="BK25" s="222"/>
      <c r="BL25" s="222"/>
      <c r="BM25" s="222"/>
      <c r="BN25" s="222"/>
      <c r="BO25" s="231"/>
      <c r="BP25" s="231"/>
      <c r="BQ25" s="228">
        <v>19</v>
      </c>
      <c r="BR25" s="229"/>
      <c r="BS25" s="711"/>
      <c r="BT25" s="712"/>
      <c r="BU25" s="712"/>
      <c r="BV25" s="712"/>
      <c r="BW25" s="712"/>
      <c r="BX25" s="712"/>
      <c r="BY25" s="712"/>
      <c r="BZ25" s="712"/>
      <c r="CA25" s="712"/>
      <c r="CB25" s="712"/>
      <c r="CC25" s="712"/>
      <c r="CD25" s="712"/>
      <c r="CE25" s="712"/>
      <c r="CF25" s="712"/>
      <c r="CG25" s="714"/>
      <c r="CH25" s="708"/>
      <c r="CI25" s="709"/>
      <c r="CJ25" s="709"/>
      <c r="CK25" s="709"/>
      <c r="CL25" s="710"/>
      <c r="CM25" s="708"/>
      <c r="CN25" s="709"/>
      <c r="CO25" s="709"/>
      <c r="CP25" s="709"/>
      <c r="CQ25" s="710"/>
      <c r="CR25" s="708"/>
      <c r="CS25" s="709"/>
      <c r="CT25" s="709"/>
      <c r="CU25" s="709"/>
      <c r="CV25" s="710"/>
      <c r="CW25" s="708"/>
      <c r="CX25" s="709"/>
      <c r="CY25" s="709"/>
      <c r="CZ25" s="709"/>
      <c r="DA25" s="710"/>
      <c r="DB25" s="708"/>
      <c r="DC25" s="709"/>
      <c r="DD25" s="709"/>
      <c r="DE25" s="709"/>
      <c r="DF25" s="710"/>
      <c r="DG25" s="708"/>
      <c r="DH25" s="709"/>
      <c r="DI25" s="709"/>
      <c r="DJ25" s="709"/>
      <c r="DK25" s="710"/>
      <c r="DL25" s="708"/>
      <c r="DM25" s="709"/>
      <c r="DN25" s="709"/>
      <c r="DO25" s="709"/>
      <c r="DP25" s="710"/>
      <c r="DQ25" s="708"/>
      <c r="DR25" s="709"/>
      <c r="DS25" s="709"/>
      <c r="DT25" s="709"/>
      <c r="DU25" s="710"/>
      <c r="DV25" s="711"/>
      <c r="DW25" s="712"/>
      <c r="DX25" s="712"/>
      <c r="DY25" s="712"/>
      <c r="DZ25" s="713"/>
      <c r="EA25" s="220"/>
    </row>
    <row r="26" spans="1:131" ht="26.25" customHeight="1" x14ac:dyDescent="0.2">
      <c r="A26" s="745" t="s">
        <v>372</v>
      </c>
      <c r="B26" s="746"/>
      <c r="C26" s="746"/>
      <c r="D26" s="746"/>
      <c r="E26" s="746"/>
      <c r="F26" s="746"/>
      <c r="G26" s="746"/>
      <c r="H26" s="746"/>
      <c r="I26" s="746"/>
      <c r="J26" s="746"/>
      <c r="K26" s="746"/>
      <c r="L26" s="746"/>
      <c r="M26" s="746"/>
      <c r="N26" s="746"/>
      <c r="O26" s="746"/>
      <c r="P26" s="747"/>
      <c r="Q26" s="751" t="s">
        <v>395</v>
      </c>
      <c r="R26" s="752"/>
      <c r="S26" s="752"/>
      <c r="T26" s="752"/>
      <c r="U26" s="753"/>
      <c r="V26" s="751" t="s">
        <v>396</v>
      </c>
      <c r="W26" s="752"/>
      <c r="X26" s="752"/>
      <c r="Y26" s="752"/>
      <c r="Z26" s="753"/>
      <c r="AA26" s="751" t="s">
        <v>397</v>
      </c>
      <c r="AB26" s="752"/>
      <c r="AC26" s="752"/>
      <c r="AD26" s="752"/>
      <c r="AE26" s="752"/>
      <c r="AF26" s="818" t="s">
        <v>398</v>
      </c>
      <c r="AG26" s="819"/>
      <c r="AH26" s="819"/>
      <c r="AI26" s="819"/>
      <c r="AJ26" s="820"/>
      <c r="AK26" s="752" t="s">
        <v>399</v>
      </c>
      <c r="AL26" s="752"/>
      <c r="AM26" s="752"/>
      <c r="AN26" s="752"/>
      <c r="AO26" s="753"/>
      <c r="AP26" s="751" t="s">
        <v>400</v>
      </c>
      <c r="AQ26" s="752"/>
      <c r="AR26" s="752"/>
      <c r="AS26" s="752"/>
      <c r="AT26" s="753"/>
      <c r="AU26" s="751" t="s">
        <v>401</v>
      </c>
      <c r="AV26" s="752"/>
      <c r="AW26" s="752"/>
      <c r="AX26" s="752"/>
      <c r="AY26" s="753"/>
      <c r="AZ26" s="751" t="s">
        <v>402</v>
      </c>
      <c r="BA26" s="752"/>
      <c r="BB26" s="752"/>
      <c r="BC26" s="752"/>
      <c r="BD26" s="753"/>
      <c r="BE26" s="751" t="s">
        <v>379</v>
      </c>
      <c r="BF26" s="752"/>
      <c r="BG26" s="752"/>
      <c r="BH26" s="752"/>
      <c r="BI26" s="758"/>
      <c r="BJ26" s="222"/>
      <c r="BK26" s="222"/>
      <c r="BL26" s="222"/>
      <c r="BM26" s="222"/>
      <c r="BN26" s="222"/>
      <c r="BO26" s="231"/>
      <c r="BP26" s="231"/>
      <c r="BQ26" s="228">
        <v>20</v>
      </c>
      <c r="BR26" s="229"/>
      <c r="BS26" s="711"/>
      <c r="BT26" s="712"/>
      <c r="BU26" s="712"/>
      <c r="BV26" s="712"/>
      <c r="BW26" s="712"/>
      <c r="BX26" s="712"/>
      <c r="BY26" s="712"/>
      <c r="BZ26" s="712"/>
      <c r="CA26" s="712"/>
      <c r="CB26" s="712"/>
      <c r="CC26" s="712"/>
      <c r="CD26" s="712"/>
      <c r="CE26" s="712"/>
      <c r="CF26" s="712"/>
      <c r="CG26" s="714"/>
      <c r="CH26" s="708"/>
      <c r="CI26" s="709"/>
      <c r="CJ26" s="709"/>
      <c r="CK26" s="709"/>
      <c r="CL26" s="710"/>
      <c r="CM26" s="708"/>
      <c r="CN26" s="709"/>
      <c r="CO26" s="709"/>
      <c r="CP26" s="709"/>
      <c r="CQ26" s="710"/>
      <c r="CR26" s="708"/>
      <c r="CS26" s="709"/>
      <c r="CT26" s="709"/>
      <c r="CU26" s="709"/>
      <c r="CV26" s="710"/>
      <c r="CW26" s="708"/>
      <c r="CX26" s="709"/>
      <c r="CY26" s="709"/>
      <c r="CZ26" s="709"/>
      <c r="DA26" s="710"/>
      <c r="DB26" s="708"/>
      <c r="DC26" s="709"/>
      <c r="DD26" s="709"/>
      <c r="DE26" s="709"/>
      <c r="DF26" s="710"/>
      <c r="DG26" s="708"/>
      <c r="DH26" s="709"/>
      <c r="DI26" s="709"/>
      <c r="DJ26" s="709"/>
      <c r="DK26" s="710"/>
      <c r="DL26" s="708"/>
      <c r="DM26" s="709"/>
      <c r="DN26" s="709"/>
      <c r="DO26" s="709"/>
      <c r="DP26" s="710"/>
      <c r="DQ26" s="708"/>
      <c r="DR26" s="709"/>
      <c r="DS26" s="709"/>
      <c r="DT26" s="709"/>
      <c r="DU26" s="710"/>
      <c r="DV26" s="711"/>
      <c r="DW26" s="712"/>
      <c r="DX26" s="712"/>
      <c r="DY26" s="712"/>
      <c r="DZ26" s="713"/>
      <c r="EA26" s="220"/>
    </row>
    <row r="27" spans="1:131" ht="26.25" customHeight="1" thickBot="1" x14ac:dyDescent="0.25">
      <c r="A27" s="748"/>
      <c r="B27" s="749"/>
      <c r="C27" s="749"/>
      <c r="D27" s="749"/>
      <c r="E27" s="749"/>
      <c r="F27" s="749"/>
      <c r="G27" s="749"/>
      <c r="H27" s="749"/>
      <c r="I27" s="749"/>
      <c r="J27" s="749"/>
      <c r="K27" s="749"/>
      <c r="L27" s="749"/>
      <c r="M27" s="749"/>
      <c r="N27" s="749"/>
      <c r="O27" s="749"/>
      <c r="P27" s="750"/>
      <c r="Q27" s="754"/>
      <c r="R27" s="755"/>
      <c r="S27" s="755"/>
      <c r="T27" s="755"/>
      <c r="U27" s="756"/>
      <c r="V27" s="754"/>
      <c r="W27" s="755"/>
      <c r="X27" s="755"/>
      <c r="Y27" s="755"/>
      <c r="Z27" s="756"/>
      <c r="AA27" s="754"/>
      <c r="AB27" s="755"/>
      <c r="AC27" s="755"/>
      <c r="AD27" s="755"/>
      <c r="AE27" s="755"/>
      <c r="AF27" s="821"/>
      <c r="AG27" s="822"/>
      <c r="AH27" s="822"/>
      <c r="AI27" s="822"/>
      <c r="AJ27" s="823"/>
      <c r="AK27" s="755"/>
      <c r="AL27" s="755"/>
      <c r="AM27" s="755"/>
      <c r="AN27" s="755"/>
      <c r="AO27" s="756"/>
      <c r="AP27" s="754"/>
      <c r="AQ27" s="755"/>
      <c r="AR27" s="755"/>
      <c r="AS27" s="755"/>
      <c r="AT27" s="756"/>
      <c r="AU27" s="754"/>
      <c r="AV27" s="755"/>
      <c r="AW27" s="755"/>
      <c r="AX27" s="755"/>
      <c r="AY27" s="756"/>
      <c r="AZ27" s="754"/>
      <c r="BA27" s="755"/>
      <c r="BB27" s="755"/>
      <c r="BC27" s="755"/>
      <c r="BD27" s="756"/>
      <c r="BE27" s="754"/>
      <c r="BF27" s="755"/>
      <c r="BG27" s="755"/>
      <c r="BH27" s="755"/>
      <c r="BI27" s="760"/>
      <c r="BJ27" s="222"/>
      <c r="BK27" s="222"/>
      <c r="BL27" s="222"/>
      <c r="BM27" s="222"/>
      <c r="BN27" s="222"/>
      <c r="BO27" s="231"/>
      <c r="BP27" s="231"/>
      <c r="BQ27" s="228">
        <v>21</v>
      </c>
      <c r="BR27" s="229"/>
      <c r="BS27" s="711"/>
      <c r="BT27" s="712"/>
      <c r="BU27" s="712"/>
      <c r="BV27" s="712"/>
      <c r="BW27" s="712"/>
      <c r="BX27" s="712"/>
      <c r="BY27" s="712"/>
      <c r="BZ27" s="712"/>
      <c r="CA27" s="712"/>
      <c r="CB27" s="712"/>
      <c r="CC27" s="712"/>
      <c r="CD27" s="712"/>
      <c r="CE27" s="712"/>
      <c r="CF27" s="712"/>
      <c r="CG27" s="714"/>
      <c r="CH27" s="708"/>
      <c r="CI27" s="709"/>
      <c r="CJ27" s="709"/>
      <c r="CK27" s="709"/>
      <c r="CL27" s="710"/>
      <c r="CM27" s="708"/>
      <c r="CN27" s="709"/>
      <c r="CO27" s="709"/>
      <c r="CP27" s="709"/>
      <c r="CQ27" s="710"/>
      <c r="CR27" s="708"/>
      <c r="CS27" s="709"/>
      <c r="CT27" s="709"/>
      <c r="CU27" s="709"/>
      <c r="CV27" s="710"/>
      <c r="CW27" s="708"/>
      <c r="CX27" s="709"/>
      <c r="CY27" s="709"/>
      <c r="CZ27" s="709"/>
      <c r="DA27" s="710"/>
      <c r="DB27" s="708"/>
      <c r="DC27" s="709"/>
      <c r="DD27" s="709"/>
      <c r="DE27" s="709"/>
      <c r="DF27" s="710"/>
      <c r="DG27" s="708"/>
      <c r="DH27" s="709"/>
      <c r="DI27" s="709"/>
      <c r="DJ27" s="709"/>
      <c r="DK27" s="710"/>
      <c r="DL27" s="708"/>
      <c r="DM27" s="709"/>
      <c r="DN27" s="709"/>
      <c r="DO27" s="709"/>
      <c r="DP27" s="710"/>
      <c r="DQ27" s="708"/>
      <c r="DR27" s="709"/>
      <c r="DS27" s="709"/>
      <c r="DT27" s="709"/>
      <c r="DU27" s="710"/>
      <c r="DV27" s="711"/>
      <c r="DW27" s="712"/>
      <c r="DX27" s="712"/>
      <c r="DY27" s="712"/>
      <c r="DZ27" s="713"/>
      <c r="EA27" s="220"/>
    </row>
    <row r="28" spans="1:131" ht="26.25" customHeight="1" thickTop="1" x14ac:dyDescent="0.2">
      <c r="A28" s="232">
        <v>1</v>
      </c>
      <c r="B28" s="778" t="s">
        <v>403</v>
      </c>
      <c r="C28" s="779"/>
      <c r="D28" s="779"/>
      <c r="E28" s="779"/>
      <c r="F28" s="779"/>
      <c r="G28" s="779"/>
      <c r="H28" s="779"/>
      <c r="I28" s="779"/>
      <c r="J28" s="779"/>
      <c r="K28" s="779"/>
      <c r="L28" s="779"/>
      <c r="M28" s="779"/>
      <c r="N28" s="779"/>
      <c r="O28" s="779"/>
      <c r="P28" s="780"/>
      <c r="Q28" s="826">
        <v>7296</v>
      </c>
      <c r="R28" s="765"/>
      <c r="S28" s="765"/>
      <c r="T28" s="765"/>
      <c r="U28" s="765"/>
      <c r="V28" s="765">
        <v>7156</v>
      </c>
      <c r="W28" s="765"/>
      <c r="X28" s="765"/>
      <c r="Y28" s="765"/>
      <c r="Z28" s="765"/>
      <c r="AA28" s="765">
        <v>140</v>
      </c>
      <c r="AB28" s="765"/>
      <c r="AC28" s="765"/>
      <c r="AD28" s="765"/>
      <c r="AE28" s="766"/>
      <c r="AF28" s="767">
        <v>140</v>
      </c>
      <c r="AG28" s="765"/>
      <c r="AH28" s="765"/>
      <c r="AI28" s="765"/>
      <c r="AJ28" s="768"/>
      <c r="AK28" s="769">
        <v>715</v>
      </c>
      <c r="AL28" s="770"/>
      <c r="AM28" s="770"/>
      <c r="AN28" s="770"/>
      <c r="AO28" s="770"/>
      <c r="AP28" s="770" t="s">
        <v>530</v>
      </c>
      <c r="AQ28" s="770"/>
      <c r="AR28" s="770"/>
      <c r="AS28" s="770"/>
      <c r="AT28" s="770"/>
      <c r="AU28" s="770" t="s">
        <v>530</v>
      </c>
      <c r="AV28" s="770"/>
      <c r="AW28" s="770"/>
      <c r="AX28" s="770"/>
      <c r="AY28" s="770"/>
      <c r="AZ28" s="771" t="s">
        <v>530</v>
      </c>
      <c r="BA28" s="771"/>
      <c r="BB28" s="771"/>
      <c r="BC28" s="771"/>
      <c r="BD28" s="771"/>
      <c r="BE28" s="824"/>
      <c r="BF28" s="824"/>
      <c r="BG28" s="824"/>
      <c r="BH28" s="824"/>
      <c r="BI28" s="825"/>
      <c r="BJ28" s="222"/>
      <c r="BK28" s="222"/>
      <c r="BL28" s="222"/>
      <c r="BM28" s="222"/>
      <c r="BN28" s="222"/>
      <c r="BO28" s="231"/>
      <c r="BP28" s="231"/>
      <c r="BQ28" s="228">
        <v>22</v>
      </c>
      <c r="BR28" s="229"/>
      <c r="BS28" s="711"/>
      <c r="BT28" s="712"/>
      <c r="BU28" s="712"/>
      <c r="BV28" s="712"/>
      <c r="BW28" s="712"/>
      <c r="BX28" s="712"/>
      <c r="BY28" s="712"/>
      <c r="BZ28" s="712"/>
      <c r="CA28" s="712"/>
      <c r="CB28" s="712"/>
      <c r="CC28" s="712"/>
      <c r="CD28" s="712"/>
      <c r="CE28" s="712"/>
      <c r="CF28" s="712"/>
      <c r="CG28" s="714"/>
      <c r="CH28" s="708"/>
      <c r="CI28" s="709"/>
      <c r="CJ28" s="709"/>
      <c r="CK28" s="709"/>
      <c r="CL28" s="710"/>
      <c r="CM28" s="708"/>
      <c r="CN28" s="709"/>
      <c r="CO28" s="709"/>
      <c r="CP28" s="709"/>
      <c r="CQ28" s="710"/>
      <c r="CR28" s="708"/>
      <c r="CS28" s="709"/>
      <c r="CT28" s="709"/>
      <c r="CU28" s="709"/>
      <c r="CV28" s="710"/>
      <c r="CW28" s="708"/>
      <c r="CX28" s="709"/>
      <c r="CY28" s="709"/>
      <c r="CZ28" s="709"/>
      <c r="DA28" s="710"/>
      <c r="DB28" s="708"/>
      <c r="DC28" s="709"/>
      <c r="DD28" s="709"/>
      <c r="DE28" s="709"/>
      <c r="DF28" s="710"/>
      <c r="DG28" s="708"/>
      <c r="DH28" s="709"/>
      <c r="DI28" s="709"/>
      <c r="DJ28" s="709"/>
      <c r="DK28" s="710"/>
      <c r="DL28" s="708"/>
      <c r="DM28" s="709"/>
      <c r="DN28" s="709"/>
      <c r="DO28" s="709"/>
      <c r="DP28" s="710"/>
      <c r="DQ28" s="708"/>
      <c r="DR28" s="709"/>
      <c r="DS28" s="709"/>
      <c r="DT28" s="709"/>
      <c r="DU28" s="710"/>
      <c r="DV28" s="711"/>
      <c r="DW28" s="712"/>
      <c r="DX28" s="712"/>
      <c r="DY28" s="712"/>
      <c r="DZ28" s="713"/>
      <c r="EA28" s="220"/>
    </row>
    <row r="29" spans="1:131" ht="26.25" customHeight="1" x14ac:dyDescent="0.2">
      <c r="A29" s="232">
        <v>2</v>
      </c>
      <c r="B29" s="799" t="s">
        <v>404</v>
      </c>
      <c r="C29" s="800"/>
      <c r="D29" s="800"/>
      <c r="E29" s="800"/>
      <c r="F29" s="800"/>
      <c r="G29" s="800"/>
      <c r="H29" s="800"/>
      <c r="I29" s="800"/>
      <c r="J29" s="800"/>
      <c r="K29" s="800"/>
      <c r="L29" s="800"/>
      <c r="M29" s="800"/>
      <c r="N29" s="800"/>
      <c r="O29" s="800"/>
      <c r="P29" s="801"/>
      <c r="Q29" s="728">
        <v>6809</v>
      </c>
      <c r="R29" s="723"/>
      <c r="S29" s="723"/>
      <c r="T29" s="723"/>
      <c r="U29" s="723"/>
      <c r="V29" s="723">
        <v>6457</v>
      </c>
      <c r="W29" s="723"/>
      <c r="X29" s="723"/>
      <c r="Y29" s="723"/>
      <c r="Z29" s="723"/>
      <c r="AA29" s="723">
        <v>352</v>
      </c>
      <c r="AB29" s="723"/>
      <c r="AC29" s="723"/>
      <c r="AD29" s="723"/>
      <c r="AE29" s="724"/>
      <c r="AF29" s="725">
        <v>352</v>
      </c>
      <c r="AG29" s="726"/>
      <c r="AH29" s="726"/>
      <c r="AI29" s="726"/>
      <c r="AJ29" s="727"/>
      <c r="AK29" s="729">
        <v>1094</v>
      </c>
      <c r="AL29" s="719"/>
      <c r="AM29" s="719"/>
      <c r="AN29" s="719"/>
      <c r="AO29" s="719"/>
      <c r="AP29" s="719" t="s">
        <v>530</v>
      </c>
      <c r="AQ29" s="719"/>
      <c r="AR29" s="719"/>
      <c r="AS29" s="719"/>
      <c r="AT29" s="719"/>
      <c r="AU29" s="719" t="s">
        <v>530</v>
      </c>
      <c r="AV29" s="719"/>
      <c r="AW29" s="719"/>
      <c r="AX29" s="719"/>
      <c r="AY29" s="719"/>
      <c r="AZ29" s="722" t="s">
        <v>530</v>
      </c>
      <c r="BA29" s="722"/>
      <c r="BB29" s="722"/>
      <c r="BC29" s="722"/>
      <c r="BD29" s="722"/>
      <c r="BE29" s="720"/>
      <c r="BF29" s="720"/>
      <c r="BG29" s="720"/>
      <c r="BH29" s="720"/>
      <c r="BI29" s="721"/>
      <c r="BJ29" s="222"/>
      <c r="BK29" s="222"/>
      <c r="BL29" s="222"/>
      <c r="BM29" s="222"/>
      <c r="BN29" s="222"/>
      <c r="BO29" s="231"/>
      <c r="BP29" s="231"/>
      <c r="BQ29" s="228">
        <v>23</v>
      </c>
      <c r="BR29" s="229"/>
      <c r="BS29" s="711"/>
      <c r="BT29" s="712"/>
      <c r="BU29" s="712"/>
      <c r="BV29" s="712"/>
      <c r="BW29" s="712"/>
      <c r="BX29" s="712"/>
      <c r="BY29" s="712"/>
      <c r="BZ29" s="712"/>
      <c r="CA29" s="712"/>
      <c r="CB29" s="712"/>
      <c r="CC29" s="712"/>
      <c r="CD29" s="712"/>
      <c r="CE29" s="712"/>
      <c r="CF29" s="712"/>
      <c r="CG29" s="714"/>
      <c r="CH29" s="708"/>
      <c r="CI29" s="709"/>
      <c r="CJ29" s="709"/>
      <c r="CK29" s="709"/>
      <c r="CL29" s="710"/>
      <c r="CM29" s="708"/>
      <c r="CN29" s="709"/>
      <c r="CO29" s="709"/>
      <c r="CP29" s="709"/>
      <c r="CQ29" s="710"/>
      <c r="CR29" s="708"/>
      <c r="CS29" s="709"/>
      <c r="CT29" s="709"/>
      <c r="CU29" s="709"/>
      <c r="CV29" s="710"/>
      <c r="CW29" s="708"/>
      <c r="CX29" s="709"/>
      <c r="CY29" s="709"/>
      <c r="CZ29" s="709"/>
      <c r="DA29" s="710"/>
      <c r="DB29" s="708"/>
      <c r="DC29" s="709"/>
      <c r="DD29" s="709"/>
      <c r="DE29" s="709"/>
      <c r="DF29" s="710"/>
      <c r="DG29" s="708"/>
      <c r="DH29" s="709"/>
      <c r="DI29" s="709"/>
      <c r="DJ29" s="709"/>
      <c r="DK29" s="710"/>
      <c r="DL29" s="708"/>
      <c r="DM29" s="709"/>
      <c r="DN29" s="709"/>
      <c r="DO29" s="709"/>
      <c r="DP29" s="710"/>
      <c r="DQ29" s="708"/>
      <c r="DR29" s="709"/>
      <c r="DS29" s="709"/>
      <c r="DT29" s="709"/>
      <c r="DU29" s="710"/>
      <c r="DV29" s="711"/>
      <c r="DW29" s="712"/>
      <c r="DX29" s="712"/>
      <c r="DY29" s="712"/>
      <c r="DZ29" s="713"/>
      <c r="EA29" s="220"/>
    </row>
    <row r="30" spans="1:131" ht="26.25" customHeight="1" x14ac:dyDescent="0.2">
      <c r="A30" s="232">
        <v>3</v>
      </c>
      <c r="B30" s="799" t="s">
        <v>405</v>
      </c>
      <c r="C30" s="800"/>
      <c r="D30" s="800"/>
      <c r="E30" s="800"/>
      <c r="F30" s="800"/>
      <c r="G30" s="800"/>
      <c r="H30" s="800"/>
      <c r="I30" s="800"/>
      <c r="J30" s="800"/>
      <c r="K30" s="800"/>
      <c r="L30" s="800"/>
      <c r="M30" s="800"/>
      <c r="N30" s="800"/>
      <c r="O30" s="800"/>
      <c r="P30" s="801"/>
      <c r="Q30" s="728">
        <v>939</v>
      </c>
      <c r="R30" s="723"/>
      <c r="S30" s="723"/>
      <c r="T30" s="723"/>
      <c r="U30" s="723"/>
      <c r="V30" s="723">
        <v>932</v>
      </c>
      <c r="W30" s="723"/>
      <c r="X30" s="723"/>
      <c r="Y30" s="723"/>
      <c r="Z30" s="723"/>
      <c r="AA30" s="723">
        <v>7</v>
      </c>
      <c r="AB30" s="723"/>
      <c r="AC30" s="723"/>
      <c r="AD30" s="723"/>
      <c r="AE30" s="724"/>
      <c r="AF30" s="725">
        <v>7</v>
      </c>
      <c r="AG30" s="726"/>
      <c r="AH30" s="726"/>
      <c r="AI30" s="726"/>
      <c r="AJ30" s="727"/>
      <c r="AK30" s="729">
        <v>330</v>
      </c>
      <c r="AL30" s="719"/>
      <c r="AM30" s="719"/>
      <c r="AN30" s="719"/>
      <c r="AO30" s="719"/>
      <c r="AP30" s="719" t="s">
        <v>530</v>
      </c>
      <c r="AQ30" s="719"/>
      <c r="AR30" s="719"/>
      <c r="AS30" s="719"/>
      <c r="AT30" s="719"/>
      <c r="AU30" s="719" t="s">
        <v>530</v>
      </c>
      <c r="AV30" s="719"/>
      <c r="AW30" s="719"/>
      <c r="AX30" s="719"/>
      <c r="AY30" s="719"/>
      <c r="AZ30" s="722" t="s">
        <v>530</v>
      </c>
      <c r="BA30" s="722"/>
      <c r="BB30" s="722"/>
      <c r="BC30" s="722"/>
      <c r="BD30" s="722"/>
      <c r="BE30" s="720"/>
      <c r="BF30" s="720"/>
      <c r="BG30" s="720"/>
      <c r="BH30" s="720"/>
      <c r="BI30" s="721"/>
      <c r="BJ30" s="222"/>
      <c r="BK30" s="222"/>
      <c r="BL30" s="222"/>
      <c r="BM30" s="222"/>
      <c r="BN30" s="222"/>
      <c r="BO30" s="231"/>
      <c r="BP30" s="231"/>
      <c r="BQ30" s="228">
        <v>24</v>
      </c>
      <c r="BR30" s="229"/>
      <c r="BS30" s="711"/>
      <c r="BT30" s="712"/>
      <c r="BU30" s="712"/>
      <c r="BV30" s="712"/>
      <c r="BW30" s="712"/>
      <c r="BX30" s="712"/>
      <c r="BY30" s="712"/>
      <c r="BZ30" s="712"/>
      <c r="CA30" s="712"/>
      <c r="CB30" s="712"/>
      <c r="CC30" s="712"/>
      <c r="CD30" s="712"/>
      <c r="CE30" s="712"/>
      <c r="CF30" s="712"/>
      <c r="CG30" s="714"/>
      <c r="CH30" s="708"/>
      <c r="CI30" s="709"/>
      <c r="CJ30" s="709"/>
      <c r="CK30" s="709"/>
      <c r="CL30" s="710"/>
      <c r="CM30" s="708"/>
      <c r="CN30" s="709"/>
      <c r="CO30" s="709"/>
      <c r="CP30" s="709"/>
      <c r="CQ30" s="710"/>
      <c r="CR30" s="708"/>
      <c r="CS30" s="709"/>
      <c r="CT30" s="709"/>
      <c r="CU30" s="709"/>
      <c r="CV30" s="710"/>
      <c r="CW30" s="708"/>
      <c r="CX30" s="709"/>
      <c r="CY30" s="709"/>
      <c r="CZ30" s="709"/>
      <c r="DA30" s="710"/>
      <c r="DB30" s="708"/>
      <c r="DC30" s="709"/>
      <c r="DD30" s="709"/>
      <c r="DE30" s="709"/>
      <c r="DF30" s="710"/>
      <c r="DG30" s="708"/>
      <c r="DH30" s="709"/>
      <c r="DI30" s="709"/>
      <c r="DJ30" s="709"/>
      <c r="DK30" s="710"/>
      <c r="DL30" s="708"/>
      <c r="DM30" s="709"/>
      <c r="DN30" s="709"/>
      <c r="DO30" s="709"/>
      <c r="DP30" s="710"/>
      <c r="DQ30" s="708"/>
      <c r="DR30" s="709"/>
      <c r="DS30" s="709"/>
      <c r="DT30" s="709"/>
      <c r="DU30" s="710"/>
      <c r="DV30" s="711"/>
      <c r="DW30" s="712"/>
      <c r="DX30" s="712"/>
      <c r="DY30" s="712"/>
      <c r="DZ30" s="713"/>
      <c r="EA30" s="220"/>
    </row>
    <row r="31" spans="1:131" ht="26.25" customHeight="1" x14ac:dyDescent="0.2">
      <c r="A31" s="232">
        <v>4</v>
      </c>
      <c r="B31" s="799" t="s">
        <v>406</v>
      </c>
      <c r="C31" s="800"/>
      <c r="D31" s="800"/>
      <c r="E31" s="800"/>
      <c r="F31" s="800"/>
      <c r="G31" s="800"/>
      <c r="H31" s="800"/>
      <c r="I31" s="800"/>
      <c r="J31" s="800"/>
      <c r="K31" s="800"/>
      <c r="L31" s="800"/>
      <c r="M31" s="800"/>
      <c r="N31" s="800"/>
      <c r="O31" s="800"/>
      <c r="P31" s="801"/>
      <c r="Q31" s="728">
        <v>1218</v>
      </c>
      <c r="R31" s="723"/>
      <c r="S31" s="723"/>
      <c r="T31" s="723"/>
      <c r="U31" s="723"/>
      <c r="V31" s="723">
        <v>1031</v>
      </c>
      <c r="W31" s="723"/>
      <c r="X31" s="723"/>
      <c r="Y31" s="723"/>
      <c r="Z31" s="723"/>
      <c r="AA31" s="723">
        <v>186</v>
      </c>
      <c r="AB31" s="723"/>
      <c r="AC31" s="723"/>
      <c r="AD31" s="723"/>
      <c r="AE31" s="724"/>
      <c r="AF31" s="725">
        <v>948</v>
      </c>
      <c r="AG31" s="726"/>
      <c r="AH31" s="726"/>
      <c r="AI31" s="726"/>
      <c r="AJ31" s="727"/>
      <c r="AK31" s="729">
        <v>69</v>
      </c>
      <c r="AL31" s="719"/>
      <c r="AM31" s="719"/>
      <c r="AN31" s="719"/>
      <c r="AO31" s="719"/>
      <c r="AP31" s="719">
        <v>6447</v>
      </c>
      <c r="AQ31" s="719"/>
      <c r="AR31" s="719"/>
      <c r="AS31" s="719"/>
      <c r="AT31" s="719"/>
      <c r="AU31" s="719">
        <v>671</v>
      </c>
      <c r="AV31" s="719"/>
      <c r="AW31" s="719"/>
      <c r="AX31" s="719"/>
      <c r="AY31" s="719"/>
      <c r="AZ31" s="722" t="s">
        <v>530</v>
      </c>
      <c r="BA31" s="722"/>
      <c r="BB31" s="722"/>
      <c r="BC31" s="722"/>
      <c r="BD31" s="722"/>
      <c r="BE31" s="720" t="s">
        <v>407</v>
      </c>
      <c r="BF31" s="720"/>
      <c r="BG31" s="720"/>
      <c r="BH31" s="720"/>
      <c r="BI31" s="721"/>
      <c r="BJ31" s="222"/>
      <c r="BK31" s="222"/>
      <c r="BL31" s="222"/>
      <c r="BM31" s="222"/>
      <c r="BN31" s="222"/>
      <c r="BO31" s="231"/>
      <c r="BP31" s="231"/>
      <c r="BQ31" s="228">
        <v>25</v>
      </c>
      <c r="BR31" s="229"/>
      <c r="BS31" s="711"/>
      <c r="BT31" s="712"/>
      <c r="BU31" s="712"/>
      <c r="BV31" s="712"/>
      <c r="BW31" s="712"/>
      <c r="BX31" s="712"/>
      <c r="BY31" s="712"/>
      <c r="BZ31" s="712"/>
      <c r="CA31" s="712"/>
      <c r="CB31" s="712"/>
      <c r="CC31" s="712"/>
      <c r="CD31" s="712"/>
      <c r="CE31" s="712"/>
      <c r="CF31" s="712"/>
      <c r="CG31" s="714"/>
      <c r="CH31" s="708"/>
      <c r="CI31" s="709"/>
      <c r="CJ31" s="709"/>
      <c r="CK31" s="709"/>
      <c r="CL31" s="710"/>
      <c r="CM31" s="708"/>
      <c r="CN31" s="709"/>
      <c r="CO31" s="709"/>
      <c r="CP31" s="709"/>
      <c r="CQ31" s="710"/>
      <c r="CR31" s="708"/>
      <c r="CS31" s="709"/>
      <c r="CT31" s="709"/>
      <c r="CU31" s="709"/>
      <c r="CV31" s="710"/>
      <c r="CW31" s="708"/>
      <c r="CX31" s="709"/>
      <c r="CY31" s="709"/>
      <c r="CZ31" s="709"/>
      <c r="DA31" s="710"/>
      <c r="DB31" s="708"/>
      <c r="DC31" s="709"/>
      <c r="DD31" s="709"/>
      <c r="DE31" s="709"/>
      <c r="DF31" s="710"/>
      <c r="DG31" s="708"/>
      <c r="DH31" s="709"/>
      <c r="DI31" s="709"/>
      <c r="DJ31" s="709"/>
      <c r="DK31" s="710"/>
      <c r="DL31" s="708"/>
      <c r="DM31" s="709"/>
      <c r="DN31" s="709"/>
      <c r="DO31" s="709"/>
      <c r="DP31" s="710"/>
      <c r="DQ31" s="708"/>
      <c r="DR31" s="709"/>
      <c r="DS31" s="709"/>
      <c r="DT31" s="709"/>
      <c r="DU31" s="710"/>
      <c r="DV31" s="711"/>
      <c r="DW31" s="712"/>
      <c r="DX31" s="712"/>
      <c r="DY31" s="712"/>
      <c r="DZ31" s="713"/>
      <c r="EA31" s="220"/>
    </row>
    <row r="32" spans="1:131" ht="26.25" customHeight="1" x14ac:dyDescent="0.2">
      <c r="A32" s="232">
        <v>5</v>
      </c>
      <c r="B32" s="799" t="s">
        <v>408</v>
      </c>
      <c r="C32" s="800"/>
      <c r="D32" s="800"/>
      <c r="E32" s="800"/>
      <c r="F32" s="800"/>
      <c r="G32" s="800"/>
      <c r="H32" s="800"/>
      <c r="I32" s="800"/>
      <c r="J32" s="800"/>
      <c r="K32" s="800"/>
      <c r="L32" s="800"/>
      <c r="M32" s="800"/>
      <c r="N32" s="800"/>
      <c r="O32" s="800"/>
      <c r="P32" s="801"/>
      <c r="Q32" s="728">
        <v>1056</v>
      </c>
      <c r="R32" s="723"/>
      <c r="S32" s="723"/>
      <c r="T32" s="723"/>
      <c r="U32" s="723"/>
      <c r="V32" s="723">
        <v>1000</v>
      </c>
      <c r="W32" s="723"/>
      <c r="X32" s="723"/>
      <c r="Y32" s="723"/>
      <c r="Z32" s="723"/>
      <c r="AA32" s="723">
        <v>56</v>
      </c>
      <c r="AB32" s="723"/>
      <c r="AC32" s="723"/>
      <c r="AD32" s="723"/>
      <c r="AE32" s="724"/>
      <c r="AF32" s="725">
        <v>154</v>
      </c>
      <c r="AG32" s="726"/>
      <c r="AH32" s="726"/>
      <c r="AI32" s="726"/>
      <c r="AJ32" s="727"/>
      <c r="AK32" s="729">
        <v>535</v>
      </c>
      <c r="AL32" s="719"/>
      <c r="AM32" s="719"/>
      <c r="AN32" s="719"/>
      <c r="AO32" s="719"/>
      <c r="AP32" s="719">
        <v>7426</v>
      </c>
      <c r="AQ32" s="719"/>
      <c r="AR32" s="719"/>
      <c r="AS32" s="719"/>
      <c r="AT32" s="719"/>
      <c r="AU32" s="719">
        <v>5911</v>
      </c>
      <c r="AV32" s="719"/>
      <c r="AW32" s="719"/>
      <c r="AX32" s="719"/>
      <c r="AY32" s="719"/>
      <c r="AZ32" s="722" t="s">
        <v>530</v>
      </c>
      <c r="BA32" s="722"/>
      <c r="BB32" s="722"/>
      <c r="BC32" s="722"/>
      <c r="BD32" s="722"/>
      <c r="BE32" s="720" t="s">
        <v>409</v>
      </c>
      <c r="BF32" s="720"/>
      <c r="BG32" s="720"/>
      <c r="BH32" s="720"/>
      <c r="BI32" s="721"/>
      <c r="BJ32" s="222"/>
      <c r="BK32" s="222"/>
      <c r="BL32" s="222"/>
      <c r="BM32" s="222"/>
      <c r="BN32" s="222"/>
      <c r="BO32" s="231"/>
      <c r="BP32" s="231"/>
      <c r="BQ32" s="228">
        <v>26</v>
      </c>
      <c r="BR32" s="229"/>
      <c r="BS32" s="711"/>
      <c r="BT32" s="712"/>
      <c r="BU32" s="712"/>
      <c r="BV32" s="712"/>
      <c r="BW32" s="712"/>
      <c r="BX32" s="712"/>
      <c r="BY32" s="712"/>
      <c r="BZ32" s="712"/>
      <c r="CA32" s="712"/>
      <c r="CB32" s="712"/>
      <c r="CC32" s="712"/>
      <c r="CD32" s="712"/>
      <c r="CE32" s="712"/>
      <c r="CF32" s="712"/>
      <c r="CG32" s="714"/>
      <c r="CH32" s="708"/>
      <c r="CI32" s="709"/>
      <c r="CJ32" s="709"/>
      <c r="CK32" s="709"/>
      <c r="CL32" s="710"/>
      <c r="CM32" s="708"/>
      <c r="CN32" s="709"/>
      <c r="CO32" s="709"/>
      <c r="CP32" s="709"/>
      <c r="CQ32" s="710"/>
      <c r="CR32" s="708"/>
      <c r="CS32" s="709"/>
      <c r="CT32" s="709"/>
      <c r="CU32" s="709"/>
      <c r="CV32" s="710"/>
      <c r="CW32" s="708"/>
      <c r="CX32" s="709"/>
      <c r="CY32" s="709"/>
      <c r="CZ32" s="709"/>
      <c r="DA32" s="710"/>
      <c r="DB32" s="708"/>
      <c r="DC32" s="709"/>
      <c r="DD32" s="709"/>
      <c r="DE32" s="709"/>
      <c r="DF32" s="710"/>
      <c r="DG32" s="708"/>
      <c r="DH32" s="709"/>
      <c r="DI32" s="709"/>
      <c r="DJ32" s="709"/>
      <c r="DK32" s="710"/>
      <c r="DL32" s="708"/>
      <c r="DM32" s="709"/>
      <c r="DN32" s="709"/>
      <c r="DO32" s="709"/>
      <c r="DP32" s="710"/>
      <c r="DQ32" s="708"/>
      <c r="DR32" s="709"/>
      <c r="DS32" s="709"/>
      <c r="DT32" s="709"/>
      <c r="DU32" s="710"/>
      <c r="DV32" s="711"/>
      <c r="DW32" s="712"/>
      <c r="DX32" s="712"/>
      <c r="DY32" s="712"/>
      <c r="DZ32" s="713"/>
      <c r="EA32" s="220"/>
    </row>
    <row r="33" spans="1:131" ht="26.25" customHeight="1" x14ac:dyDescent="0.2">
      <c r="A33" s="232">
        <v>6</v>
      </c>
      <c r="B33" s="799" t="s">
        <v>410</v>
      </c>
      <c r="C33" s="800"/>
      <c r="D33" s="800"/>
      <c r="E33" s="800"/>
      <c r="F33" s="800"/>
      <c r="G33" s="800"/>
      <c r="H33" s="800"/>
      <c r="I33" s="800"/>
      <c r="J33" s="800"/>
      <c r="K33" s="800"/>
      <c r="L33" s="800"/>
      <c r="M33" s="800"/>
      <c r="N33" s="800"/>
      <c r="O33" s="800"/>
      <c r="P33" s="801"/>
      <c r="Q33" s="728">
        <v>165</v>
      </c>
      <c r="R33" s="723"/>
      <c r="S33" s="723"/>
      <c r="T33" s="723"/>
      <c r="U33" s="723"/>
      <c r="V33" s="723">
        <v>158</v>
      </c>
      <c r="W33" s="723"/>
      <c r="X33" s="723"/>
      <c r="Y33" s="723"/>
      <c r="Z33" s="723"/>
      <c r="AA33" s="723">
        <v>7</v>
      </c>
      <c r="AB33" s="723"/>
      <c r="AC33" s="723"/>
      <c r="AD33" s="723"/>
      <c r="AE33" s="724"/>
      <c r="AF33" s="725">
        <v>67</v>
      </c>
      <c r="AG33" s="726"/>
      <c r="AH33" s="726"/>
      <c r="AI33" s="726"/>
      <c r="AJ33" s="727"/>
      <c r="AK33" s="729">
        <v>84</v>
      </c>
      <c r="AL33" s="719"/>
      <c r="AM33" s="719"/>
      <c r="AN33" s="719"/>
      <c r="AO33" s="719"/>
      <c r="AP33" s="719">
        <v>577</v>
      </c>
      <c r="AQ33" s="719"/>
      <c r="AR33" s="719"/>
      <c r="AS33" s="719"/>
      <c r="AT33" s="719"/>
      <c r="AU33" s="719">
        <v>469</v>
      </c>
      <c r="AV33" s="719"/>
      <c r="AW33" s="719"/>
      <c r="AX33" s="719"/>
      <c r="AY33" s="719"/>
      <c r="AZ33" s="722" t="s">
        <v>530</v>
      </c>
      <c r="BA33" s="722"/>
      <c r="BB33" s="722"/>
      <c r="BC33" s="722"/>
      <c r="BD33" s="722"/>
      <c r="BE33" s="720" t="s">
        <v>411</v>
      </c>
      <c r="BF33" s="720"/>
      <c r="BG33" s="720"/>
      <c r="BH33" s="720"/>
      <c r="BI33" s="721"/>
      <c r="BJ33" s="222"/>
      <c r="BK33" s="222"/>
      <c r="BL33" s="222"/>
      <c r="BM33" s="222"/>
      <c r="BN33" s="222"/>
      <c r="BO33" s="231"/>
      <c r="BP33" s="231"/>
      <c r="BQ33" s="228">
        <v>27</v>
      </c>
      <c r="BR33" s="229"/>
      <c r="BS33" s="711"/>
      <c r="BT33" s="712"/>
      <c r="BU33" s="712"/>
      <c r="BV33" s="712"/>
      <c r="BW33" s="712"/>
      <c r="BX33" s="712"/>
      <c r="BY33" s="712"/>
      <c r="BZ33" s="712"/>
      <c r="CA33" s="712"/>
      <c r="CB33" s="712"/>
      <c r="CC33" s="712"/>
      <c r="CD33" s="712"/>
      <c r="CE33" s="712"/>
      <c r="CF33" s="712"/>
      <c r="CG33" s="714"/>
      <c r="CH33" s="708"/>
      <c r="CI33" s="709"/>
      <c r="CJ33" s="709"/>
      <c r="CK33" s="709"/>
      <c r="CL33" s="710"/>
      <c r="CM33" s="708"/>
      <c r="CN33" s="709"/>
      <c r="CO33" s="709"/>
      <c r="CP33" s="709"/>
      <c r="CQ33" s="710"/>
      <c r="CR33" s="708"/>
      <c r="CS33" s="709"/>
      <c r="CT33" s="709"/>
      <c r="CU33" s="709"/>
      <c r="CV33" s="710"/>
      <c r="CW33" s="708"/>
      <c r="CX33" s="709"/>
      <c r="CY33" s="709"/>
      <c r="CZ33" s="709"/>
      <c r="DA33" s="710"/>
      <c r="DB33" s="708"/>
      <c r="DC33" s="709"/>
      <c r="DD33" s="709"/>
      <c r="DE33" s="709"/>
      <c r="DF33" s="710"/>
      <c r="DG33" s="708"/>
      <c r="DH33" s="709"/>
      <c r="DI33" s="709"/>
      <c r="DJ33" s="709"/>
      <c r="DK33" s="710"/>
      <c r="DL33" s="708"/>
      <c r="DM33" s="709"/>
      <c r="DN33" s="709"/>
      <c r="DO33" s="709"/>
      <c r="DP33" s="710"/>
      <c r="DQ33" s="708"/>
      <c r="DR33" s="709"/>
      <c r="DS33" s="709"/>
      <c r="DT33" s="709"/>
      <c r="DU33" s="710"/>
      <c r="DV33" s="711"/>
      <c r="DW33" s="712"/>
      <c r="DX33" s="712"/>
      <c r="DY33" s="712"/>
      <c r="DZ33" s="713"/>
      <c r="EA33" s="220"/>
    </row>
    <row r="34" spans="1:131" ht="26.25" customHeight="1" x14ac:dyDescent="0.2">
      <c r="A34" s="232">
        <v>7</v>
      </c>
      <c r="B34" s="799" t="s">
        <v>412</v>
      </c>
      <c r="C34" s="800"/>
      <c r="D34" s="800"/>
      <c r="E34" s="800"/>
      <c r="F34" s="800"/>
      <c r="G34" s="800"/>
      <c r="H34" s="800"/>
      <c r="I34" s="800"/>
      <c r="J34" s="800"/>
      <c r="K34" s="800"/>
      <c r="L34" s="800"/>
      <c r="M34" s="800"/>
      <c r="N34" s="800"/>
      <c r="O34" s="800"/>
      <c r="P34" s="801"/>
      <c r="Q34" s="728">
        <v>1714</v>
      </c>
      <c r="R34" s="723"/>
      <c r="S34" s="723"/>
      <c r="T34" s="723"/>
      <c r="U34" s="723"/>
      <c r="V34" s="723">
        <v>1716</v>
      </c>
      <c r="W34" s="723"/>
      <c r="X34" s="723"/>
      <c r="Y34" s="723"/>
      <c r="Z34" s="723"/>
      <c r="AA34" s="723">
        <v>-3</v>
      </c>
      <c r="AB34" s="723"/>
      <c r="AC34" s="723"/>
      <c r="AD34" s="723"/>
      <c r="AE34" s="724"/>
      <c r="AF34" s="725">
        <v>143</v>
      </c>
      <c r="AG34" s="726"/>
      <c r="AH34" s="726"/>
      <c r="AI34" s="726"/>
      <c r="AJ34" s="727"/>
      <c r="AK34" s="729">
        <v>490</v>
      </c>
      <c r="AL34" s="719"/>
      <c r="AM34" s="719"/>
      <c r="AN34" s="719"/>
      <c r="AO34" s="719"/>
      <c r="AP34" s="719">
        <v>1091</v>
      </c>
      <c r="AQ34" s="719"/>
      <c r="AR34" s="719"/>
      <c r="AS34" s="719"/>
      <c r="AT34" s="719"/>
      <c r="AU34" s="719">
        <v>751</v>
      </c>
      <c r="AV34" s="719"/>
      <c r="AW34" s="719"/>
      <c r="AX34" s="719"/>
      <c r="AY34" s="719"/>
      <c r="AZ34" s="722" t="s">
        <v>530</v>
      </c>
      <c r="BA34" s="722"/>
      <c r="BB34" s="722"/>
      <c r="BC34" s="722"/>
      <c r="BD34" s="722"/>
      <c r="BE34" s="720" t="s">
        <v>413</v>
      </c>
      <c r="BF34" s="720"/>
      <c r="BG34" s="720"/>
      <c r="BH34" s="720"/>
      <c r="BI34" s="721"/>
      <c r="BJ34" s="222"/>
      <c r="BK34" s="222"/>
      <c r="BL34" s="222"/>
      <c r="BM34" s="222"/>
      <c r="BN34" s="222"/>
      <c r="BO34" s="231"/>
      <c r="BP34" s="231"/>
      <c r="BQ34" s="228">
        <v>28</v>
      </c>
      <c r="BR34" s="229"/>
      <c r="BS34" s="711"/>
      <c r="BT34" s="712"/>
      <c r="BU34" s="712"/>
      <c r="BV34" s="712"/>
      <c r="BW34" s="712"/>
      <c r="BX34" s="712"/>
      <c r="BY34" s="712"/>
      <c r="BZ34" s="712"/>
      <c r="CA34" s="712"/>
      <c r="CB34" s="712"/>
      <c r="CC34" s="712"/>
      <c r="CD34" s="712"/>
      <c r="CE34" s="712"/>
      <c r="CF34" s="712"/>
      <c r="CG34" s="714"/>
      <c r="CH34" s="708"/>
      <c r="CI34" s="709"/>
      <c r="CJ34" s="709"/>
      <c r="CK34" s="709"/>
      <c r="CL34" s="710"/>
      <c r="CM34" s="708"/>
      <c r="CN34" s="709"/>
      <c r="CO34" s="709"/>
      <c r="CP34" s="709"/>
      <c r="CQ34" s="710"/>
      <c r="CR34" s="708"/>
      <c r="CS34" s="709"/>
      <c r="CT34" s="709"/>
      <c r="CU34" s="709"/>
      <c r="CV34" s="710"/>
      <c r="CW34" s="708"/>
      <c r="CX34" s="709"/>
      <c r="CY34" s="709"/>
      <c r="CZ34" s="709"/>
      <c r="DA34" s="710"/>
      <c r="DB34" s="708"/>
      <c r="DC34" s="709"/>
      <c r="DD34" s="709"/>
      <c r="DE34" s="709"/>
      <c r="DF34" s="710"/>
      <c r="DG34" s="708"/>
      <c r="DH34" s="709"/>
      <c r="DI34" s="709"/>
      <c r="DJ34" s="709"/>
      <c r="DK34" s="710"/>
      <c r="DL34" s="708"/>
      <c r="DM34" s="709"/>
      <c r="DN34" s="709"/>
      <c r="DO34" s="709"/>
      <c r="DP34" s="710"/>
      <c r="DQ34" s="708"/>
      <c r="DR34" s="709"/>
      <c r="DS34" s="709"/>
      <c r="DT34" s="709"/>
      <c r="DU34" s="710"/>
      <c r="DV34" s="711"/>
      <c r="DW34" s="712"/>
      <c r="DX34" s="712"/>
      <c r="DY34" s="712"/>
      <c r="DZ34" s="713"/>
      <c r="EA34" s="220"/>
    </row>
    <row r="35" spans="1:131" ht="26.25" customHeight="1" x14ac:dyDescent="0.2">
      <c r="A35" s="232">
        <v>8</v>
      </c>
      <c r="B35" s="799" t="s">
        <v>414</v>
      </c>
      <c r="C35" s="800"/>
      <c r="D35" s="800"/>
      <c r="E35" s="800"/>
      <c r="F35" s="800"/>
      <c r="G35" s="800"/>
      <c r="H35" s="800"/>
      <c r="I35" s="800"/>
      <c r="J35" s="800"/>
      <c r="K35" s="800"/>
      <c r="L35" s="800"/>
      <c r="M35" s="800"/>
      <c r="N35" s="800"/>
      <c r="O35" s="800"/>
      <c r="P35" s="801"/>
      <c r="Q35" s="728">
        <v>52</v>
      </c>
      <c r="R35" s="723"/>
      <c r="S35" s="723"/>
      <c r="T35" s="723"/>
      <c r="U35" s="723"/>
      <c r="V35" s="723">
        <v>49</v>
      </c>
      <c r="W35" s="723"/>
      <c r="X35" s="723"/>
      <c r="Y35" s="723"/>
      <c r="Z35" s="723"/>
      <c r="AA35" s="723">
        <v>3</v>
      </c>
      <c r="AB35" s="723"/>
      <c r="AC35" s="723"/>
      <c r="AD35" s="723"/>
      <c r="AE35" s="724"/>
      <c r="AF35" s="725">
        <v>10</v>
      </c>
      <c r="AG35" s="726"/>
      <c r="AH35" s="726"/>
      <c r="AI35" s="726"/>
      <c r="AJ35" s="727"/>
      <c r="AK35" s="729">
        <v>28</v>
      </c>
      <c r="AL35" s="719"/>
      <c r="AM35" s="719"/>
      <c r="AN35" s="719"/>
      <c r="AO35" s="719"/>
      <c r="AP35" s="719">
        <v>110</v>
      </c>
      <c r="AQ35" s="719"/>
      <c r="AR35" s="719"/>
      <c r="AS35" s="719"/>
      <c r="AT35" s="719"/>
      <c r="AU35" s="719">
        <v>102</v>
      </c>
      <c r="AV35" s="719"/>
      <c r="AW35" s="719"/>
      <c r="AX35" s="719"/>
      <c r="AY35" s="719"/>
      <c r="AZ35" s="722" t="s">
        <v>530</v>
      </c>
      <c r="BA35" s="722"/>
      <c r="BB35" s="722"/>
      <c r="BC35" s="722"/>
      <c r="BD35" s="722"/>
      <c r="BE35" s="720" t="s">
        <v>407</v>
      </c>
      <c r="BF35" s="720"/>
      <c r="BG35" s="720"/>
      <c r="BH35" s="720"/>
      <c r="BI35" s="721"/>
      <c r="BJ35" s="222"/>
      <c r="BK35" s="222"/>
      <c r="BL35" s="222"/>
      <c r="BM35" s="222"/>
      <c r="BN35" s="222"/>
      <c r="BO35" s="231"/>
      <c r="BP35" s="231"/>
      <c r="BQ35" s="228">
        <v>29</v>
      </c>
      <c r="BR35" s="229"/>
      <c r="BS35" s="711"/>
      <c r="BT35" s="712"/>
      <c r="BU35" s="712"/>
      <c r="BV35" s="712"/>
      <c r="BW35" s="712"/>
      <c r="BX35" s="712"/>
      <c r="BY35" s="712"/>
      <c r="BZ35" s="712"/>
      <c r="CA35" s="712"/>
      <c r="CB35" s="712"/>
      <c r="CC35" s="712"/>
      <c r="CD35" s="712"/>
      <c r="CE35" s="712"/>
      <c r="CF35" s="712"/>
      <c r="CG35" s="714"/>
      <c r="CH35" s="708"/>
      <c r="CI35" s="709"/>
      <c r="CJ35" s="709"/>
      <c r="CK35" s="709"/>
      <c r="CL35" s="710"/>
      <c r="CM35" s="708"/>
      <c r="CN35" s="709"/>
      <c r="CO35" s="709"/>
      <c r="CP35" s="709"/>
      <c r="CQ35" s="710"/>
      <c r="CR35" s="708"/>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11"/>
      <c r="DW35" s="712"/>
      <c r="DX35" s="712"/>
      <c r="DY35" s="712"/>
      <c r="DZ35" s="713"/>
      <c r="EA35" s="220"/>
    </row>
    <row r="36" spans="1:131" ht="26.25" customHeight="1" x14ac:dyDescent="0.2">
      <c r="A36" s="232">
        <v>9</v>
      </c>
      <c r="B36" s="799" t="s">
        <v>415</v>
      </c>
      <c r="C36" s="800"/>
      <c r="D36" s="800"/>
      <c r="E36" s="800"/>
      <c r="F36" s="800"/>
      <c r="G36" s="800"/>
      <c r="H36" s="800"/>
      <c r="I36" s="800"/>
      <c r="J36" s="800"/>
      <c r="K36" s="800"/>
      <c r="L36" s="800"/>
      <c r="M36" s="800"/>
      <c r="N36" s="800"/>
      <c r="O36" s="800"/>
      <c r="P36" s="801"/>
      <c r="Q36" s="728">
        <v>78</v>
      </c>
      <c r="R36" s="723"/>
      <c r="S36" s="723"/>
      <c r="T36" s="723"/>
      <c r="U36" s="723"/>
      <c r="V36" s="723">
        <v>77</v>
      </c>
      <c r="W36" s="723"/>
      <c r="X36" s="723"/>
      <c r="Y36" s="723"/>
      <c r="Z36" s="723"/>
      <c r="AA36" s="723">
        <v>1</v>
      </c>
      <c r="AB36" s="723"/>
      <c r="AC36" s="723"/>
      <c r="AD36" s="723"/>
      <c r="AE36" s="724"/>
      <c r="AF36" s="725">
        <v>20</v>
      </c>
      <c r="AG36" s="726"/>
      <c r="AH36" s="726"/>
      <c r="AI36" s="726"/>
      <c r="AJ36" s="727"/>
      <c r="AK36" s="729">
        <v>43</v>
      </c>
      <c r="AL36" s="719"/>
      <c r="AM36" s="719"/>
      <c r="AN36" s="719"/>
      <c r="AO36" s="719"/>
      <c r="AP36" s="719">
        <v>440</v>
      </c>
      <c r="AQ36" s="719"/>
      <c r="AR36" s="719"/>
      <c r="AS36" s="719"/>
      <c r="AT36" s="719"/>
      <c r="AU36" s="719">
        <v>440</v>
      </c>
      <c r="AV36" s="719"/>
      <c r="AW36" s="719"/>
      <c r="AX36" s="719"/>
      <c r="AY36" s="719"/>
      <c r="AZ36" s="722" t="s">
        <v>530</v>
      </c>
      <c r="BA36" s="722"/>
      <c r="BB36" s="722"/>
      <c r="BC36" s="722"/>
      <c r="BD36" s="722"/>
      <c r="BE36" s="720" t="s">
        <v>407</v>
      </c>
      <c r="BF36" s="720"/>
      <c r="BG36" s="720"/>
      <c r="BH36" s="720"/>
      <c r="BI36" s="721"/>
      <c r="BJ36" s="222"/>
      <c r="BK36" s="222"/>
      <c r="BL36" s="222"/>
      <c r="BM36" s="222"/>
      <c r="BN36" s="222"/>
      <c r="BO36" s="231"/>
      <c r="BP36" s="231"/>
      <c r="BQ36" s="228">
        <v>30</v>
      </c>
      <c r="BR36" s="229"/>
      <c r="BS36" s="711"/>
      <c r="BT36" s="712"/>
      <c r="BU36" s="712"/>
      <c r="BV36" s="712"/>
      <c r="BW36" s="712"/>
      <c r="BX36" s="712"/>
      <c r="BY36" s="712"/>
      <c r="BZ36" s="712"/>
      <c r="CA36" s="712"/>
      <c r="CB36" s="712"/>
      <c r="CC36" s="712"/>
      <c r="CD36" s="712"/>
      <c r="CE36" s="712"/>
      <c r="CF36" s="712"/>
      <c r="CG36" s="714"/>
      <c r="CH36" s="708"/>
      <c r="CI36" s="709"/>
      <c r="CJ36" s="709"/>
      <c r="CK36" s="709"/>
      <c r="CL36" s="710"/>
      <c r="CM36" s="708"/>
      <c r="CN36" s="709"/>
      <c r="CO36" s="709"/>
      <c r="CP36" s="709"/>
      <c r="CQ36" s="710"/>
      <c r="CR36" s="708"/>
      <c r="CS36" s="709"/>
      <c r="CT36" s="709"/>
      <c r="CU36" s="709"/>
      <c r="CV36" s="710"/>
      <c r="CW36" s="708"/>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11"/>
      <c r="DW36" s="712"/>
      <c r="DX36" s="712"/>
      <c r="DY36" s="712"/>
      <c r="DZ36" s="713"/>
      <c r="EA36" s="220"/>
    </row>
    <row r="37" spans="1:131" ht="26.25" customHeight="1" x14ac:dyDescent="0.2">
      <c r="A37" s="232">
        <v>10</v>
      </c>
      <c r="B37" s="799" t="s">
        <v>416</v>
      </c>
      <c r="C37" s="800"/>
      <c r="D37" s="800"/>
      <c r="E37" s="800"/>
      <c r="F37" s="800"/>
      <c r="G37" s="800"/>
      <c r="H37" s="800"/>
      <c r="I37" s="800"/>
      <c r="J37" s="800"/>
      <c r="K37" s="800"/>
      <c r="L37" s="800"/>
      <c r="M37" s="800"/>
      <c r="N37" s="800"/>
      <c r="O37" s="800"/>
      <c r="P37" s="801"/>
      <c r="Q37" s="728">
        <v>11</v>
      </c>
      <c r="R37" s="723"/>
      <c r="S37" s="723"/>
      <c r="T37" s="723"/>
      <c r="U37" s="723"/>
      <c r="V37" s="723">
        <v>10</v>
      </c>
      <c r="W37" s="723"/>
      <c r="X37" s="723"/>
      <c r="Y37" s="723"/>
      <c r="Z37" s="723"/>
      <c r="AA37" s="723">
        <v>1</v>
      </c>
      <c r="AB37" s="723"/>
      <c r="AC37" s="723"/>
      <c r="AD37" s="723"/>
      <c r="AE37" s="724"/>
      <c r="AF37" s="725">
        <v>1</v>
      </c>
      <c r="AG37" s="726"/>
      <c r="AH37" s="726"/>
      <c r="AI37" s="726"/>
      <c r="AJ37" s="727"/>
      <c r="AK37" s="729">
        <v>2</v>
      </c>
      <c r="AL37" s="719"/>
      <c r="AM37" s="719"/>
      <c r="AN37" s="719"/>
      <c r="AO37" s="719"/>
      <c r="AP37" s="719">
        <v>66</v>
      </c>
      <c r="AQ37" s="719"/>
      <c r="AR37" s="719"/>
      <c r="AS37" s="719"/>
      <c r="AT37" s="719"/>
      <c r="AU37" s="719">
        <v>54</v>
      </c>
      <c r="AV37" s="719"/>
      <c r="AW37" s="719"/>
      <c r="AX37" s="719"/>
      <c r="AY37" s="719"/>
      <c r="AZ37" s="722" t="s">
        <v>530</v>
      </c>
      <c r="BA37" s="722"/>
      <c r="BB37" s="722"/>
      <c r="BC37" s="722"/>
      <c r="BD37" s="722"/>
      <c r="BE37" s="720" t="s">
        <v>417</v>
      </c>
      <c r="BF37" s="720"/>
      <c r="BG37" s="720"/>
      <c r="BH37" s="720"/>
      <c r="BI37" s="721"/>
      <c r="BJ37" s="222"/>
      <c r="BK37" s="222"/>
      <c r="BL37" s="222"/>
      <c r="BM37" s="222"/>
      <c r="BN37" s="222"/>
      <c r="BO37" s="231"/>
      <c r="BP37" s="231"/>
      <c r="BQ37" s="228">
        <v>31</v>
      </c>
      <c r="BR37" s="229"/>
      <c r="BS37" s="711"/>
      <c r="BT37" s="712"/>
      <c r="BU37" s="712"/>
      <c r="BV37" s="712"/>
      <c r="BW37" s="712"/>
      <c r="BX37" s="712"/>
      <c r="BY37" s="712"/>
      <c r="BZ37" s="712"/>
      <c r="CA37" s="712"/>
      <c r="CB37" s="712"/>
      <c r="CC37" s="712"/>
      <c r="CD37" s="712"/>
      <c r="CE37" s="712"/>
      <c r="CF37" s="712"/>
      <c r="CG37" s="714"/>
      <c r="CH37" s="708"/>
      <c r="CI37" s="709"/>
      <c r="CJ37" s="709"/>
      <c r="CK37" s="709"/>
      <c r="CL37" s="710"/>
      <c r="CM37" s="708"/>
      <c r="CN37" s="709"/>
      <c r="CO37" s="709"/>
      <c r="CP37" s="709"/>
      <c r="CQ37" s="710"/>
      <c r="CR37" s="708"/>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11"/>
      <c r="DW37" s="712"/>
      <c r="DX37" s="712"/>
      <c r="DY37" s="712"/>
      <c r="DZ37" s="713"/>
      <c r="EA37" s="220"/>
    </row>
    <row r="38" spans="1:131" ht="26.25" customHeight="1" x14ac:dyDescent="0.2">
      <c r="A38" s="232">
        <v>11</v>
      </c>
      <c r="B38" s="799"/>
      <c r="C38" s="800"/>
      <c r="D38" s="800"/>
      <c r="E38" s="800"/>
      <c r="F38" s="800"/>
      <c r="G38" s="800"/>
      <c r="H38" s="800"/>
      <c r="I38" s="800"/>
      <c r="J38" s="800"/>
      <c r="K38" s="800"/>
      <c r="L38" s="800"/>
      <c r="M38" s="800"/>
      <c r="N38" s="800"/>
      <c r="O38" s="800"/>
      <c r="P38" s="801"/>
      <c r="Q38" s="728"/>
      <c r="R38" s="723"/>
      <c r="S38" s="723"/>
      <c r="T38" s="723"/>
      <c r="U38" s="723"/>
      <c r="V38" s="723"/>
      <c r="W38" s="723"/>
      <c r="X38" s="723"/>
      <c r="Y38" s="723"/>
      <c r="Z38" s="723"/>
      <c r="AA38" s="723"/>
      <c r="AB38" s="723"/>
      <c r="AC38" s="723"/>
      <c r="AD38" s="723"/>
      <c r="AE38" s="724"/>
      <c r="AF38" s="725"/>
      <c r="AG38" s="726"/>
      <c r="AH38" s="726"/>
      <c r="AI38" s="726"/>
      <c r="AJ38" s="727"/>
      <c r="AK38" s="729"/>
      <c r="AL38" s="719"/>
      <c r="AM38" s="719"/>
      <c r="AN38" s="719"/>
      <c r="AO38" s="719"/>
      <c r="AP38" s="719"/>
      <c r="AQ38" s="719"/>
      <c r="AR38" s="719"/>
      <c r="AS38" s="719"/>
      <c r="AT38" s="719"/>
      <c r="AU38" s="719"/>
      <c r="AV38" s="719"/>
      <c r="AW38" s="719"/>
      <c r="AX38" s="719"/>
      <c r="AY38" s="719"/>
      <c r="AZ38" s="722"/>
      <c r="BA38" s="722"/>
      <c r="BB38" s="722"/>
      <c r="BC38" s="722"/>
      <c r="BD38" s="722"/>
      <c r="BE38" s="720"/>
      <c r="BF38" s="720"/>
      <c r="BG38" s="720"/>
      <c r="BH38" s="720"/>
      <c r="BI38" s="721"/>
      <c r="BJ38" s="222"/>
      <c r="BK38" s="222"/>
      <c r="BL38" s="222"/>
      <c r="BM38" s="222"/>
      <c r="BN38" s="222"/>
      <c r="BO38" s="231"/>
      <c r="BP38" s="231"/>
      <c r="BQ38" s="228">
        <v>32</v>
      </c>
      <c r="BR38" s="229"/>
      <c r="BS38" s="711"/>
      <c r="BT38" s="712"/>
      <c r="BU38" s="712"/>
      <c r="BV38" s="712"/>
      <c r="BW38" s="712"/>
      <c r="BX38" s="712"/>
      <c r="BY38" s="712"/>
      <c r="BZ38" s="712"/>
      <c r="CA38" s="712"/>
      <c r="CB38" s="712"/>
      <c r="CC38" s="712"/>
      <c r="CD38" s="712"/>
      <c r="CE38" s="712"/>
      <c r="CF38" s="712"/>
      <c r="CG38" s="714"/>
      <c r="CH38" s="708"/>
      <c r="CI38" s="709"/>
      <c r="CJ38" s="709"/>
      <c r="CK38" s="709"/>
      <c r="CL38" s="710"/>
      <c r="CM38" s="708"/>
      <c r="CN38" s="709"/>
      <c r="CO38" s="709"/>
      <c r="CP38" s="709"/>
      <c r="CQ38" s="710"/>
      <c r="CR38" s="708"/>
      <c r="CS38" s="709"/>
      <c r="CT38" s="709"/>
      <c r="CU38" s="709"/>
      <c r="CV38" s="710"/>
      <c r="CW38" s="708"/>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11"/>
      <c r="DW38" s="712"/>
      <c r="DX38" s="712"/>
      <c r="DY38" s="712"/>
      <c r="DZ38" s="713"/>
      <c r="EA38" s="220"/>
    </row>
    <row r="39" spans="1:131" ht="26.25" customHeight="1" x14ac:dyDescent="0.2">
      <c r="A39" s="232">
        <v>12</v>
      </c>
      <c r="B39" s="799"/>
      <c r="C39" s="800"/>
      <c r="D39" s="800"/>
      <c r="E39" s="800"/>
      <c r="F39" s="800"/>
      <c r="G39" s="800"/>
      <c r="H39" s="800"/>
      <c r="I39" s="800"/>
      <c r="J39" s="800"/>
      <c r="K39" s="800"/>
      <c r="L39" s="800"/>
      <c r="M39" s="800"/>
      <c r="N39" s="800"/>
      <c r="O39" s="800"/>
      <c r="P39" s="801"/>
      <c r="Q39" s="728"/>
      <c r="R39" s="723"/>
      <c r="S39" s="723"/>
      <c r="T39" s="723"/>
      <c r="U39" s="723"/>
      <c r="V39" s="723"/>
      <c r="W39" s="723"/>
      <c r="X39" s="723"/>
      <c r="Y39" s="723"/>
      <c r="Z39" s="723"/>
      <c r="AA39" s="723"/>
      <c r="AB39" s="723"/>
      <c r="AC39" s="723"/>
      <c r="AD39" s="723"/>
      <c r="AE39" s="724"/>
      <c r="AF39" s="725"/>
      <c r="AG39" s="726"/>
      <c r="AH39" s="726"/>
      <c r="AI39" s="726"/>
      <c r="AJ39" s="727"/>
      <c r="AK39" s="729"/>
      <c r="AL39" s="719"/>
      <c r="AM39" s="719"/>
      <c r="AN39" s="719"/>
      <c r="AO39" s="719"/>
      <c r="AP39" s="719"/>
      <c r="AQ39" s="719"/>
      <c r="AR39" s="719"/>
      <c r="AS39" s="719"/>
      <c r="AT39" s="719"/>
      <c r="AU39" s="719"/>
      <c r="AV39" s="719"/>
      <c r="AW39" s="719"/>
      <c r="AX39" s="719"/>
      <c r="AY39" s="719"/>
      <c r="AZ39" s="722"/>
      <c r="BA39" s="722"/>
      <c r="BB39" s="722"/>
      <c r="BC39" s="722"/>
      <c r="BD39" s="722"/>
      <c r="BE39" s="720"/>
      <c r="BF39" s="720"/>
      <c r="BG39" s="720"/>
      <c r="BH39" s="720"/>
      <c r="BI39" s="721"/>
      <c r="BJ39" s="222"/>
      <c r="BK39" s="222"/>
      <c r="BL39" s="222"/>
      <c r="BM39" s="222"/>
      <c r="BN39" s="222"/>
      <c r="BO39" s="231"/>
      <c r="BP39" s="231"/>
      <c r="BQ39" s="228">
        <v>33</v>
      </c>
      <c r="BR39" s="229"/>
      <c r="BS39" s="711"/>
      <c r="BT39" s="712"/>
      <c r="BU39" s="712"/>
      <c r="BV39" s="712"/>
      <c r="BW39" s="712"/>
      <c r="BX39" s="712"/>
      <c r="BY39" s="712"/>
      <c r="BZ39" s="712"/>
      <c r="CA39" s="712"/>
      <c r="CB39" s="712"/>
      <c r="CC39" s="712"/>
      <c r="CD39" s="712"/>
      <c r="CE39" s="712"/>
      <c r="CF39" s="712"/>
      <c r="CG39" s="714"/>
      <c r="CH39" s="708"/>
      <c r="CI39" s="709"/>
      <c r="CJ39" s="709"/>
      <c r="CK39" s="709"/>
      <c r="CL39" s="710"/>
      <c r="CM39" s="708"/>
      <c r="CN39" s="709"/>
      <c r="CO39" s="709"/>
      <c r="CP39" s="709"/>
      <c r="CQ39" s="710"/>
      <c r="CR39" s="708"/>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11"/>
      <c r="DW39" s="712"/>
      <c r="DX39" s="712"/>
      <c r="DY39" s="712"/>
      <c r="DZ39" s="713"/>
      <c r="EA39" s="220"/>
    </row>
    <row r="40" spans="1:131" ht="26.25" customHeight="1" x14ac:dyDescent="0.2">
      <c r="A40" s="228">
        <v>13</v>
      </c>
      <c r="B40" s="799"/>
      <c r="C40" s="800"/>
      <c r="D40" s="800"/>
      <c r="E40" s="800"/>
      <c r="F40" s="800"/>
      <c r="G40" s="800"/>
      <c r="H40" s="800"/>
      <c r="I40" s="800"/>
      <c r="J40" s="800"/>
      <c r="K40" s="800"/>
      <c r="L40" s="800"/>
      <c r="M40" s="800"/>
      <c r="N40" s="800"/>
      <c r="O40" s="800"/>
      <c r="P40" s="801"/>
      <c r="Q40" s="728"/>
      <c r="R40" s="723"/>
      <c r="S40" s="723"/>
      <c r="T40" s="723"/>
      <c r="U40" s="723"/>
      <c r="V40" s="723"/>
      <c r="W40" s="723"/>
      <c r="X40" s="723"/>
      <c r="Y40" s="723"/>
      <c r="Z40" s="723"/>
      <c r="AA40" s="723"/>
      <c r="AB40" s="723"/>
      <c r="AC40" s="723"/>
      <c r="AD40" s="723"/>
      <c r="AE40" s="724"/>
      <c r="AF40" s="725"/>
      <c r="AG40" s="726"/>
      <c r="AH40" s="726"/>
      <c r="AI40" s="726"/>
      <c r="AJ40" s="727"/>
      <c r="AK40" s="729"/>
      <c r="AL40" s="719"/>
      <c r="AM40" s="719"/>
      <c r="AN40" s="719"/>
      <c r="AO40" s="719"/>
      <c r="AP40" s="719"/>
      <c r="AQ40" s="719"/>
      <c r="AR40" s="719"/>
      <c r="AS40" s="719"/>
      <c r="AT40" s="719"/>
      <c r="AU40" s="719"/>
      <c r="AV40" s="719"/>
      <c r="AW40" s="719"/>
      <c r="AX40" s="719"/>
      <c r="AY40" s="719"/>
      <c r="AZ40" s="722"/>
      <c r="BA40" s="722"/>
      <c r="BB40" s="722"/>
      <c r="BC40" s="722"/>
      <c r="BD40" s="722"/>
      <c r="BE40" s="720"/>
      <c r="BF40" s="720"/>
      <c r="BG40" s="720"/>
      <c r="BH40" s="720"/>
      <c r="BI40" s="721"/>
      <c r="BJ40" s="222"/>
      <c r="BK40" s="222"/>
      <c r="BL40" s="222"/>
      <c r="BM40" s="222"/>
      <c r="BN40" s="222"/>
      <c r="BO40" s="231"/>
      <c r="BP40" s="231"/>
      <c r="BQ40" s="228">
        <v>34</v>
      </c>
      <c r="BR40" s="229"/>
      <c r="BS40" s="711"/>
      <c r="BT40" s="712"/>
      <c r="BU40" s="712"/>
      <c r="BV40" s="712"/>
      <c r="BW40" s="712"/>
      <c r="BX40" s="712"/>
      <c r="BY40" s="712"/>
      <c r="BZ40" s="712"/>
      <c r="CA40" s="712"/>
      <c r="CB40" s="712"/>
      <c r="CC40" s="712"/>
      <c r="CD40" s="712"/>
      <c r="CE40" s="712"/>
      <c r="CF40" s="712"/>
      <c r="CG40" s="714"/>
      <c r="CH40" s="708"/>
      <c r="CI40" s="709"/>
      <c r="CJ40" s="709"/>
      <c r="CK40" s="709"/>
      <c r="CL40" s="710"/>
      <c r="CM40" s="708"/>
      <c r="CN40" s="709"/>
      <c r="CO40" s="709"/>
      <c r="CP40" s="709"/>
      <c r="CQ40" s="710"/>
      <c r="CR40" s="708"/>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11"/>
      <c r="DW40" s="712"/>
      <c r="DX40" s="712"/>
      <c r="DY40" s="712"/>
      <c r="DZ40" s="713"/>
      <c r="EA40" s="220"/>
    </row>
    <row r="41" spans="1:131" ht="26.25" customHeight="1" x14ac:dyDescent="0.2">
      <c r="A41" s="228">
        <v>14</v>
      </c>
      <c r="B41" s="799"/>
      <c r="C41" s="800"/>
      <c r="D41" s="800"/>
      <c r="E41" s="800"/>
      <c r="F41" s="800"/>
      <c r="G41" s="800"/>
      <c r="H41" s="800"/>
      <c r="I41" s="800"/>
      <c r="J41" s="800"/>
      <c r="K41" s="800"/>
      <c r="L41" s="800"/>
      <c r="M41" s="800"/>
      <c r="N41" s="800"/>
      <c r="O41" s="800"/>
      <c r="P41" s="801"/>
      <c r="Q41" s="728"/>
      <c r="R41" s="723"/>
      <c r="S41" s="723"/>
      <c r="T41" s="723"/>
      <c r="U41" s="723"/>
      <c r="V41" s="723"/>
      <c r="W41" s="723"/>
      <c r="X41" s="723"/>
      <c r="Y41" s="723"/>
      <c r="Z41" s="723"/>
      <c r="AA41" s="723"/>
      <c r="AB41" s="723"/>
      <c r="AC41" s="723"/>
      <c r="AD41" s="723"/>
      <c r="AE41" s="724"/>
      <c r="AF41" s="725"/>
      <c r="AG41" s="726"/>
      <c r="AH41" s="726"/>
      <c r="AI41" s="726"/>
      <c r="AJ41" s="727"/>
      <c r="AK41" s="729"/>
      <c r="AL41" s="719"/>
      <c r="AM41" s="719"/>
      <c r="AN41" s="719"/>
      <c r="AO41" s="719"/>
      <c r="AP41" s="719"/>
      <c r="AQ41" s="719"/>
      <c r="AR41" s="719"/>
      <c r="AS41" s="719"/>
      <c r="AT41" s="719"/>
      <c r="AU41" s="719"/>
      <c r="AV41" s="719"/>
      <c r="AW41" s="719"/>
      <c r="AX41" s="719"/>
      <c r="AY41" s="719"/>
      <c r="AZ41" s="722"/>
      <c r="BA41" s="722"/>
      <c r="BB41" s="722"/>
      <c r="BC41" s="722"/>
      <c r="BD41" s="722"/>
      <c r="BE41" s="720"/>
      <c r="BF41" s="720"/>
      <c r="BG41" s="720"/>
      <c r="BH41" s="720"/>
      <c r="BI41" s="721"/>
      <c r="BJ41" s="222"/>
      <c r="BK41" s="222"/>
      <c r="BL41" s="222"/>
      <c r="BM41" s="222"/>
      <c r="BN41" s="222"/>
      <c r="BO41" s="231"/>
      <c r="BP41" s="231"/>
      <c r="BQ41" s="228">
        <v>35</v>
      </c>
      <c r="BR41" s="229"/>
      <c r="BS41" s="711"/>
      <c r="BT41" s="712"/>
      <c r="BU41" s="712"/>
      <c r="BV41" s="712"/>
      <c r="BW41" s="712"/>
      <c r="BX41" s="712"/>
      <c r="BY41" s="712"/>
      <c r="BZ41" s="712"/>
      <c r="CA41" s="712"/>
      <c r="CB41" s="712"/>
      <c r="CC41" s="712"/>
      <c r="CD41" s="712"/>
      <c r="CE41" s="712"/>
      <c r="CF41" s="712"/>
      <c r="CG41" s="714"/>
      <c r="CH41" s="708"/>
      <c r="CI41" s="709"/>
      <c r="CJ41" s="709"/>
      <c r="CK41" s="709"/>
      <c r="CL41" s="710"/>
      <c r="CM41" s="708"/>
      <c r="CN41" s="709"/>
      <c r="CO41" s="709"/>
      <c r="CP41" s="709"/>
      <c r="CQ41" s="710"/>
      <c r="CR41" s="708"/>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11"/>
      <c r="DW41" s="712"/>
      <c r="DX41" s="712"/>
      <c r="DY41" s="712"/>
      <c r="DZ41" s="713"/>
      <c r="EA41" s="220"/>
    </row>
    <row r="42" spans="1:131" ht="26.25" customHeight="1" x14ac:dyDescent="0.2">
      <c r="A42" s="228">
        <v>15</v>
      </c>
      <c r="B42" s="799"/>
      <c r="C42" s="800"/>
      <c r="D42" s="800"/>
      <c r="E42" s="800"/>
      <c r="F42" s="800"/>
      <c r="G42" s="800"/>
      <c r="H42" s="800"/>
      <c r="I42" s="800"/>
      <c r="J42" s="800"/>
      <c r="K42" s="800"/>
      <c r="L42" s="800"/>
      <c r="M42" s="800"/>
      <c r="N42" s="800"/>
      <c r="O42" s="800"/>
      <c r="P42" s="801"/>
      <c r="Q42" s="728"/>
      <c r="R42" s="723"/>
      <c r="S42" s="723"/>
      <c r="T42" s="723"/>
      <c r="U42" s="723"/>
      <c r="V42" s="723"/>
      <c r="W42" s="723"/>
      <c r="X42" s="723"/>
      <c r="Y42" s="723"/>
      <c r="Z42" s="723"/>
      <c r="AA42" s="723"/>
      <c r="AB42" s="723"/>
      <c r="AC42" s="723"/>
      <c r="AD42" s="723"/>
      <c r="AE42" s="724"/>
      <c r="AF42" s="725"/>
      <c r="AG42" s="726"/>
      <c r="AH42" s="726"/>
      <c r="AI42" s="726"/>
      <c r="AJ42" s="727"/>
      <c r="AK42" s="729"/>
      <c r="AL42" s="719"/>
      <c r="AM42" s="719"/>
      <c r="AN42" s="719"/>
      <c r="AO42" s="719"/>
      <c r="AP42" s="719"/>
      <c r="AQ42" s="719"/>
      <c r="AR42" s="719"/>
      <c r="AS42" s="719"/>
      <c r="AT42" s="719"/>
      <c r="AU42" s="719"/>
      <c r="AV42" s="719"/>
      <c r="AW42" s="719"/>
      <c r="AX42" s="719"/>
      <c r="AY42" s="719"/>
      <c r="AZ42" s="722"/>
      <c r="BA42" s="722"/>
      <c r="BB42" s="722"/>
      <c r="BC42" s="722"/>
      <c r="BD42" s="722"/>
      <c r="BE42" s="720"/>
      <c r="BF42" s="720"/>
      <c r="BG42" s="720"/>
      <c r="BH42" s="720"/>
      <c r="BI42" s="721"/>
      <c r="BJ42" s="222"/>
      <c r="BK42" s="222"/>
      <c r="BL42" s="222"/>
      <c r="BM42" s="222"/>
      <c r="BN42" s="222"/>
      <c r="BO42" s="231"/>
      <c r="BP42" s="231"/>
      <c r="BQ42" s="228">
        <v>36</v>
      </c>
      <c r="BR42" s="229"/>
      <c r="BS42" s="711"/>
      <c r="BT42" s="712"/>
      <c r="BU42" s="712"/>
      <c r="BV42" s="712"/>
      <c r="BW42" s="712"/>
      <c r="BX42" s="712"/>
      <c r="BY42" s="712"/>
      <c r="BZ42" s="712"/>
      <c r="CA42" s="712"/>
      <c r="CB42" s="712"/>
      <c r="CC42" s="712"/>
      <c r="CD42" s="712"/>
      <c r="CE42" s="712"/>
      <c r="CF42" s="712"/>
      <c r="CG42" s="714"/>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1"/>
      <c r="DW42" s="712"/>
      <c r="DX42" s="712"/>
      <c r="DY42" s="712"/>
      <c r="DZ42" s="713"/>
      <c r="EA42" s="220"/>
    </row>
    <row r="43" spans="1:131" ht="26.25" customHeight="1" x14ac:dyDescent="0.2">
      <c r="A43" s="228">
        <v>16</v>
      </c>
      <c r="B43" s="799"/>
      <c r="C43" s="800"/>
      <c r="D43" s="800"/>
      <c r="E43" s="800"/>
      <c r="F43" s="800"/>
      <c r="G43" s="800"/>
      <c r="H43" s="800"/>
      <c r="I43" s="800"/>
      <c r="J43" s="800"/>
      <c r="K43" s="800"/>
      <c r="L43" s="800"/>
      <c r="M43" s="800"/>
      <c r="N43" s="800"/>
      <c r="O43" s="800"/>
      <c r="P43" s="801"/>
      <c r="Q43" s="728"/>
      <c r="R43" s="723"/>
      <c r="S43" s="723"/>
      <c r="T43" s="723"/>
      <c r="U43" s="723"/>
      <c r="V43" s="723"/>
      <c r="W43" s="723"/>
      <c r="X43" s="723"/>
      <c r="Y43" s="723"/>
      <c r="Z43" s="723"/>
      <c r="AA43" s="723"/>
      <c r="AB43" s="723"/>
      <c r="AC43" s="723"/>
      <c r="AD43" s="723"/>
      <c r="AE43" s="724"/>
      <c r="AF43" s="725"/>
      <c r="AG43" s="726"/>
      <c r="AH43" s="726"/>
      <c r="AI43" s="726"/>
      <c r="AJ43" s="727"/>
      <c r="AK43" s="729"/>
      <c r="AL43" s="719"/>
      <c r="AM43" s="719"/>
      <c r="AN43" s="719"/>
      <c r="AO43" s="719"/>
      <c r="AP43" s="719"/>
      <c r="AQ43" s="719"/>
      <c r="AR43" s="719"/>
      <c r="AS43" s="719"/>
      <c r="AT43" s="719"/>
      <c r="AU43" s="719"/>
      <c r="AV43" s="719"/>
      <c r="AW43" s="719"/>
      <c r="AX43" s="719"/>
      <c r="AY43" s="719"/>
      <c r="AZ43" s="722"/>
      <c r="BA43" s="722"/>
      <c r="BB43" s="722"/>
      <c r="BC43" s="722"/>
      <c r="BD43" s="722"/>
      <c r="BE43" s="720"/>
      <c r="BF43" s="720"/>
      <c r="BG43" s="720"/>
      <c r="BH43" s="720"/>
      <c r="BI43" s="721"/>
      <c r="BJ43" s="222"/>
      <c r="BK43" s="222"/>
      <c r="BL43" s="222"/>
      <c r="BM43" s="222"/>
      <c r="BN43" s="222"/>
      <c r="BO43" s="231"/>
      <c r="BP43" s="231"/>
      <c r="BQ43" s="228">
        <v>37</v>
      </c>
      <c r="BR43" s="229"/>
      <c r="BS43" s="711"/>
      <c r="BT43" s="712"/>
      <c r="BU43" s="712"/>
      <c r="BV43" s="712"/>
      <c r="BW43" s="712"/>
      <c r="BX43" s="712"/>
      <c r="BY43" s="712"/>
      <c r="BZ43" s="712"/>
      <c r="CA43" s="712"/>
      <c r="CB43" s="712"/>
      <c r="CC43" s="712"/>
      <c r="CD43" s="712"/>
      <c r="CE43" s="712"/>
      <c r="CF43" s="712"/>
      <c r="CG43" s="714"/>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1"/>
      <c r="DW43" s="712"/>
      <c r="DX43" s="712"/>
      <c r="DY43" s="712"/>
      <c r="DZ43" s="713"/>
      <c r="EA43" s="220"/>
    </row>
    <row r="44" spans="1:131" ht="26.25" customHeight="1" x14ac:dyDescent="0.2">
      <c r="A44" s="228">
        <v>17</v>
      </c>
      <c r="B44" s="799"/>
      <c r="C44" s="800"/>
      <c r="D44" s="800"/>
      <c r="E44" s="800"/>
      <c r="F44" s="800"/>
      <c r="G44" s="800"/>
      <c r="H44" s="800"/>
      <c r="I44" s="800"/>
      <c r="J44" s="800"/>
      <c r="K44" s="800"/>
      <c r="L44" s="800"/>
      <c r="M44" s="800"/>
      <c r="N44" s="800"/>
      <c r="O44" s="800"/>
      <c r="P44" s="801"/>
      <c r="Q44" s="728"/>
      <c r="R44" s="723"/>
      <c r="S44" s="723"/>
      <c r="T44" s="723"/>
      <c r="U44" s="723"/>
      <c r="V44" s="723"/>
      <c r="W44" s="723"/>
      <c r="X44" s="723"/>
      <c r="Y44" s="723"/>
      <c r="Z44" s="723"/>
      <c r="AA44" s="723"/>
      <c r="AB44" s="723"/>
      <c r="AC44" s="723"/>
      <c r="AD44" s="723"/>
      <c r="AE44" s="724"/>
      <c r="AF44" s="725"/>
      <c r="AG44" s="726"/>
      <c r="AH44" s="726"/>
      <c r="AI44" s="726"/>
      <c r="AJ44" s="727"/>
      <c r="AK44" s="729"/>
      <c r="AL44" s="719"/>
      <c r="AM44" s="719"/>
      <c r="AN44" s="719"/>
      <c r="AO44" s="719"/>
      <c r="AP44" s="719"/>
      <c r="AQ44" s="719"/>
      <c r="AR44" s="719"/>
      <c r="AS44" s="719"/>
      <c r="AT44" s="719"/>
      <c r="AU44" s="719"/>
      <c r="AV44" s="719"/>
      <c r="AW44" s="719"/>
      <c r="AX44" s="719"/>
      <c r="AY44" s="719"/>
      <c r="AZ44" s="722"/>
      <c r="BA44" s="722"/>
      <c r="BB44" s="722"/>
      <c r="BC44" s="722"/>
      <c r="BD44" s="722"/>
      <c r="BE44" s="720"/>
      <c r="BF44" s="720"/>
      <c r="BG44" s="720"/>
      <c r="BH44" s="720"/>
      <c r="BI44" s="721"/>
      <c r="BJ44" s="222"/>
      <c r="BK44" s="222"/>
      <c r="BL44" s="222"/>
      <c r="BM44" s="222"/>
      <c r="BN44" s="222"/>
      <c r="BO44" s="231"/>
      <c r="BP44" s="231"/>
      <c r="BQ44" s="228">
        <v>38</v>
      </c>
      <c r="BR44" s="229"/>
      <c r="BS44" s="711"/>
      <c r="BT44" s="712"/>
      <c r="BU44" s="712"/>
      <c r="BV44" s="712"/>
      <c r="BW44" s="712"/>
      <c r="BX44" s="712"/>
      <c r="BY44" s="712"/>
      <c r="BZ44" s="712"/>
      <c r="CA44" s="712"/>
      <c r="CB44" s="712"/>
      <c r="CC44" s="712"/>
      <c r="CD44" s="712"/>
      <c r="CE44" s="712"/>
      <c r="CF44" s="712"/>
      <c r="CG44" s="714"/>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1"/>
      <c r="DW44" s="712"/>
      <c r="DX44" s="712"/>
      <c r="DY44" s="712"/>
      <c r="DZ44" s="713"/>
      <c r="EA44" s="220"/>
    </row>
    <row r="45" spans="1:131" ht="26.25" customHeight="1" x14ac:dyDescent="0.2">
      <c r="A45" s="228">
        <v>18</v>
      </c>
      <c r="B45" s="799"/>
      <c r="C45" s="800"/>
      <c r="D45" s="800"/>
      <c r="E45" s="800"/>
      <c r="F45" s="800"/>
      <c r="G45" s="800"/>
      <c r="H45" s="800"/>
      <c r="I45" s="800"/>
      <c r="J45" s="800"/>
      <c r="K45" s="800"/>
      <c r="L45" s="800"/>
      <c r="M45" s="800"/>
      <c r="N45" s="800"/>
      <c r="O45" s="800"/>
      <c r="P45" s="801"/>
      <c r="Q45" s="728"/>
      <c r="R45" s="723"/>
      <c r="S45" s="723"/>
      <c r="T45" s="723"/>
      <c r="U45" s="723"/>
      <c r="V45" s="723"/>
      <c r="W45" s="723"/>
      <c r="X45" s="723"/>
      <c r="Y45" s="723"/>
      <c r="Z45" s="723"/>
      <c r="AA45" s="723"/>
      <c r="AB45" s="723"/>
      <c r="AC45" s="723"/>
      <c r="AD45" s="723"/>
      <c r="AE45" s="724"/>
      <c r="AF45" s="725"/>
      <c r="AG45" s="726"/>
      <c r="AH45" s="726"/>
      <c r="AI45" s="726"/>
      <c r="AJ45" s="727"/>
      <c r="AK45" s="729"/>
      <c r="AL45" s="719"/>
      <c r="AM45" s="719"/>
      <c r="AN45" s="719"/>
      <c r="AO45" s="719"/>
      <c r="AP45" s="719"/>
      <c r="AQ45" s="719"/>
      <c r="AR45" s="719"/>
      <c r="AS45" s="719"/>
      <c r="AT45" s="719"/>
      <c r="AU45" s="719"/>
      <c r="AV45" s="719"/>
      <c r="AW45" s="719"/>
      <c r="AX45" s="719"/>
      <c r="AY45" s="719"/>
      <c r="AZ45" s="722"/>
      <c r="BA45" s="722"/>
      <c r="BB45" s="722"/>
      <c r="BC45" s="722"/>
      <c r="BD45" s="722"/>
      <c r="BE45" s="720"/>
      <c r="BF45" s="720"/>
      <c r="BG45" s="720"/>
      <c r="BH45" s="720"/>
      <c r="BI45" s="721"/>
      <c r="BJ45" s="222"/>
      <c r="BK45" s="222"/>
      <c r="BL45" s="222"/>
      <c r="BM45" s="222"/>
      <c r="BN45" s="222"/>
      <c r="BO45" s="231"/>
      <c r="BP45" s="231"/>
      <c r="BQ45" s="228">
        <v>39</v>
      </c>
      <c r="BR45" s="229"/>
      <c r="BS45" s="711"/>
      <c r="BT45" s="712"/>
      <c r="BU45" s="712"/>
      <c r="BV45" s="712"/>
      <c r="BW45" s="712"/>
      <c r="BX45" s="712"/>
      <c r="BY45" s="712"/>
      <c r="BZ45" s="712"/>
      <c r="CA45" s="712"/>
      <c r="CB45" s="712"/>
      <c r="CC45" s="712"/>
      <c r="CD45" s="712"/>
      <c r="CE45" s="712"/>
      <c r="CF45" s="712"/>
      <c r="CG45" s="714"/>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1"/>
      <c r="DW45" s="712"/>
      <c r="DX45" s="712"/>
      <c r="DY45" s="712"/>
      <c r="DZ45" s="713"/>
      <c r="EA45" s="220"/>
    </row>
    <row r="46" spans="1:131" ht="26.25" customHeight="1" x14ac:dyDescent="0.2">
      <c r="A46" s="228">
        <v>19</v>
      </c>
      <c r="B46" s="799"/>
      <c r="C46" s="800"/>
      <c r="D46" s="800"/>
      <c r="E46" s="800"/>
      <c r="F46" s="800"/>
      <c r="G46" s="800"/>
      <c r="H46" s="800"/>
      <c r="I46" s="800"/>
      <c r="J46" s="800"/>
      <c r="K46" s="800"/>
      <c r="L46" s="800"/>
      <c r="M46" s="800"/>
      <c r="N46" s="800"/>
      <c r="O46" s="800"/>
      <c r="P46" s="801"/>
      <c r="Q46" s="728"/>
      <c r="R46" s="723"/>
      <c r="S46" s="723"/>
      <c r="T46" s="723"/>
      <c r="U46" s="723"/>
      <c r="V46" s="723"/>
      <c r="W46" s="723"/>
      <c r="X46" s="723"/>
      <c r="Y46" s="723"/>
      <c r="Z46" s="723"/>
      <c r="AA46" s="723"/>
      <c r="AB46" s="723"/>
      <c r="AC46" s="723"/>
      <c r="AD46" s="723"/>
      <c r="AE46" s="724"/>
      <c r="AF46" s="725"/>
      <c r="AG46" s="726"/>
      <c r="AH46" s="726"/>
      <c r="AI46" s="726"/>
      <c r="AJ46" s="727"/>
      <c r="AK46" s="729"/>
      <c r="AL46" s="719"/>
      <c r="AM46" s="719"/>
      <c r="AN46" s="719"/>
      <c r="AO46" s="719"/>
      <c r="AP46" s="719"/>
      <c r="AQ46" s="719"/>
      <c r="AR46" s="719"/>
      <c r="AS46" s="719"/>
      <c r="AT46" s="719"/>
      <c r="AU46" s="719"/>
      <c r="AV46" s="719"/>
      <c r="AW46" s="719"/>
      <c r="AX46" s="719"/>
      <c r="AY46" s="719"/>
      <c r="AZ46" s="722"/>
      <c r="BA46" s="722"/>
      <c r="BB46" s="722"/>
      <c r="BC46" s="722"/>
      <c r="BD46" s="722"/>
      <c r="BE46" s="720"/>
      <c r="BF46" s="720"/>
      <c r="BG46" s="720"/>
      <c r="BH46" s="720"/>
      <c r="BI46" s="721"/>
      <c r="BJ46" s="222"/>
      <c r="BK46" s="222"/>
      <c r="BL46" s="222"/>
      <c r="BM46" s="222"/>
      <c r="BN46" s="222"/>
      <c r="BO46" s="231"/>
      <c r="BP46" s="231"/>
      <c r="BQ46" s="228">
        <v>40</v>
      </c>
      <c r="BR46" s="229"/>
      <c r="BS46" s="711"/>
      <c r="BT46" s="712"/>
      <c r="BU46" s="712"/>
      <c r="BV46" s="712"/>
      <c r="BW46" s="712"/>
      <c r="BX46" s="712"/>
      <c r="BY46" s="712"/>
      <c r="BZ46" s="712"/>
      <c r="CA46" s="712"/>
      <c r="CB46" s="712"/>
      <c r="CC46" s="712"/>
      <c r="CD46" s="712"/>
      <c r="CE46" s="712"/>
      <c r="CF46" s="712"/>
      <c r="CG46" s="714"/>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1"/>
      <c r="DW46" s="712"/>
      <c r="DX46" s="712"/>
      <c r="DY46" s="712"/>
      <c r="DZ46" s="713"/>
      <c r="EA46" s="220"/>
    </row>
    <row r="47" spans="1:131" ht="26.25" customHeight="1" x14ac:dyDescent="0.2">
      <c r="A47" s="228">
        <v>20</v>
      </c>
      <c r="B47" s="799"/>
      <c r="C47" s="800"/>
      <c r="D47" s="800"/>
      <c r="E47" s="800"/>
      <c r="F47" s="800"/>
      <c r="G47" s="800"/>
      <c r="H47" s="800"/>
      <c r="I47" s="800"/>
      <c r="J47" s="800"/>
      <c r="K47" s="800"/>
      <c r="L47" s="800"/>
      <c r="M47" s="800"/>
      <c r="N47" s="800"/>
      <c r="O47" s="800"/>
      <c r="P47" s="801"/>
      <c r="Q47" s="728"/>
      <c r="R47" s="723"/>
      <c r="S47" s="723"/>
      <c r="T47" s="723"/>
      <c r="U47" s="723"/>
      <c r="V47" s="723"/>
      <c r="W47" s="723"/>
      <c r="X47" s="723"/>
      <c r="Y47" s="723"/>
      <c r="Z47" s="723"/>
      <c r="AA47" s="723"/>
      <c r="AB47" s="723"/>
      <c r="AC47" s="723"/>
      <c r="AD47" s="723"/>
      <c r="AE47" s="724"/>
      <c r="AF47" s="725"/>
      <c r="AG47" s="726"/>
      <c r="AH47" s="726"/>
      <c r="AI47" s="726"/>
      <c r="AJ47" s="727"/>
      <c r="AK47" s="729"/>
      <c r="AL47" s="719"/>
      <c r="AM47" s="719"/>
      <c r="AN47" s="719"/>
      <c r="AO47" s="719"/>
      <c r="AP47" s="719"/>
      <c r="AQ47" s="719"/>
      <c r="AR47" s="719"/>
      <c r="AS47" s="719"/>
      <c r="AT47" s="719"/>
      <c r="AU47" s="719"/>
      <c r="AV47" s="719"/>
      <c r="AW47" s="719"/>
      <c r="AX47" s="719"/>
      <c r="AY47" s="719"/>
      <c r="AZ47" s="722"/>
      <c r="BA47" s="722"/>
      <c r="BB47" s="722"/>
      <c r="BC47" s="722"/>
      <c r="BD47" s="722"/>
      <c r="BE47" s="720"/>
      <c r="BF47" s="720"/>
      <c r="BG47" s="720"/>
      <c r="BH47" s="720"/>
      <c r="BI47" s="721"/>
      <c r="BJ47" s="222"/>
      <c r="BK47" s="222"/>
      <c r="BL47" s="222"/>
      <c r="BM47" s="222"/>
      <c r="BN47" s="222"/>
      <c r="BO47" s="231"/>
      <c r="BP47" s="231"/>
      <c r="BQ47" s="228">
        <v>41</v>
      </c>
      <c r="BR47" s="229"/>
      <c r="BS47" s="711"/>
      <c r="BT47" s="712"/>
      <c r="BU47" s="712"/>
      <c r="BV47" s="712"/>
      <c r="BW47" s="712"/>
      <c r="BX47" s="712"/>
      <c r="BY47" s="712"/>
      <c r="BZ47" s="712"/>
      <c r="CA47" s="712"/>
      <c r="CB47" s="712"/>
      <c r="CC47" s="712"/>
      <c r="CD47" s="712"/>
      <c r="CE47" s="712"/>
      <c r="CF47" s="712"/>
      <c r="CG47" s="714"/>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1"/>
      <c r="DW47" s="712"/>
      <c r="DX47" s="712"/>
      <c r="DY47" s="712"/>
      <c r="DZ47" s="713"/>
      <c r="EA47" s="220"/>
    </row>
    <row r="48" spans="1:131" ht="26.25" customHeight="1" x14ac:dyDescent="0.2">
      <c r="A48" s="228">
        <v>21</v>
      </c>
      <c r="B48" s="799"/>
      <c r="C48" s="800"/>
      <c r="D48" s="800"/>
      <c r="E48" s="800"/>
      <c r="F48" s="800"/>
      <c r="G48" s="800"/>
      <c r="H48" s="800"/>
      <c r="I48" s="800"/>
      <c r="J48" s="800"/>
      <c r="K48" s="800"/>
      <c r="L48" s="800"/>
      <c r="M48" s="800"/>
      <c r="N48" s="800"/>
      <c r="O48" s="800"/>
      <c r="P48" s="801"/>
      <c r="Q48" s="728"/>
      <c r="R48" s="723"/>
      <c r="S48" s="723"/>
      <c r="T48" s="723"/>
      <c r="U48" s="723"/>
      <c r="V48" s="723"/>
      <c r="W48" s="723"/>
      <c r="X48" s="723"/>
      <c r="Y48" s="723"/>
      <c r="Z48" s="723"/>
      <c r="AA48" s="723"/>
      <c r="AB48" s="723"/>
      <c r="AC48" s="723"/>
      <c r="AD48" s="723"/>
      <c r="AE48" s="724"/>
      <c r="AF48" s="725"/>
      <c r="AG48" s="726"/>
      <c r="AH48" s="726"/>
      <c r="AI48" s="726"/>
      <c r="AJ48" s="727"/>
      <c r="AK48" s="729"/>
      <c r="AL48" s="719"/>
      <c r="AM48" s="719"/>
      <c r="AN48" s="719"/>
      <c r="AO48" s="719"/>
      <c r="AP48" s="719"/>
      <c r="AQ48" s="719"/>
      <c r="AR48" s="719"/>
      <c r="AS48" s="719"/>
      <c r="AT48" s="719"/>
      <c r="AU48" s="719"/>
      <c r="AV48" s="719"/>
      <c r="AW48" s="719"/>
      <c r="AX48" s="719"/>
      <c r="AY48" s="719"/>
      <c r="AZ48" s="722"/>
      <c r="BA48" s="722"/>
      <c r="BB48" s="722"/>
      <c r="BC48" s="722"/>
      <c r="BD48" s="722"/>
      <c r="BE48" s="720"/>
      <c r="BF48" s="720"/>
      <c r="BG48" s="720"/>
      <c r="BH48" s="720"/>
      <c r="BI48" s="721"/>
      <c r="BJ48" s="222"/>
      <c r="BK48" s="222"/>
      <c r="BL48" s="222"/>
      <c r="BM48" s="222"/>
      <c r="BN48" s="222"/>
      <c r="BO48" s="231"/>
      <c r="BP48" s="231"/>
      <c r="BQ48" s="228">
        <v>42</v>
      </c>
      <c r="BR48" s="229"/>
      <c r="BS48" s="711"/>
      <c r="BT48" s="712"/>
      <c r="BU48" s="712"/>
      <c r="BV48" s="712"/>
      <c r="BW48" s="712"/>
      <c r="BX48" s="712"/>
      <c r="BY48" s="712"/>
      <c r="BZ48" s="712"/>
      <c r="CA48" s="712"/>
      <c r="CB48" s="712"/>
      <c r="CC48" s="712"/>
      <c r="CD48" s="712"/>
      <c r="CE48" s="712"/>
      <c r="CF48" s="712"/>
      <c r="CG48" s="714"/>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1"/>
      <c r="DW48" s="712"/>
      <c r="DX48" s="712"/>
      <c r="DY48" s="712"/>
      <c r="DZ48" s="713"/>
      <c r="EA48" s="220"/>
    </row>
    <row r="49" spans="1:131" ht="26.25" customHeight="1" x14ac:dyDescent="0.2">
      <c r="A49" s="228">
        <v>22</v>
      </c>
      <c r="B49" s="799"/>
      <c r="C49" s="800"/>
      <c r="D49" s="800"/>
      <c r="E49" s="800"/>
      <c r="F49" s="800"/>
      <c r="G49" s="800"/>
      <c r="H49" s="800"/>
      <c r="I49" s="800"/>
      <c r="J49" s="800"/>
      <c r="K49" s="800"/>
      <c r="L49" s="800"/>
      <c r="M49" s="800"/>
      <c r="N49" s="800"/>
      <c r="O49" s="800"/>
      <c r="P49" s="801"/>
      <c r="Q49" s="728"/>
      <c r="R49" s="723"/>
      <c r="S49" s="723"/>
      <c r="T49" s="723"/>
      <c r="U49" s="723"/>
      <c r="V49" s="723"/>
      <c r="W49" s="723"/>
      <c r="X49" s="723"/>
      <c r="Y49" s="723"/>
      <c r="Z49" s="723"/>
      <c r="AA49" s="723"/>
      <c r="AB49" s="723"/>
      <c r="AC49" s="723"/>
      <c r="AD49" s="723"/>
      <c r="AE49" s="724"/>
      <c r="AF49" s="725"/>
      <c r="AG49" s="726"/>
      <c r="AH49" s="726"/>
      <c r="AI49" s="726"/>
      <c r="AJ49" s="727"/>
      <c r="AK49" s="729"/>
      <c r="AL49" s="719"/>
      <c r="AM49" s="719"/>
      <c r="AN49" s="719"/>
      <c r="AO49" s="719"/>
      <c r="AP49" s="719"/>
      <c r="AQ49" s="719"/>
      <c r="AR49" s="719"/>
      <c r="AS49" s="719"/>
      <c r="AT49" s="719"/>
      <c r="AU49" s="719"/>
      <c r="AV49" s="719"/>
      <c r="AW49" s="719"/>
      <c r="AX49" s="719"/>
      <c r="AY49" s="719"/>
      <c r="AZ49" s="722"/>
      <c r="BA49" s="722"/>
      <c r="BB49" s="722"/>
      <c r="BC49" s="722"/>
      <c r="BD49" s="722"/>
      <c r="BE49" s="720"/>
      <c r="BF49" s="720"/>
      <c r="BG49" s="720"/>
      <c r="BH49" s="720"/>
      <c r="BI49" s="721"/>
      <c r="BJ49" s="222"/>
      <c r="BK49" s="222"/>
      <c r="BL49" s="222"/>
      <c r="BM49" s="222"/>
      <c r="BN49" s="222"/>
      <c r="BO49" s="231"/>
      <c r="BP49" s="231"/>
      <c r="BQ49" s="228">
        <v>43</v>
      </c>
      <c r="BR49" s="229"/>
      <c r="BS49" s="711"/>
      <c r="BT49" s="712"/>
      <c r="BU49" s="712"/>
      <c r="BV49" s="712"/>
      <c r="BW49" s="712"/>
      <c r="BX49" s="712"/>
      <c r="BY49" s="712"/>
      <c r="BZ49" s="712"/>
      <c r="CA49" s="712"/>
      <c r="CB49" s="712"/>
      <c r="CC49" s="712"/>
      <c r="CD49" s="712"/>
      <c r="CE49" s="712"/>
      <c r="CF49" s="712"/>
      <c r="CG49" s="714"/>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1"/>
      <c r="DW49" s="712"/>
      <c r="DX49" s="712"/>
      <c r="DY49" s="712"/>
      <c r="DZ49" s="713"/>
      <c r="EA49" s="220"/>
    </row>
    <row r="50" spans="1:131" ht="26.25" customHeight="1" x14ac:dyDescent="0.2">
      <c r="A50" s="228">
        <v>23</v>
      </c>
      <c r="B50" s="799"/>
      <c r="C50" s="800"/>
      <c r="D50" s="800"/>
      <c r="E50" s="800"/>
      <c r="F50" s="800"/>
      <c r="G50" s="800"/>
      <c r="H50" s="800"/>
      <c r="I50" s="800"/>
      <c r="J50" s="800"/>
      <c r="K50" s="800"/>
      <c r="L50" s="800"/>
      <c r="M50" s="800"/>
      <c r="N50" s="800"/>
      <c r="O50" s="800"/>
      <c r="P50" s="801"/>
      <c r="Q50" s="827"/>
      <c r="R50" s="828"/>
      <c r="S50" s="828"/>
      <c r="T50" s="828"/>
      <c r="U50" s="828"/>
      <c r="V50" s="828"/>
      <c r="W50" s="828"/>
      <c r="X50" s="828"/>
      <c r="Y50" s="828"/>
      <c r="Z50" s="828"/>
      <c r="AA50" s="828"/>
      <c r="AB50" s="828"/>
      <c r="AC50" s="828"/>
      <c r="AD50" s="828"/>
      <c r="AE50" s="829"/>
      <c r="AF50" s="725"/>
      <c r="AG50" s="726"/>
      <c r="AH50" s="726"/>
      <c r="AI50" s="726"/>
      <c r="AJ50" s="727"/>
      <c r="AK50" s="831"/>
      <c r="AL50" s="828"/>
      <c r="AM50" s="828"/>
      <c r="AN50" s="828"/>
      <c r="AO50" s="828"/>
      <c r="AP50" s="828"/>
      <c r="AQ50" s="828"/>
      <c r="AR50" s="828"/>
      <c r="AS50" s="828"/>
      <c r="AT50" s="828"/>
      <c r="AU50" s="828"/>
      <c r="AV50" s="828"/>
      <c r="AW50" s="828"/>
      <c r="AX50" s="828"/>
      <c r="AY50" s="828"/>
      <c r="AZ50" s="830"/>
      <c r="BA50" s="830"/>
      <c r="BB50" s="830"/>
      <c r="BC50" s="830"/>
      <c r="BD50" s="830"/>
      <c r="BE50" s="720"/>
      <c r="BF50" s="720"/>
      <c r="BG50" s="720"/>
      <c r="BH50" s="720"/>
      <c r="BI50" s="721"/>
      <c r="BJ50" s="222"/>
      <c r="BK50" s="222"/>
      <c r="BL50" s="222"/>
      <c r="BM50" s="222"/>
      <c r="BN50" s="222"/>
      <c r="BO50" s="231"/>
      <c r="BP50" s="231"/>
      <c r="BQ50" s="228">
        <v>44</v>
      </c>
      <c r="BR50" s="229"/>
      <c r="BS50" s="711"/>
      <c r="BT50" s="712"/>
      <c r="BU50" s="712"/>
      <c r="BV50" s="712"/>
      <c r="BW50" s="712"/>
      <c r="BX50" s="712"/>
      <c r="BY50" s="712"/>
      <c r="BZ50" s="712"/>
      <c r="CA50" s="712"/>
      <c r="CB50" s="712"/>
      <c r="CC50" s="712"/>
      <c r="CD50" s="712"/>
      <c r="CE50" s="712"/>
      <c r="CF50" s="712"/>
      <c r="CG50" s="714"/>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1"/>
      <c r="DW50" s="712"/>
      <c r="DX50" s="712"/>
      <c r="DY50" s="712"/>
      <c r="DZ50" s="713"/>
      <c r="EA50" s="220"/>
    </row>
    <row r="51" spans="1:131" ht="26.25" customHeight="1" x14ac:dyDescent="0.2">
      <c r="A51" s="228">
        <v>24</v>
      </c>
      <c r="B51" s="799"/>
      <c r="C51" s="800"/>
      <c r="D51" s="800"/>
      <c r="E51" s="800"/>
      <c r="F51" s="800"/>
      <c r="G51" s="800"/>
      <c r="H51" s="800"/>
      <c r="I51" s="800"/>
      <c r="J51" s="800"/>
      <c r="K51" s="800"/>
      <c r="L51" s="800"/>
      <c r="M51" s="800"/>
      <c r="N51" s="800"/>
      <c r="O51" s="800"/>
      <c r="P51" s="801"/>
      <c r="Q51" s="827"/>
      <c r="R51" s="828"/>
      <c r="S51" s="828"/>
      <c r="T51" s="828"/>
      <c r="U51" s="828"/>
      <c r="V51" s="828"/>
      <c r="W51" s="828"/>
      <c r="X51" s="828"/>
      <c r="Y51" s="828"/>
      <c r="Z51" s="828"/>
      <c r="AA51" s="828"/>
      <c r="AB51" s="828"/>
      <c r="AC51" s="828"/>
      <c r="AD51" s="828"/>
      <c r="AE51" s="829"/>
      <c r="AF51" s="725"/>
      <c r="AG51" s="726"/>
      <c r="AH51" s="726"/>
      <c r="AI51" s="726"/>
      <c r="AJ51" s="727"/>
      <c r="AK51" s="831"/>
      <c r="AL51" s="828"/>
      <c r="AM51" s="828"/>
      <c r="AN51" s="828"/>
      <c r="AO51" s="828"/>
      <c r="AP51" s="828"/>
      <c r="AQ51" s="828"/>
      <c r="AR51" s="828"/>
      <c r="AS51" s="828"/>
      <c r="AT51" s="828"/>
      <c r="AU51" s="828"/>
      <c r="AV51" s="828"/>
      <c r="AW51" s="828"/>
      <c r="AX51" s="828"/>
      <c r="AY51" s="828"/>
      <c r="AZ51" s="830"/>
      <c r="BA51" s="830"/>
      <c r="BB51" s="830"/>
      <c r="BC51" s="830"/>
      <c r="BD51" s="830"/>
      <c r="BE51" s="720"/>
      <c r="BF51" s="720"/>
      <c r="BG51" s="720"/>
      <c r="BH51" s="720"/>
      <c r="BI51" s="721"/>
      <c r="BJ51" s="222"/>
      <c r="BK51" s="222"/>
      <c r="BL51" s="222"/>
      <c r="BM51" s="222"/>
      <c r="BN51" s="222"/>
      <c r="BO51" s="231"/>
      <c r="BP51" s="231"/>
      <c r="BQ51" s="228">
        <v>45</v>
      </c>
      <c r="BR51" s="229"/>
      <c r="BS51" s="711"/>
      <c r="BT51" s="712"/>
      <c r="BU51" s="712"/>
      <c r="BV51" s="712"/>
      <c r="BW51" s="712"/>
      <c r="BX51" s="712"/>
      <c r="BY51" s="712"/>
      <c r="BZ51" s="712"/>
      <c r="CA51" s="712"/>
      <c r="CB51" s="712"/>
      <c r="CC51" s="712"/>
      <c r="CD51" s="712"/>
      <c r="CE51" s="712"/>
      <c r="CF51" s="712"/>
      <c r="CG51" s="714"/>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1"/>
      <c r="DW51" s="712"/>
      <c r="DX51" s="712"/>
      <c r="DY51" s="712"/>
      <c r="DZ51" s="713"/>
      <c r="EA51" s="220"/>
    </row>
    <row r="52" spans="1:131" ht="26.25" customHeight="1" x14ac:dyDescent="0.2">
      <c r="A52" s="228">
        <v>25</v>
      </c>
      <c r="B52" s="799"/>
      <c r="C52" s="800"/>
      <c r="D52" s="800"/>
      <c r="E52" s="800"/>
      <c r="F52" s="800"/>
      <c r="G52" s="800"/>
      <c r="H52" s="800"/>
      <c r="I52" s="800"/>
      <c r="J52" s="800"/>
      <c r="K52" s="800"/>
      <c r="L52" s="800"/>
      <c r="M52" s="800"/>
      <c r="N52" s="800"/>
      <c r="O52" s="800"/>
      <c r="P52" s="801"/>
      <c r="Q52" s="827"/>
      <c r="R52" s="828"/>
      <c r="S52" s="828"/>
      <c r="T52" s="828"/>
      <c r="U52" s="828"/>
      <c r="V52" s="828"/>
      <c r="W52" s="828"/>
      <c r="X52" s="828"/>
      <c r="Y52" s="828"/>
      <c r="Z52" s="828"/>
      <c r="AA52" s="828"/>
      <c r="AB52" s="828"/>
      <c r="AC52" s="828"/>
      <c r="AD52" s="828"/>
      <c r="AE52" s="829"/>
      <c r="AF52" s="725"/>
      <c r="AG52" s="726"/>
      <c r="AH52" s="726"/>
      <c r="AI52" s="726"/>
      <c r="AJ52" s="727"/>
      <c r="AK52" s="831"/>
      <c r="AL52" s="828"/>
      <c r="AM52" s="828"/>
      <c r="AN52" s="828"/>
      <c r="AO52" s="828"/>
      <c r="AP52" s="828"/>
      <c r="AQ52" s="828"/>
      <c r="AR52" s="828"/>
      <c r="AS52" s="828"/>
      <c r="AT52" s="828"/>
      <c r="AU52" s="828"/>
      <c r="AV52" s="828"/>
      <c r="AW52" s="828"/>
      <c r="AX52" s="828"/>
      <c r="AY52" s="828"/>
      <c r="AZ52" s="830"/>
      <c r="BA52" s="830"/>
      <c r="BB52" s="830"/>
      <c r="BC52" s="830"/>
      <c r="BD52" s="830"/>
      <c r="BE52" s="720"/>
      <c r="BF52" s="720"/>
      <c r="BG52" s="720"/>
      <c r="BH52" s="720"/>
      <c r="BI52" s="721"/>
      <c r="BJ52" s="222"/>
      <c r="BK52" s="222"/>
      <c r="BL52" s="222"/>
      <c r="BM52" s="222"/>
      <c r="BN52" s="222"/>
      <c r="BO52" s="231"/>
      <c r="BP52" s="231"/>
      <c r="BQ52" s="228">
        <v>46</v>
      </c>
      <c r="BR52" s="229"/>
      <c r="BS52" s="711"/>
      <c r="BT52" s="712"/>
      <c r="BU52" s="712"/>
      <c r="BV52" s="712"/>
      <c r="BW52" s="712"/>
      <c r="BX52" s="712"/>
      <c r="BY52" s="712"/>
      <c r="BZ52" s="712"/>
      <c r="CA52" s="712"/>
      <c r="CB52" s="712"/>
      <c r="CC52" s="712"/>
      <c r="CD52" s="712"/>
      <c r="CE52" s="712"/>
      <c r="CF52" s="712"/>
      <c r="CG52" s="714"/>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1"/>
      <c r="DW52" s="712"/>
      <c r="DX52" s="712"/>
      <c r="DY52" s="712"/>
      <c r="DZ52" s="713"/>
      <c r="EA52" s="220"/>
    </row>
    <row r="53" spans="1:131" ht="26.25" customHeight="1" x14ac:dyDescent="0.2">
      <c r="A53" s="228">
        <v>26</v>
      </c>
      <c r="B53" s="799"/>
      <c r="C53" s="800"/>
      <c r="D53" s="800"/>
      <c r="E53" s="800"/>
      <c r="F53" s="800"/>
      <c r="G53" s="800"/>
      <c r="H53" s="800"/>
      <c r="I53" s="800"/>
      <c r="J53" s="800"/>
      <c r="K53" s="800"/>
      <c r="L53" s="800"/>
      <c r="M53" s="800"/>
      <c r="N53" s="800"/>
      <c r="O53" s="800"/>
      <c r="P53" s="801"/>
      <c r="Q53" s="827"/>
      <c r="R53" s="828"/>
      <c r="S53" s="828"/>
      <c r="T53" s="828"/>
      <c r="U53" s="828"/>
      <c r="V53" s="828"/>
      <c r="W53" s="828"/>
      <c r="X53" s="828"/>
      <c r="Y53" s="828"/>
      <c r="Z53" s="828"/>
      <c r="AA53" s="828"/>
      <c r="AB53" s="828"/>
      <c r="AC53" s="828"/>
      <c r="AD53" s="828"/>
      <c r="AE53" s="829"/>
      <c r="AF53" s="725"/>
      <c r="AG53" s="726"/>
      <c r="AH53" s="726"/>
      <c r="AI53" s="726"/>
      <c r="AJ53" s="727"/>
      <c r="AK53" s="831"/>
      <c r="AL53" s="828"/>
      <c r="AM53" s="828"/>
      <c r="AN53" s="828"/>
      <c r="AO53" s="828"/>
      <c r="AP53" s="828"/>
      <c r="AQ53" s="828"/>
      <c r="AR53" s="828"/>
      <c r="AS53" s="828"/>
      <c r="AT53" s="828"/>
      <c r="AU53" s="828"/>
      <c r="AV53" s="828"/>
      <c r="AW53" s="828"/>
      <c r="AX53" s="828"/>
      <c r="AY53" s="828"/>
      <c r="AZ53" s="830"/>
      <c r="BA53" s="830"/>
      <c r="BB53" s="830"/>
      <c r="BC53" s="830"/>
      <c r="BD53" s="830"/>
      <c r="BE53" s="720"/>
      <c r="BF53" s="720"/>
      <c r="BG53" s="720"/>
      <c r="BH53" s="720"/>
      <c r="BI53" s="721"/>
      <c r="BJ53" s="222"/>
      <c r="BK53" s="222"/>
      <c r="BL53" s="222"/>
      <c r="BM53" s="222"/>
      <c r="BN53" s="222"/>
      <c r="BO53" s="231"/>
      <c r="BP53" s="231"/>
      <c r="BQ53" s="228">
        <v>47</v>
      </c>
      <c r="BR53" s="229"/>
      <c r="BS53" s="711"/>
      <c r="BT53" s="712"/>
      <c r="BU53" s="712"/>
      <c r="BV53" s="712"/>
      <c r="BW53" s="712"/>
      <c r="BX53" s="712"/>
      <c r="BY53" s="712"/>
      <c r="BZ53" s="712"/>
      <c r="CA53" s="712"/>
      <c r="CB53" s="712"/>
      <c r="CC53" s="712"/>
      <c r="CD53" s="712"/>
      <c r="CE53" s="712"/>
      <c r="CF53" s="712"/>
      <c r="CG53" s="714"/>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1"/>
      <c r="DW53" s="712"/>
      <c r="DX53" s="712"/>
      <c r="DY53" s="712"/>
      <c r="DZ53" s="713"/>
      <c r="EA53" s="220"/>
    </row>
    <row r="54" spans="1:131" ht="26.25" customHeight="1" x14ac:dyDescent="0.2">
      <c r="A54" s="228">
        <v>27</v>
      </c>
      <c r="B54" s="799"/>
      <c r="C54" s="800"/>
      <c r="D54" s="800"/>
      <c r="E54" s="800"/>
      <c r="F54" s="800"/>
      <c r="G54" s="800"/>
      <c r="H54" s="800"/>
      <c r="I54" s="800"/>
      <c r="J54" s="800"/>
      <c r="K54" s="800"/>
      <c r="L54" s="800"/>
      <c r="M54" s="800"/>
      <c r="N54" s="800"/>
      <c r="O54" s="800"/>
      <c r="P54" s="801"/>
      <c r="Q54" s="827"/>
      <c r="R54" s="828"/>
      <c r="S54" s="828"/>
      <c r="T54" s="828"/>
      <c r="U54" s="828"/>
      <c r="V54" s="828"/>
      <c r="W54" s="828"/>
      <c r="X54" s="828"/>
      <c r="Y54" s="828"/>
      <c r="Z54" s="828"/>
      <c r="AA54" s="828"/>
      <c r="AB54" s="828"/>
      <c r="AC54" s="828"/>
      <c r="AD54" s="828"/>
      <c r="AE54" s="829"/>
      <c r="AF54" s="725"/>
      <c r="AG54" s="726"/>
      <c r="AH54" s="726"/>
      <c r="AI54" s="726"/>
      <c r="AJ54" s="727"/>
      <c r="AK54" s="831"/>
      <c r="AL54" s="828"/>
      <c r="AM54" s="828"/>
      <c r="AN54" s="828"/>
      <c r="AO54" s="828"/>
      <c r="AP54" s="828"/>
      <c r="AQ54" s="828"/>
      <c r="AR54" s="828"/>
      <c r="AS54" s="828"/>
      <c r="AT54" s="828"/>
      <c r="AU54" s="828"/>
      <c r="AV54" s="828"/>
      <c r="AW54" s="828"/>
      <c r="AX54" s="828"/>
      <c r="AY54" s="828"/>
      <c r="AZ54" s="830"/>
      <c r="BA54" s="830"/>
      <c r="BB54" s="830"/>
      <c r="BC54" s="830"/>
      <c r="BD54" s="830"/>
      <c r="BE54" s="720"/>
      <c r="BF54" s="720"/>
      <c r="BG54" s="720"/>
      <c r="BH54" s="720"/>
      <c r="BI54" s="721"/>
      <c r="BJ54" s="222"/>
      <c r="BK54" s="222"/>
      <c r="BL54" s="222"/>
      <c r="BM54" s="222"/>
      <c r="BN54" s="222"/>
      <c r="BO54" s="231"/>
      <c r="BP54" s="231"/>
      <c r="BQ54" s="228">
        <v>48</v>
      </c>
      <c r="BR54" s="229"/>
      <c r="BS54" s="711"/>
      <c r="BT54" s="712"/>
      <c r="BU54" s="712"/>
      <c r="BV54" s="712"/>
      <c r="BW54" s="712"/>
      <c r="BX54" s="712"/>
      <c r="BY54" s="712"/>
      <c r="BZ54" s="712"/>
      <c r="CA54" s="712"/>
      <c r="CB54" s="712"/>
      <c r="CC54" s="712"/>
      <c r="CD54" s="712"/>
      <c r="CE54" s="712"/>
      <c r="CF54" s="712"/>
      <c r="CG54" s="714"/>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1"/>
      <c r="DW54" s="712"/>
      <c r="DX54" s="712"/>
      <c r="DY54" s="712"/>
      <c r="DZ54" s="713"/>
      <c r="EA54" s="220"/>
    </row>
    <row r="55" spans="1:131" ht="26.25" customHeight="1" x14ac:dyDescent="0.2">
      <c r="A55" s="228">
        <v>28</v>
      </c>
      <c r="B55" s="799"/>
      <c r="C55" s="800"/>
      <c r="D55" s="800"/>
      <c r="E55" s="800"/>
      <c r="F55" s="800"/>
      <c r="G55" s="800"/>
      <c r="H55" s="800"/>
      <c r="I55" s="800"/>
      <c r="J55" s="800"/>
      <c r="K55" s="800"/>
      <c r="L55" s="800"/>
      <c r="M55" s="800"/>
      <c r="N55" s="800"/>
      <c r="O55" s="800"/>
      <c r="P55" s="801"/>
      <c r="Q55" s="827"/>
      <c r="R55" s="828"/>
      <c r="S55" s="828"/>
      <c r="T55" s="828"/>
      <c r="U55" s="828"/>
      <c r="V55" s="828"/>
      <c r="W55" s="828"/>
      <c r="X55" s="828"/>
      <c r="Y55" s="828"/>
      <c r="Z55" s="828"/>
      <c r="AA55" s="828"/>
      <c r="AB55" s="828"/>
      <c r="AC55" s="828"/>
      <c r="AD55" s="828"/>
      <c r="AE55" s="829"/>
      <c r="AF55" s="725"/>
      <c r="AG55" s="726"/>
      <c r="AH55" s="726"/>
      <c r="AI55" s="726"/>
      <c r="AJ55" s="727"/>
      <c r="AK55" s="831"/>
      <c r="AL55" s="828"/>
      <c r="AM55" s="828"/>
      <c r="AN55" s="828"/>
      <c r="AO55" s="828"/>
      <c r="AP55" s="828"/>
      <c r="AQ55" s="828"/>
      <c r="AR55" s="828"/>
      <c r="AS55" s="828"/>
      <c r="AT55" s="828"/>
      <c r="AU55" s="828"/>
      <c r="AV55" s="828"/>
      <c r="AW55" s="828"/>
      <c r="AX55" s="828"/>
      <c r="AY55" s="828"/>
      <c r="AZ55" s="830"/>
      <c r="BA55" s="830"/>
      <c r="BB55" s="830"/>
      <c r="BC55" s="830"/>
      <c r="BD55" s="830"/>
      <c r="BE55" s="720"/>
      <c r="BF55" s="720"/>
      <c r="BG55" s="720"/>
      <c r="BH55" s="720"/>
      <c r="BI55" s="721"/>
      <c r="BJ55" s="222"/>
      <c r="BK55" s="222"/>
      <c r="BL55" s="222"/>
      <c r="BM55" s="222"/>
      <c r="BN55" s="222"/>
      <c r="BO55" s="231"/>
      <c r="BP55" s="231"/>
      <c r="BQ55" s="228">
        <v>49</v>
      </c>
      <c r="BR55" s="229"/>
      <c r="BS55" s="711"/>
      <c r="BT55" s="712"/>
      <c r="BU55" s="712"/>
      <c r="BV55" s="712"/>
      <c r="BW55" s="712"/>
      <c r="BX55" s="712"/>
      <c r="BY55" s="712"/>
      <c r="BZ55" s="712"/>
      <c r="CA55" s="712"/>
      <c r="CB55" s="712"/>
      <c r="CC55" s="712"/>
      <c r="CD55" s="712"/>
      <c r="CE55" s="712"/>
      <c r="CF55" s="712"/>
      <c r="CG55" s="714"/>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1"/>
      <c r="DW55" s="712"/>
      <c r="DX55" s="712"/>
      <c r="DY55" s="712"/>
      <c r="DZ55" s="713"/>
      <c r="EA55" s="220"/>
    </row>
    <row r="56" spans="1:131" ht="26.25" customHeight="1" x14ac:dyDescent="0.2">
      <c r="A56" s="228">
        <v>29</v>
      </c>
      <c r="B56" s="799"/>
      <c r="C56" s="800"/>
      <c r="D56" s="800"/>
      <c r="E56" s="800"/>
      <c r="F56" s="800"/>
      <c r="G56" s="800"/>
      <c r="H56" s="800"/>
      <c r="I56" s="800"/>
      <c r="J56" s="800"/>
      <c r="K56" s="800"/>
      <c r="L56" s="800"/>
      <c r="M56" s="800"/>
      <c r="N56" s="800"/>
      <c r="O56" s="800"/>
      <c r="P56" s="801"/>
      <c r="Q56" s="827"/>
      <c r="R56" s="828"/>
      <c r="S56" s="828"/>
      <c r="T56" s="828"/>
      <c r="U56" s="828"/>
      <c r="V56" s="828"/>
      <c r="W56" s="828"/>
      <c r="X56" s="828"/>
      <c r="Y56" s="828"/>
      <c r="Z56" s="828"/>
      <c r="AA56" s="828"/>
      <c r="AB56" s="828"/>
      <c r="AC56" s="828"/>
      <c r="AD56" s="828"/>
      <c r="AE56" s="829"/>
      <c r="AF56" s="725"/>
      <c r="AG56" s="726"/>
      <c r="AH56" s="726"/>
      <c r="AI56" s="726"/>
      <c r="AJ56" s="727"/>
      <c r="AK56" s="831"/>
      <c r="AL56" s="828"/>
      <c r="AM56" s="828"/>
      <c r="AN56" s="828"/>
      <c r="AO56" s="828"/>
      <c r="AP56" s="828"/>
      <c r="AQ56" s="828"/>
      <c r="AR56" s="828"/>
      <c r="AS56" s="828"/>
      <c r="AT56" s="828"/>
      <c r="AU56" s="828"/>
      <c r="AV56" s="828"/>
      <c r="AW56" s="828"/>
      <c r="AX56" s="828"/>
      <c r="AY56" s="828"/>
      <c r="AZ56" s="830"/>
      <c r="BA56" s="830"/>
      <c r="BB56" s="830"/>
      <c r="BC56" s="830"/>
      <c r="BD56" s="830"/>
      <c r="BE56" s="720"/>
      <c r="BF56" s="720"/>
      <c r="BG56" s="720"/>
      <c r="BH56" s="720"/>
      <c r="BI56" s="721"/>
      <c r="BJ56" s="222"/>
      <c r="BK56" s="222"/>
      <c r="BL56" s="222"/>
      <c r="BM56" s="222"/>
      <c r="BN56" s="222"/>
      <c r="BO56" s="231"/>
      <c r="BP56" s="231"/>
      <c r="BQ56" s="228">
        <v>50</v>
      </c>
      <c r="BR56" s="229"/>
      <c r="BS56" s="711"/>
      <c r="BT56" s="712"/>
      <c r="BU56" s="712"/>
      <c r="BV56" s="712"/>
      <c r="BW56" s="712"/>
      <c r="BX56" s="712"/>
      <c r="BY56" s="712"/>
      <c r="BZ56" s="712"/>
      <c r="CA56" s="712"/>
      <c r="CB56" s="712"/>
      <c r="CC56" s="712"/>
      <c r="CD56" s="712"/>
      <c r="CE56" s="712"/>
      <c r="CF56" s="712"/>
      <c r="CG56" s="714"/>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1"/>
      <c r="DW56" s="712"/>
      <c r="DX56" s="712"/>
      <c r="DY56" s="712"/>
      <c r="DZ56" s="713"/>
      <c r="EA56" s="220"/>
    </row>
    <row r="57" spans="1:131" ht="26.25" customHeight="1" x14ac:dyDescent="0.2">
      <c r="A57" s="228">
        <v>30</v>
      </c>
      <c r="B57" s="799"/>
      <c r="C57" s="800"/>
      <c r="D57" s="800"/>
      <c r="E57" s="800"/>
      <c r="F57" s="800"/>
      <c r="G57" s="800"/>
      <c r="H57" s="800"/>
      <c r="I57" s="800"/>
      <c r="J57" s="800"/>
      <c r="K57" s="800"/>
      <c r="L57" s="800"/>
      <c r="M57" s="800"/>
      <c r="N57" s="800"/>
      <c r="O57" s="800"/>
      <c r="P57" s="801"/>
      <c r="Q57" s="827"/>
      <c r="R57" s="828"/>
      <c r="S57" s="828"/>
      <c r="T57" s="828"/>
      <c r="U57" s="828"/>
      <c r="V57" s="828"/>
      <c r="W57" s="828"/>
      <c r="X57" s="828"/>
      <c r="Y57" s="828"/>
      <c r="Z57" s="828"/>
      <c r="AA57" s="828"/>
      <c r="AB57" s="828"/>
      <c r="AC57" s="828"/>
      <c r="AD57" s="828"/>
      <c r="AE57" s="829"/>
      <c r="AF57" s="725"/>
      <c r="AG57" s="726"/>
      <c r="AH57" s="726"/>
      <c r="AI57" s="726"/>
      <c r="AJ57" s="727"/>
      <c r="AK57" s="831"/>
      <c r="AL57" s="828"/>
      <c r="AM57" s="828"/>
      <c r="AN57" s="828"/>
      <c r="AO57" s="828"/>
      <c r="AP57" s="828"/>
      <c r="AQ57" s="828"/>
      <c r="AR57" s="828"/>
      <c r="AS57" s="828"/>
      <c r="AT57" s="828"/>
      <c r="AU57" s="828"/>
      <c r="AV57" s="828"/>
      <c r="AW57" s="828"/>
      <c r="AX57" s="828"/>
      <c r="AY57" s="828"/>
      <c r="AZ57" s="830"/>
      <c r="BA57" s="830"/>
      <c r="BB57" s="830"/>
      <c r="BC57" s="830"/>
      <c r="BD57" s="830"/>
      <c r="BE57" s="720"/>
      <c r="BF57" s="720"/>
      <c r="BG57" s="720"/>
      <c r="BH57" s="720"/>
      <c r="BI57" s="721"/>
      <c r="BJ57" s="222"/>
      <c r="BK57" s="222"/>
      <c r="BL57" s="222"/>
      <c r="BM57" s="222"/>
      <c r="BN57" s="222"/>
      <c r="BO57" s="231"/>
      <c r="BP57" s="231"/>
      <c r="BQ57" s="228">
        <v>51</v>
      </c>
      <c r="BR57" s="229"/>
      <c r="BS57" s="711"/>
      <c r="BT57" s="712"/>
      <c r="BU57" s="712"/>
      <c r="BV57" s="712"/>
      <c r="BW57" s="712"/>
      <c r="BX57" s="712"/>
      <c r="BY57" s="712"/>
      <c r="BZ57" s="712"/>
      <c r="CA57" s="712"/>
      <c r="CB57" s="712"/>
      <c r="CC57" s="712"/>
      <c r="CD57" s="712"/>
      <c r="CE57" s="712"/>
      <c r="CF57" s="712"/>
      <c r="CG57" s="714"/>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1"/>
      <c r="DW57" s="712"/>
      <c r="DX57" s="712"/>
      <c r="DY57" s="712"/>
      <c r="DZ57" s="713"/>
      <c r="EA57" s="220"/>
    </row>
    <row r="58" spans="1:131" ht="26.25" customHeight="1" x14ac:dyDescent="0.2">
      <c r="A58" s="228">
        <v>31</v>
      </c>
      <c r="B58" s="799"/>
      <c r="C58" s="800"/>
      <c r="D58" s="800"/>
      <c r="E58" s="800"/>
      <c r="F58" s="800"/>
      <c r="G58" s="800"/>
      <c r="H58" s="800"/>
      <c r="I58" s="800"/>
      <c r="J58" s="800"/>
      <c r="K58" s="800"/>
      <c r="L58" s="800"/>
      <c r="M58" s="800"/>
      <c r="N58" s="800"/>
      <c r="O58" s="800"/>
      <c r="P58" s="801"/>
      <c r="Q58" s="827"/>
      <c r="R58" s="828"/>
      <c r="S58" s="828"/>
      <c r="T58" s="828"/>
      <c r="U58" s="828"/>
      <c r="V58" s="828"/>
      <c r="W58" s="828"/>
      <c r="X58" s="828"/>
      <c r="Y58" s="828"/>
      <c r="Z58" s="828"/>
      <c r="AA58" s="828"/>
      <c r="AB58" s="828"/>
      <c r="AC58" s="828"/>
      <c r="AD58" s="828"/>
      <c r="AE58" s="829"/>
      <c r="AF58" s="725"/>
      <c r="AG58" s="726"/>
      <c r="AH58" s="726"/>
      <c r="AI58" s="726"/>
      <c r="AJ58" s="727"/>
      <c r="AK58" s="831"/>
      <c r="AL58" s="828"/>
      <c r="AM58" s="828"/>
      <c r="AN58" s="828"/>
      <c r="AO58" s="828"/>
      <c r="AP58" s="828"/>
      <c r="AQ58" s="828"/>
      <c r="AR58" s="828"/>
      <c r="AS58" s="828"/>
      <c r="AT58" s="828"/>
      <c r="AU58" s="828"/>
      <c r="AV58" s="828"/>
      <c r="AW58" s="828"/>
      <c r="AX58" s="828"/>
      <c r="AY58" s="828"/>
      <c r="AZ58" s="830"/>
      <c r="BA58" s="830"/>
      <c r="BB58" s="830"/>
      <c r="BC58" s="830"/>
      <c r="BD58" s="830"/>
      <c r="BE58" s="720"/>
      <c r="BF58" s="720"/>
      <c r="BG58" s="720"/>
      <c r="BH58" s="720"/>
      <c r="BI58" s="721"/>
      <c r="BJ58" s="222"/>
      <c r="BK58" s="222"/>
      <c r="BL58" s="222"/>
      <c r="BM58" s="222"/>
      <c r="BN58" s="222"/>
      <c r="BO58" s="231"/>
      <c r="BP58" s="231"/>
      <c r="BQ58" s="228">
        <v>52</v>
      </c>
      <c r="BR58" s="229"/>
      <c r="BS58" s="711"/>
      <c r="BT58" s="712"/>
      <c r="BU58" s="712"/>
      <c r="BV58" s="712"/>
      <c r="BW58" s="712"/>
      <c r="BX58" s="712"/>
      <c r="BY58" s="712"/>
      <c r="BZ58" s="712"/>
      <c r="CA58" s="712"/>
      <c r="CB58" s="712"/>
      <c r="CC58" s="712"/>
      <c r="CD58" s="712"/>
      <c r="CE58" s="712"/>
      <c r="CF58" s="712"/>
      <c r="CG58" s="714"/>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1"/>
      <c r="DW58" s="712"/>
      <c r="DX58" s="712"/>
      <c r="DY58" s="712"/>
      <c r="DZ58" s="713"/>
      <c r="EA58" s="220"/>
    </row>
    <row r="59" spans="1:131" ht="26.25" customHeight="1" x14ac:dyDescent="0.2">
      <c r="A59" s="228">
        <v>32</v>
      </c>
      <c r="B59" s="799"/>
      <c r="C59" s="800"/>
      <c r="D59" s="800"/>
      <c r="E59" s="800"/>
      <c r="F59" s="800"/>
      <c r="G59" s="800"/>
      <c r="H59" s="800"/>
      <c r="I59" s="800"/>
      <c r="J59" s="800"/>
      <c r="K59" s="800"/>
      <c r="L59" s="800"/>
      <c r="M59" s="800"/>
      <c r="N59" s="800"/>
      <c r="O59" s="800"/>
      <c r="P59" s="801"/>
      <c r="Q59" s="827"/>
      <c r="R59" s="828"/>
      <c r="S59" s="828"/>
      <c r="T59" s="828"/>
      <c r="U59" s="828"/>
      <c r="V59" s="828"/>
      <c r="W59" s="828"/>
      <c r="X59" s="828"/>
      <c r="Y59" s="828"/>
      <c r="Z59" s="828"/>
      <c r="AA59" s="828"/>
      <c r="AB59" s="828"/>
      <c r="AC59" s="828"/>
      <c r="AD59" s="828"/>
      <c r="AE59" s="829"/>
      <c r="AF59" s="725"/>
      <c r="AG59" s="726"/>
      <c r="AH59" s="726"/>
      <c r="AI59" s="726"/>
      <c r="AJ59" s="727"/>
      <c r="AK59" s="831"/>
      <c r="AL59" s="828"/>
      <c r="AM59" s="828"/>
      <c r="AN59" s="828"/>
      <c r="AO59" s="828"/>
      <c r="AP59" s="828"/>
      <c r="AQ59" s="828"/>
      <c r="AR59" s="828"/>
      <c r="AS59" s="828"/>
      <c r="AT59" s="828"/>
      <c r="AU59" s="828"/>
      <c r="AV59" s="828"/>
      <c r="AW59" s="828"/>
      <c r="AX59" s="828"/>
      <c r="AY59" s="828"/>
      <c r="AZ59" s="830"/>
      <c r="BA59" s="830"/>
      <c r="BB59" s="830"/>
      <c r="BC59" s="830"/>
      <c r="BD59" s="830"/>
      <c r="BE59" s="720"/>
      <c r="BF59" s="720"/>
      <c r="BG59" s="720"/>
      <c r="BH59" s="720"/>
      <c r="BI59" s="721"/>
      <c r="BJ59" s="222"/>
      <c r="BK59" s="222"/>
      <c r="BL59" s="222"/>
      <c r="BM59" s="222"/>
      <c r="BN59" s="222"/>
      <c r="BO59" s="231"/>
      <c r="BP59" s="231"/>
      <c r="BQ59" s="228">
        <v>53</v>
      </c>
      <c r="BR59" s="229"/>
      <c r="BS59" s="711"/>
      <c r="BT59" s="712"/>
      <c r="BU59" s="712"/>
      <c r="BV59" s="712"/>
      <c r="BW59" s="712"/>
      <c r="BX59" s="712"/>
      <c r="BY59" s="712"/>
      <c r="BZ59" s="712"/>
      <c r="CA59" s="712"/>
      <c r="CB59" s="712"/>
      <c r="CC59" s="712"/>
      <c r="CD59" s="712"/>
      <c r="CE59" s="712"/>
      <c r="CF59" s="712"/>
      <c r="CG59" s="714"/>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1"/>
      <c r="DW59" s="712"/>
      <c r="DX59" s="712"/>
      <c r="DY59" s="712"/>
      <c r="DZ59" s="713"/>
      <c r="EA59" s="220"/>
    </row>
    <row r="60" spans="1:131" ht="26.25" customHeight="1" x14ac:dyDescent="0.2">
      <c r="A60" s="228">
        <v>33</v>
      </c>
      <c r="B60" s="799"/>
      <c r="C60" s="800"/>
      <c r="D60" s="800"/>
      <c r="E60" s="800"/>
      <c r="F60" s="800"/>
      <c r="G60" s="800"/>
      <c r="H60" s="800"/>
      <c r="I60" s="800"/>
      <c r="J60" s="800"/>
      <c r="K60" s="800"/>
      <c r="L60" s="800"/>
      <c r="M60" s="800"/>
      <c r="N60" s="800"/>
      <c r="O60" s="800"/>
      <c r="P60" s="801"/>
      <c r="Q60" s="827"/>
      <c r="R60" s="828"/>
      <c r="S60" s="828"/>
      <c r="T60" s="828"/>
      <c r="U60" s="828"/>
      <c r="V60" s="828"/>
      <c r="W60" s="828"/>
      <c r="X60" s="828"/>
      <c r="Y60" s="828"/>
      <c r="Z60" s="828"/>
      <c r="AA60" s="828"/>
      <c r="AB60" s="828"/>
      <c r="AC60" s="828"/>
      <c r="AD60" s="828"/>
      <c r="AE60" s="829"/>
      <c r="AF60" s="725"/>
      <c r="AG60" s="726"/>
      <c r="AH60" s="726"/>
      <c r="AI60" s="726"/>
      <c r="AJ60" s="727"/>
      <c r="AK60" s="831"/>
      <c r="AL60" s="828"/>
      <c r="AM60" s="828"/>
      <c r="AN60" s="828"/>
      <c r="AO60" s="828"/>
      <c r="AP60" s="828"/>
      <c r="AQ60" s="828"/>
      <c r="AR60" s="828"/>
      <c r="AS60" s="828"/>
      <c r="AT60" s="828"/>
      <c r="AU60" s="828"/>
      <c r="AV60" s="828"/>
      <c r="AW60" s="828"/>
      <c r="AX60" s="828"/>
      <c r="AY60" s="828"/>
      <c r="AZ60" s="830"/>
      <c r="BA60" s="830"/>
      <c r="BB60" s="830"/>
      <c r="BC60" s="830"/>
      <c r="BD60" s="830"/>
      <c r="BE60" s="720"/>
      <c r="BF60" s="720"/>
      <c r="BG60" s="720"/>
      <c r="BH60" s="720"/>
      <c r="BI60" s="721"/>
      <c r="BJ60" s="222"/>
      <c r="BK60" s="222"/>
      <c r="BL60" s="222"/>
      <c r="BM60" s="222"/>
      <c r="BN60" s="222"/>
      <c r="BO60" s="231"/>
      <c r="BP60" s="231"/>
      <c r="BQ60" s="228">
        <v>54</v>
      </c>
      <c r="BR60" s="229"/>
      <c r="BS60" s="711"/>
      <c r="BT60" s="712"/>
      <c r="BU60" s="712"/>
      <c r="BV60" s="712"/>
      <c r="BW60" s="712"/>
      <c r="BX60" s="712"/>
      <c r="BY60" s="712"/>
      <c r="BZ60" s="712"/>
      <c r="CA60" s="712"/>
      <c r="CB60" s="712"/>
      <c r="CC60" s="712"/>
      <c r="CD60" s="712"/>
      <c r="CE60" s="712"/>
      <c r="CF60" s="712"/>
      <c r="CG60" s="714"/>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1"/>
      <c r="DW60" s="712"/>
      <c r="DX60" s="712"/>
      <c r="DY60" s="712"/>
      <c r="DZ60" s="713"/>
      <c r="EA60" s="220"/>
    </row>
    <row r="61" spans="1:131" ht="26.25" customHeight="1" thickBot="1" x14ac:dyDescent="0.25">
      <c r="A61" s="228">
        <v>34</v>
      </c>
      <c r="B61" s="799"/>
      <c r="C61" s="800"/>
      <c r="D61" s="800"/>
      <c r="E61" s="800"/>
      <c r="F61" s="800"/>
      <c r="G61" s="800"/>
      <c r="H61" s="800"/>
      <c r="I61" s="800"/>
      <c r="J61" s="800"/>
      <c r="K61" s="800"/>
      <c r="L61" s="800"/>
      <c r="M61" s="800"/>
      <c r="N61" s="800"/>
      <c r="O61" s="800"/>
      <c r="P61" s="801"/>
      <c r="Q61" s="827"/>
      <c r="R61" s="828"/>
      <c r="S61" s="828"/>
      <c r="T61" s="828"/>
      <c r="U61" s="828"/>
      <c r="V61" s="828"/>
      <c r="W61" s="828"/>
      <c r="X61" s="828"/>
      <c r="Y61" s="828"/>
      <c r="Z61" s="828"/>
      <c r="AA61" s="828"/>
      <c r="AB61" s="828"/>
      <c r="AC61" s="828"/>
      <c r="AD61" s="828"/>
      <c r="AE61" s="829"/>
      <c r="AF61" s="725"/>
      <c r="AG61" s="726"/>
      <c r="AH61" s="726"/>
      <c r="AI61" s="726"/>
      <c r="AJ61" s="727"/>
      <c r="AK61" s="831"/>
      <c r="AL61" s="828"/>
      <c r="AM61" s="828"/>
      <c r="AN61" s="828"/>
      <c r="AO61" s="828"/>
      <c r="AP61" s="828"/>
      <c r="AQ61" s="828"/>
      <c r="AR61" s="828"/>
      <c r="AS61" s="828"/>
      <c r="AT61" s="828"/>
      <c r="AU61" s="828"/>
      <c r="AV61" s="828"/>
      <c r="AW61" s="828"/>
      <c r="AX61" s="828"/>
      <c r="AY61" s="828"/>
      <c r="AZ61" s="830"/>
      <c r="BA61" s="830"/>
      <c r="BB61" s="830"/>
      <c r="BC61" s="830"/>
      <c r="BD61" s="830"/>
      <c r="BE61" s="720"/>
      <c r="BF61" s="720"/>
      <c r="BG61" s="720"/>
      <c r="BH61" s="720"/>
      <c r="BI61" s="721"/>
      <c r="BJ61" s="222"/>
      <c r="BK61" s="222"/>
      <c r="BL61" s="222"/>
      <c r="BM61" s="222"/>
      <c r="BN61" s="222"/>
      <c r="BO61" s="231"/>
      <c r="BP61" s="231"/>
      <c r="BQ61" s="228">
        <v>55</v>
      </c>
      <c r="BR61" s="229"/>
      <c r="BS61" s="711"/>
      <c r="BT61" s="712"/>
      <c r="BU61" s="712"/>
      <c r="BV61" s="712"/>
      <c r="BW61" s="712"/>
      <c r="BX61" s="712"/>
      <c r="BY61" s="712"/>
      <c r="BZ61" s="712"/>
      <c r="CA61" s="712"/>
      <c r="CB61" s="712"/>
      <c r="CC61" s="712"/>
      <c r="CD61" s="712"/>
      <c r="CE61" s="712"/>
      <c r="CF61" s="712"/>
      <c r="CG61" s="714"/>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1"/>
      <c r="DW61" s="712"/>
      <c r="DX61" s="712"/>
      <c r="DY61" s="712"/>
      <c r="DZ61" s="713"/>
      <c r="EA61" s="220"/>
    </row>
    <row r="62" spans="1:131" ht="26.25" customHeight="1" x14ac:dyDescent="0.2">
      <c r="A62" s="228">
        <v>35</v>
      </c>
      <c r="B62" s="799"/>
      <c r="C62" s="800"/>
      <c r="D62" s="800"/>
      <c r="E62" s="800"/>
      <c r="F62" s="800"/>
      <c r="G62" s="800"/>
      <c r="H62" s="800"/>
      <c r="I62" s="800"/>
      <c r="J62" s="800"/>
      <c r="K62" s="800"/>
      <c r="L62" s="800"/>
      <c r="M62" s="800"/>
      <c r="N62" s="800"/>
      <c r="O62" s="800"/>
      <c r="P62" s="801"/>
      <c r="Q62" s="827"/>
      <c r="R62" s="828"/>
      <c r="S62" s="828"/>
      <c r="T62" s="828"/>
      <c r="U62" s="828"/>
      <c r="V62" s="828"/>
      <c r="W62" s="828"/>
      <c r="X62" s="828"/>
      <c r="Y62" s="828"/>
      <c r="Z62" s="828"/>
      <c r="AA62" s="828"/>
      <c r="AB62" s="828"/>
      <c r="AC62" s="828"/>
      <c r="AD62" s="828"/>
      <c r="AE62" s="829"/>
      <c r="AF62" s="725"/>
      <c r="AG62" s="726"/>
      <c r="AH62" s="726"/>
      <c r="AI62" s="726"/>
      <c r="AJ62" s="727"/>
      <c r="AK62" s="831"/>
      <c r="AL62" s="828"/>
      <c r="AM62" s="828"/>
      <c r="AN62" s="828"/>
      <c r="AO62" s="828"/>
      <c r="AP62" s="828"/>
      <c r="AQ62" s="828"/>
      <c r="AR62" s="828"/>
      <c r="AS62" s="828"/>
      <c r="AT62" s="828"/>
      <c r="AU62" s="828"/>
      <c r="AV62" s="828"/>
      <c r="AW62" s="828"/>
      <c r="AX62" s="828"/>
      <c r="AY62" s="828"/>
      <c r="AZ62" s="830"/>
      <c r="BA62" s="830"/>
      <c r="BB62" s="830"/>
      <c r="BC62" s="830"/>
      <c r="BD62" s="830"/>
      <c r="BE62" s="720"/>
      <c r="BF62" s="720"/>
      <c r="BG62" s="720"/>
      <c r="BH62" s="720"/>
      <c r="BI62" s="721"/>
      <c r="BJ62" s="839" t="s">
        <v>418</v>
      </c>
      <c r="BK62" s="812"/>
      <c r="BL62" s="812"/>
      <c r="BM62" s="812"/>
      <c r="BN62" s="813"/>
      <c r="BO62" s="231"/>
      <c r="BP62" s="231"/>
      <c r="BQ62" s="228">
        <v>56</v>
      </c>
      <c r="BR62" s="229"/>
      <c r="BS62" s="711"/>
      <c r="BT62" s="712"/>
      <c r="BU62" s="712"/>
      <c r="BV62" s="712"/>
      <c r="BW62" s="712"/>
      <c r="BX62" s="712"/>
      <c r="BY62" s="712"/>
      <c r="BZ62" s="712"/>
      <c r="CA62" s="712"/>
      <c r="CB62" s="712"/>
      <c r="CC62" s="712"/>
      <c r="CD62" s="712"/>
      <c r="CE62" s="712"/>
      <c r="CF62" s="712"/>
      <c r="CG62" s="714"/>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1"/>
      <c r="DW62" s="712"/>
      <c r="DX62" s="712"/>
      <c r="DY62" s="712"/>
      <c r="DZ62" s="713"/>
      <c r="EA62" s="220"/>
    </row>
    <row r="63" spans="1:131" ht="26.25" customHeight="1" thickBot="1" x14ac:dyDescent="0.25">
      <c r="A63" s="230" t="s">
        <v>391</v>
      </c>
      <c r="B63" s="802" t="s">
        <v>419</v>
      </c>
      <c r="C63" s="803"/>
      <c r="D63" s="803"/>
      <c r="E63" s="803"/>
      <c r="F63" s="803"/>
      <c r="G63" s="803"/>
      <c r="H63" s="803"/>
      <c r="I63" s="803"/>
      <c r="J63" s="803"/>
      <c r="K63" s="803"/>
      <c r="L63" s="803"/>
      <c r="M63" s="803"/>
      <c r="N63" s="803"/>
      <c r="O63" s="803"/>
      <c r="P63" s="804"/>
      <c r="Q63" s="832"/>
      <c r="R63" s="833"/>
      <c r="S63" s="833"/>
      <c r="T63" s="833"/>
      <c r="U63" s="833"/>
      <c r="V63" s="833"/>
      <c r="W63" s="833"/>
      <c r="X63" s="833"/>
      <c r="Y63" s="833"/>
      <c r="Z63" s="833"/>
      <c r="AA63" s="833"/>
      <c r="AB63" s="833"/>
      <c r="AC63" s="833"/>
      <c r="AD63" s="833"/>
      <c r="AE63" s="834"/>
      <c r="AF63" s="835">
        <v>1843</v>
      </c>
      <c r="AG63" s="836"/>
      <c r="AH63" s="836"/>
      <c r="AI63" s="836"/>
      <c r="AJ63" s="837"/>
      <c r="AK63" s="838"/>
      <c r="AL63" s="833"/>
      <c r="AM63" s="833"/>
      <c r="AN63" s="833"/>
      <c r="AO63" s="833"/>
      <c r="AP63" s="836">
        <v>16157</v>
      </c>
      <c r="AQ63" s="836"/>
      <c r="AR63" s="836"/>
      <c r="AS63" s="836"/>
      <c r="AT63" s="836"/>
      <c r="AU63" s="836">
        <v>8398</v>
      </c>
      <c r="AV63" s="836"/>
      <c r="AW63" s="836"/>
      <c r="AX63" s="836"/>
      <c r="AY63" s="836"/>
      <c r="AZ63" s="840"/>
      <c r="BA63" s="840"/>
      <c r="BB63" s="840"/>
      <c r="BC63" s="840"/>
      <c r="BD63" s="840"/>
      <c r="BE63" s="841"/>
      <c r="BF63" s="841"/>
      <c r="BG63" s="841"/>
      <c r="BH63" s="841"/>
      <c r="BI63" s="842"/>
      <c r="BJ63" s="843" t="s">
        <v>420</v>
      </c>
      <c r="BK63" s="844"/>
      <c r="BL63" s="844"/>
      <c r="BM63" s="844"/>
      <c r="BN63" s="845"/>
      <c r="BO63" s="231"/>
      <c r="BP63" s="231"/>
      <c r="BQ63" s="228">
        <v>57</v>
      </c>
      <c r="BR63" s="229"/>
      <c r="BS63" s="711"/>
      <c r="BT63" s="712"/>
      <c r="BU63" s="712"/>
      <c r="BV63" s="712"/>
      <c r="BW63" s="712"/>
      <c r="BX63" s="712"/>
      <c r="BY63" s="712"/>
      <c r="BZ63" s="712"/>
      <c r="CA63" s="712"/>
      <c r="CB63" s="712"/>
      <c r="CC63" s="712"/>
      <c r="CD63" s="712"/>
      <c r="CE63" s="712"/>
      <c r="CF63" s="712"/>
      <c r="CG63" s="714"/>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1"/>
      <c r="DW63" s="712"/>
      <c r="DX63" s="712"/>
      <c r="DY63" s="712"/>
      <c r="DZ63" s="713"/>
      <c r="EA63" s="220"/>
    </row>
    <row r="64" spans="1:131" ht="26.25" customHeight="1" x14ac:dyDescent="0.2">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711"/>
      <c r="BT64" s="712"/>
      <c r="BU64" s="712"/>
      <c r="BV64" s="712"/>
      <c r="BW64" s="712"/>
      <c r="BX64" s="712"/>
      <c r="BY64" s="712"/>
      <c r="BZ64" s="712"/>
      <c r="CA64" s="712"/>
      <c r="CB64" s="712"/>
      <c r="CC64" s="712"/>
      <c r="CD64" s="712"/>
      <c r="CE64" s="712"/>
      <c r="CF64" s="712"/>
      <c r="CG64" s="714"/>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1"/>
      <c r="DW64" s="712"/>
      <c r="DX64" s="712"/>
      <c r="DY64" s="712"/>
      <c r="DZ64" s="713"/>
      <c r="EA64" s="220"/>
    </row>
    <row r="65" spans="1:131" ht="26.25" customHeight="1" thickBot="1" x14ac:dyDescent="0.25">
      <c r="A65" s="222" t="s">
        <v>421</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711"/>
      <c r="BT65" s="712"/>
      <c r="BU65" s="712"/>
      <c r="BV65" s="712"/>
      <c r="BW65" s="712"/>
      <c r="BX65" s="712"/>
      <c r="BY65" s="712"/>
      <c r="BZ65" s="712"/>
      <c r="CA65" s="712"/>
      <c r="CB65" s="712"/>
      <c r="CC65" s="712"/>
      <c r="CD65" s="712"/>
      <c r="CE65" s="712"/>
      <c r="CF65" s="712"/>
      <c r="CG65" s="714"/>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1"/>
      <c r="DW65" s="712"/>
      <c r="DX65" s="712"/>
      <c r="DY65" s="712"/>
      <c r="DZ65" s="713"/>
      <c r="EA65" s="220"/>
    </row>
    <row r="66" spans="1:131" ht="26.25" customHeight="1" x14ac:dyDescent="0.2">
      <c r="A66" s="745" t="s">
        <v>422</v>
      </c>
      <c r="B66" s="746"/>
      <c r="C66" s="746"/>
      <c r="D66" s="746"/>
      <c r="E66" s="746"/>
      <c r="F66" s="746"/>
      <c r="G66" s="746"/>
      <c r="H66" s="746"/>
      <c r="I66" s="746"/>
      <c r="J66" s="746"/>
      <c r="K66" s="746"/>
      <c r="L66" s="746"/>
      <c r="M66" s="746"/>
      <c r="N66" s="746"/>
      <c r="O66" s="746"/>
      <c r="P66" s="747"/>
      <c r="Q66" s="751" t="s">
        <v>423</v>
      </c>
      <c r="R66" s="752"/>
      <c r="S66" s="752"/>
      <c r="T66" s="752"/>
      <c r="U66" s="753"/>
      <c r="V66" s="751" t="s">
        <v>424</v>
      </c>
      <c r="W66" s="752"/>
      <c r="X66" s="752"/>
      <c r="Y66" s="752"/>
      <c r="Z66" s="753"/>
      <c r="AA66" s="751" t="s">
        <v>425</v>
      </c>
      <c r="AB66" s="752"/>
      <c r="AC66" s="752"/>
      <c r="AD66" s="752"/>
      <c r="AE66" s="753"/>
      <c r="AF66" s="846" t="s">
        <v>426</v>
      </c>
      <c r="AG66" s="819"/>
      <c r="AH66" s="819"/>
      <c r="AI66" s="819"/>
      <c r="AJ66" s="847"/>
      <c r="AK66" s="751" t="s">
        <v>427</v>
      </c>
      <c r="AL66" s="746"/>
      <c r="AM66" s="746"/>
      <c r="AN66" s="746"/>
      <c r="AO66" s="747"/>
      <c r="AP66" s="751" t="s">
        <v>428</v>
      </c>
      <c r="AQ66" s="752"/>
      <c r="AR66" s="752"/>
      <c r="AS66" s="752"/>
      <c r="AT66" s="753"/>
      <c r="AU66" s="751" t="s">
        <v>429</v>
      </c>
      <c r="AV66" s="752"/>
      <c r="AW66" s="752"/>
      <c r="AX66" s="752"/>
      <c r="AY66" s="753"/>
      <c r="AZ66" s="751" t="s">
        <v>379</v>
      </c>
      <c r="BA66" s="752"/>
      <c r="BB66" s="752"/>
      <c r="BC66" s="752"/>
      <c r="BD66" s="758"/>
      <c r="BE66" s="231"/>
      <c r="BF66" s="231"/>
      <c r="BG66" s="231"/>
      <c r="BH66" s="231"/>
      <c r="BI66" s="231"/>
      <c r="BJ66" s="231"/>
      <c r="BK66" s="231"/>
      <c r="BL66" s="231"/>
      <c r="BM66" s="231"/>
      <c r="BN66" s="231"/>
      <c r="BO66" s="231"/>
      <c r="BP66" s="231"/>
      <c r="BQ66" s="228">
        <v>60</v>
      </c>
      <c r="BR66" s="233"/>
      <c r="BS66" s="851"/>
      <c r="BT66" s="852"/>
      <c r="BU66" s="852"/>
      <c r="BV66" s="852"/>
      <c r="BW66" s="852"/>
      <c r="BX66" s="852"/>
      <c r="BY66" s="852"/>
      <c r="BZ66" s="852"/>
      <c r="CA66" s="852"/>
      <c r="CB66" s="852"/>
      <c r="CC66" s="852"/>
      <c r="CD66" s="852"/>
      <c r="CE66" s="852"/>
      <c r="CF66" s="852"/>
      <c r="CG66" s="857"/>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220"/>
    </row>
    <row r="67" spans="1:131" ht="26.25" customHeight="1" thickBot="1" x14ac:dyDescent="0.25">
      <c r="A67" s="748"/>
      <c r="B67" s="749"/>
      <c r="C67" s="749"/>
      <c r="D67" s="749"/>
      <c r="E67" s="749"/>
      <c r="F67" s="749"/>
      <c r="G67" s="749"/>
      <c r="H67" s="749"/>
      <c r="I67" s="749"/>
      <c r="J67" s="749"/>
      <c r="K67" s="749"/>
      <c r="L67" s="749"/>
      <c r="M67" s="749"/>
      <c r="N67" s="749"/>
      <c r="O67" s="749"/>
      <c r="P67" s="750"/>
      <c r="Q67" s="754"/>
      <c r="R67" s="755"/>
      <c r="S67" s="755"/>
      <c r="T67" s="755"/>
      <c r="U67" s="756"/>
      <c r="V67" s="754"/>
      <c r="W67" s="755"/>
      <c r="X67" s="755"/>
      <c r="Y67" s="755"/>
      <c r="Z67" s="756"/>
      <c r="AA67" s="754"/>
      <c r="AB67" s="755"/>
      <c r="AC67" s="755"/>
      <c r="AD67" s="755"/>
      <c r="AE67" s="756"/>
      <c r="AF67" s="848"/>
      <c r="AG67" s="822"/>
      <c r="AH67" s="822"/>
      <c r="AI67" s="822"/>
      <c r="AJ67" s="849"/>
      <c r="AK67" s="850"/>
      <c r="AL67" s="749"/>
      <c r="AM67" s="749"/>
      <c r="AN67" s="749"/>
      <c r="AO67" s="750"/>
      <c r="AP67" s="754"/>
      <c r="AQ67" s="755"/>
      <c r="AR67" s="755"/>
      <c r="AS67" s="755"/>
      <c r="AT67" s="756"/>
      <c r="AU67" s="754"/>
      <c r="AV67" s="755"/>
      <c r="AW67" s="755"/>
      <c r="AX67" s="755"/>
      <c r="AY67" s="756"/>
      <c r="AZ67" s="754"/>
      <c r="BA67" s="755"/>
      <c r="BB67" s="755"/>
      <c r="BC67" s="755"/>
      <c r="BD67" s="760"/>
      <c r="BE67" s="231"/>
      <c r="BF67" s="231"/>
      <c r="BG67" s="231"/>
      <c r="BH67" s="231"/>
      <c r="BI67" s="231"/>
      <c r="BJ67" s="231"/>
      <c r="BK67" s="231"/>
      <c r="BL67" s="231"/>
      <c r="BM67" s="231"/>
      <c r="BN67" s="231"/>
      <c r="BO67" s="231"/>
      <c r="BP67" s="231"/>
      <c r="BQ67" s="228">
        <v>61</v>
      </c>
      <c r="BR67" s="233"/>
      <c r="BS67" s="851"/>
      <c r="BT67" s="852"/>
      <c r="BU67" s="852"/>
      <c r="BV67" s="852"/>
      <c r="BW67" s="852"/>
      <c r="BX67" s="852"/>
      <c r="BY67" s="852"/>
      <c r="BZ67" s="852"/>
      <c r="CA67" s="852"/>
      <c r="CB67" s="852"/>
      <c r="CC67" s="852"/>
      <c r="CD67" s="852"/>
      <c r="CE67" s="852"/>
      <c r="CF67" s="852"/>
      <c r="CG67" s="857"/>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220"/>
    </row>
    <row r="68" spans="1:131" ht="26.25" customHeight="1" thickTop="1" x14ac:dyDescent="0.2">
      <c r="A68" s="226">
        <v>1</v>
      </c>
      <c r="B68" s="861" t="s">
        <v>595</v>
      </c>
      <c r="C68" s="862"/>
      <c r="D68" s="862"/>
      <c r="E68" s="862"/>
      <c r="F68" s="862"/>
      <c r="G68" s="862"/>
      <c r="H68" s="862"/>
      <c r="I68" s="862"/>
      <c r="J68" s="862"/>
      <c r="K68" s="862"/>
      <c r="L68" s="862"/>
      <c r="M68" s="862"/>
      <c r="N68" s="862"/>
      <c r="O68" s="862"/>
      <c r="P68" s="863"/>
      <c r="Q68" s="864">
        <v>322</v>
      </c>
      <c r="R68" s="858"/>
      <c r="S68" s="858"/>
      <c r="T68" s="858"/>
      <c r="U68" s="858"/>
      <c r="V68" s="858">
        <v>261</v>
      </c>
      <c r="W68" s="858"/>
      <c r="X68" s="858"/>
      <c r="Y68" s="858"/>
      <c r="Z68" s="858"/>
      <c r="AA68" s="858">
        <v>61</v>
      </c>
      <c r="AB68" s="858"/>
      <c r="AC68" s="858"/>
      <c r="AD68" s="858"/>
      <c r="AE68" s="858"/>
      <c r="AF68" s="858">
        <v>44</v>
      </c>
      <c r="AG68" s="858"/>
      <c r="AH68" s="858"/>
      <c r="AI68" s="858"/>
      <c r="AJ68" s="858"/>
      <c r="AK68" s="858">
        <v>49</v>
      </c>
      <c r="AL68" s="858"/>
      <c r="AM68" s="858"/>
      <c r="AN68" s="858"/>
      <c r="AO68" s="858"/>
      <c r="AP68" s="858" t="s">
        <v>530</v>
      </c>
      <c r="AQ68" s="858"/>
      <c r="AR68" s="858"/>
      <c r="AS68" s="858"/>
      <c r="AT68" s="858"/>
      <c r="AU68" s="858" t="s">
        <v>530</v>
      </c>
      <c r="AV68" s="858"/>
      <c r="AW68" s="858"/>
      <c r="AX68" s="858"/>
      <c r="AY68" s="858"/>
      <c r="AZ68" s="859"/>
      <c r="BA68" s="859"/>
      <c r="BB68" s="859"/>
      <c r="BC68" s="859"/>
      <c r="BD68" s="860"/>
      <c r="BE68" s="231"/>
      <c r="BF68" s="231"/>
      <c r="BG68" s="231"/>
      <c r="BH68" s="231"/>
      <c r="BI68" s="231"/>
      <c r="BJ68" s="231"/>
      <c r="BK68" s="231"/>
      <c r="BL68" s="231"/>
      <c r="BM68" s="231"/>
      <c r="BN68" s="231"/>
      <c r="BO68" s="231"/>
      <c r="BP68" s="231"/>
      <c r="BQ68" s="228">
        <v>62</v>
      </c>
      <c r="BR68" s="233"/>
      <c r="BS68" s="851"/>
      <c r="BT68" s="852"/>
      <c r="BU68" s="852"/>
      <c r="BV68" s="852"/>
      <c r="BW68" s="852"/>
      <c r="BX68" s="852"/>
      <c r="BY68" s="852"/>
      <c r="BZ68" s="852"/>
      <c r="CA68" s="852"/>
      <c r="CB68" s="852"/>
      <c r="CC68" s="852"/>
      <c r="CD68" s="852"/>
      <c r="CE68" s="852"/>
      <c r="CF68" s="852"/>
      <c r="CG68" s="857"/>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220"/>
    </row>
    <row r="69" spans="1:131" ht="26.25" customHeight="1" x14ac:dyDescent="0.2">
      <c r="A69" s="228">
        <v>2</v>
      </c>
      <c r="B69" s="715" t="s">
        <v>596</v>
      </c>
      <c r="C69" s="716"/>
      <c r="D69" s="716"/>
      <c r="E69" s="716"/>
      <c r="F69" s="716"/>
      <c r="G69" s="716"/>
      <c r="H69" s="716"/>
      <c r="I69" s="716"/>
      <c r="J69" s="716"/>
      <c r="K69" s="716"/>
      <c r="L69" s="716"/>
      <c r="M69" s="716"/>
      <c r="N69" s="716"/>
      <c r="O69" s="716"/>
      <c r="P69" s="717"/>
      <c r="Q69" s="718">
        <v>1996</v>
      </c>
      <c r="R69" s="719"/>
      <c r="S69" s="719"/>
      <c r="T69" s="719"/>
      <c r="U69" s="719"/>
      <c r="V69" s="719">
        <v>1779</v>
      </c>
      <c r="W69" s="719"/>
      <c r="X69" s="719"/>
      <c r="Y69" s="719"/>
      <c r="Z69" s="719"/>
      <c r="AA69" s="719">
        <v>217</v>
      </c>
      <c r="AB69" s="719"/>
      <c r="AC69" s="719"/>
      <c r="AD69" s="719"/>
      <c r="AE69" s="719"/>
      <c r="AF69" s="719">
        <v>217</v>
      </c>
      <c r="AG69" s="719"/>
      <c r="AH69" s="719"/>
      <c r="AI69" s="719"/>
      <c r="AJ69" s="719"/>
      <c r="AK69" s="719">
        <v>58</v>
      </c>
      <c r="AL69" s="719"/>
      <c r="AM69" s="719"/>
      <c r="AN69" s="719"/>
      <c r="AO69" s="719"/>
      <c r="AP69" s="719" t="s">
        <v>530</v>
      </c>
      <c r="AQ69" s="719"/>
      <c r="AR69" s="719"/>
      <c r="AS69" s="719"/>
      <c r="AT69" s="719"/>
      <c r="AU69" s="719" t="s">
        <v>530</v>
      </c>
      <c r="AV69" s="719"/>
      <c r="AW69" s="719"/>
      <c r="AX69" s="719"/>
      <c r="AY69" s="719"/>
      <c r="AZ69" s="720"/>
      <c r="BA69" s="720"/>
      <c r="BB69" s="720"/>
      <c r="BC69" s="720"/>
      <c r="BD69" s="721"/>
      <c r="BE69" s="231"/>
      <c r="BF69" s="231"/>
      <c r="BG69" s="231"/>
      <c r="BH69" s="231"/>
      <c r="BI69" s="231"/>
      <c r="BJ69" s="231"/>
      <c r="BK69" s="231"/>
      <c r="BL69" s="231"/>
      <c r="BM69" s="231"/>
      <c r="BN69" s="231"/>
      <c r="BO69" s="231"/>
      <c r="BP69" s="231"/>
      <c r="BQ69" s="228">
        <v>63</v>
      </c>
      <c r="BR69" s="233"/>
      <c r="BS69" s="851"/>
      <c r="BT69" s="852"/>
      <c r="BU69" s="852"/>
      <c r="BV69" s="852"/>
      <c r="BW69" s="852"/>
      <c r="BX69" s="852"/>
      <c r="BY69" s="852"/>
      <c r="BZ69" s="852"/>
      <c r="CA69" s="852"/>
      <c r="CB69" s="852"/>
      <c r="CC69" s="852"/>
      <c r="CD69" s="852"/>
      <c r="CE69" s="852"/>
      <c r="CF69" s="852"/>
      <c r="CG69" s="857"/>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220"/>
    </row>
    <row r="70" spans="1:131" ht="26.25" customHeight="1" x14ac:dyDescent="0.2">
      <c r="A70" s="228">
        <v>3</v>
      </c>
      <c r="B70" s="715" t="s">
        <v>597</v>
      </c>
      <c r="C70" s="716"/>
      <c r="D70" s="716"/>
      <c r="E70" s="716"/>
      <c r="F70" s="716"/>
      <c r="G70" s="716"/>
      <c r="H70" s="716"/>
      <c r="I70" s="716"/>
      <c r="J70" s="716"/>
      <c r="K70" s="716"/>
      <c r="L70" s="716"/>
      <c r="M70" s="716"/>
      <c r="N70" s="716"/>
      <c r="O70" s="716"/>
      <c r="P70" s="717"/>
      <c r="Q70" s="718">
        <v>45</v>
      </c>
      <c r="R70" s="719"/>
      <c r="S70" s="719"/>
      <c r="T70" s="719"/>
      <c r="U70" s="719"/>
      <c r="V70" s="719">
        <v>40</v>
      </c>
      <c r="W70" s="719"/>
      <c r="X70" s="719"/>
      <c r="Y70" s="719"/>
      <c r="Z70" s="719"/>
      <c r="AA70" s="719">
        <v>5</v>
      </c>
      <c r="AB70" s="719"/>
      <c r="AC70" s="719"/>
      <c r="AD70" s="719"/>
      <c r="AE70" s="719"/>
      <c r="AF70" s="719">
        <v>5</v>
      </c>
      <c r="AG70" s="719"/>
      <c r="AH70" s="719"/>
      <c r="AI70" s="719"/>
      <c r="AJ70" s="719"/>
      <c r="AK70" s="719">
        <v>28</v>
      </c>
      <c r="AL70" s="719"/>
      <c r="AM70" s="719"/>
      <c r="AN70" s="719"/>
      <c r="AO70" s="719"/>
      <c r="AP70" s="719" t="s">
        <v>530</v>
      </c>
      <c r="AQ70" s="719"/>
      <c r="AR70" s="719"/>
      <c r="AS70" s="719"/>
      <c r="AT70" s="719"/>
      <c r="AU70" s="719" t="s">
        <v>530</v>
      </c>
      <c r="AV70" s="719"/>
      <c r="AW70" s="719"/>
      <c r="AX70" s="719"/>
      <c r="AY70" s="719"/>
      <c r="AZ70" s="720"/>
      <c r="BA70" s="720"/>
      <c r="BB70" s="720"/>
      <c r="BC70" s="720"/>
      <c r="BD70" s="721"/>
      <c r="BE70" s="231"/>
      <c r="BF70" s="231"/>
      <c r="BG70" s="231"/>
      <c r="BH70" s="231"/>
      <c r="BI70" s="231"/>
      <c r="BJ70" s="231"/>
      <c r="BK70" s="231"/>
      <c r="BL70" s="231"/>
      <c r="BM70" s="231"/>
      <c r="BN70" s="231"/>
      <c r="BO70" s="231"/>
      <c r="BP70" s="231"/>
      <c r="BQ70" s="228">
        <v>64</v>
      </c>
      <c r="BR70" s="233"/>
      <c r="BS70" s="851"/>
      <c r="BT70" s="852"/>
      <c r="BU70" s="852"/>
      <c r="BV70" s="852"/>
      <c r="BW70" s="852"/>
      <c r="BX70" s="852"/>
      <c r="BY70" s="852"/>
      <c r="BZ70" s="852"/>
      <c r="CA70" s="852"/>
      <c r="CB70" s="852"/>
      <c r="CC70" s="852"/>
      <c r="CD70" s="852"/>
      <c r="CE70" s="852"/>
      <c r="CF70" s="852"/>
      <c r="CG70" s="857"/>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220"/>
    </row>
    <row r="71" spans="1:131" ht="26.25" customHeight="1" x14ac:dyDescent="0.2">
      <c r="A71" s="228">
        <v>4</v>
      </c>
      <c r="B71" s="715" t="s">
        <v>598</v>
      </c>
      <c r="C71" s="716"/>
      <c r="D71" s="716"/>
      <c r="E71" s="716"/>
      <c r="F71" s="716"/>
      <c r="G71" s="716"/>
      <c r="H71" s="716"/>
      <c r="I71" s="716"/>
      <c r="J71" s="716"/>
      <c r="K71" s="716"/>
      <c r="L71" s="716"/>
      <c r="M71" s="716"/>
      <c r="N71" s="716"/>
      <c r="O71" s="716"/>
      <c r="P71" s="717"/>
      <c r="Q71" s="718">
        <v>22</v>
      </c>
      <c r="R71" s="719"/>
      <c r="S71" s="719"/>
      <c r="T71" s="719"/>
      <c r="U71" s="719"/>
      <c r="V71" s="719">
        <v>18</v>
      </c>
      <c r="W71" s="719"/>
      <c r="X71" s="719"/>
      <c r="Y71" s="719"/>
      <c r="Z71" s="719"/>
      <c r="AA71" s="719">
        <v>3</v>
      </c>
      <c r="AB71" s="719"/>
      <c r="AC71" s="719"/>
      <c r="AD71" s="719"/>
      <c r="AE71" s="719"/>
      <c r="AF71" s="719">
        <v>3</v>
      </c>
      <c r="AG71" s="719"/>
      <c r="AH71" s="719"/>
      <c r="AI71" s="719"/>
      <c r="AJ71" s="719"/>
      <c r="AK71" s="719" t="s">
        <v>530</v>
      </c>
      <c r="AL71" s="719"/>
      <c r="AM71" s="719"/>
      <c r="AN71" s="719"/>
      <c r="AO71" s="719"/>
      <c r="AP71" s="719" t="s">
        <v>530</v>
      </c>
      <c r="AQ71" s="719"/>
      <c r="AR71" s="719"/>
      <c r="AS71" s="719"/>
      <c r="AT71" s="719"/>
      <c r="AU71" s="719" t="s">
        <v>530</v>
      </c>
      <c r="AV71" s="719"/>
      <c r="AW71" s="719"/>
      <c r="AX71" s="719"/>
      <c r="AY71" s="719"/>
      <c r="AZ71" s="720"/>
      <c r="BA71" s="720"/>
      <c r="BB71" s="720"/>
      <c r="BC71" s="720"/>
      <c r="BD71" s="721"/>
      <c r="BE71" s="231"/>
      <c r="BF71" s="231"/>
      <c r="BG71" s="231"/>
      <c r="BH71" s="231"/>
      <c r="BI71" s="231"/>
      <c r="BJ71" s="231"/>
      <c r="BK71" s="231"/>
      <c r="BL71" s="231"/>
      <c r="BM71" s="231"/>
      <c r="BN71" s="231"/>
      <c r="BO71" s="231"/>
      <c r="BP71" s="231"/>
      <c r="BQ71" s="228">
        <v>65</v>
      </c>
      <c r="BR71" s="233"/>
      <c r="BS71" s="851"/>
      <c r="BT71" s="852"/>
      <c r="BU71" s="852"/>
      <c r="BV71" s="852"/>
      <c r="BW71" s="852"/>
      <c r="BX71" s="852"/>
      <c r="BY71" s="852"/>
      <c r="BZ71" s="852"/>
      <c r="CA71" s="852"/>
      <c r="CB71" s="852"/>
      <c r="CC71" s="852"/>
      <c r="CD71" s="852"/>
      <c r="CE71" s="852"/>
      <c r="CF71" s="852"/>
      <c r="CG71" s="857"/>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220"/>
    </row>
    <row r="72" spans="1:131" ht="26.25" customHeight="1" x14ac:dyDescent="0.2">
      <c r="A72" s="228">
        <v>5</v>
      </c>
      <c r="B72" s="715" t="s">
        <v>599</v>
      </c>
      <c r="C72" s="716"/>
      <c r="D72" s="716"/>
      <c r="E72" s="716"/>
      <c r="F72" s="716"/>
      <c r="G72" s="716"/>
      <c r="H72" s="716"/>
      <c r="I72" s="716"/>
      <c r="J72" s="716"/>
      <c r="K72" s="716"/>
      <c r="L72" s="716"/>
      <c r="M72" s="716"/>
      <c r="N72" s="716"/>
      <c r="O72" s="716"/>
      <c r="P72" s="717"/>
      <c r="Q72" s="718">
        <v>112</v>
      </c>
      <c r="R72" s="719"/>
      <c r="S72" s="719"/>
      <c r="T72" s="719"/>
      <c r="U72" s="719"/>
      <c r="V72" s="719">
        <v>107</v>
      </c>
      <c r="W72" s="719"/>
      <c r="X72" s="719"/>
      <c r="Y72" s="719"/>
      <c r="Z72" s="719"/>
      <c r="AA72" s="719">
        <v>5</v>
      </c>
      <c r="AB72" s="719"/>
      <c r="AC72" s="719"/>
      <c r="AD72" s="719"/>
      <c r="AE72" s="719"/>
      <c r="AF72" s="719">
        <v>5</v>
      </c>
      <c r="AG72" s="719"/>
      <c r="AH72" s="719"/>
      <c r="AI72" s="719"/>
      <c r="AJ72" s="719"/>
      <c r="AK72" s="719">
        <v>6</v>
      </c>
      <c r="AL72" s="719"/>
      <c r="AM72" s="719"/>
      <c r="AN72" s="719"/>
      <c r="AO72" s="719"/>
      <c r="AP72" s="719" t="s">
        <v>530</v>
      </c>
      <c r="AQ72" s="719"/>
      <c r="AR72" s="719"/>
      <c r="AS72" s="719"/>
      <c r="AT72" s="719"/>
      <c r="AU72" s="719" t="s">
        <v>530</v>
      </c>
      <c r="AV72" s="719"/>
      <c r="AW72" s="719"/>
      <c r="AX72" s="719"/>
      <c r="AY72" s="719"/>
      <c r="AZ72" s="720"/>
      <c r="BA72" s="720"/>
      <c r="BB72" s="720"/>
      <c r="BC72" s="720"/>
      <c r="BD72" s="721"/>
      <c r="BE72" s="231"/>
      <c r="BF72" s="231"/>
      <c r="BG72" s="231"/>
      <c r="BH72" s="231"/>
      <c r="BI72" s="231"/>
      <c r="BJ72" s="231"/>
      <c r="BK72" s="231"/>
      <c r="BL72" s="231"/>
      <c r="BM72" s="231"/>
      <c r="BN72" s="231"/>
      <c r="BO72" s="231"/>
      <c r="BP72" s="231"/>
      <c r="BQ72" s="228">
        <v>66</v>
      </c>
      <c r="BR72" s="233"/>
      <c r="BS72" s="851"/>
      <c r="BT72" s="852"/>
      <c r="BU72" s="852"/>
      <c r="BV72" s="852"/>
      <c r="BW72" s="852"/>
      <c r="BX72" s="852"/>
      <c r="BY72" s="852"/>
      <c r="BZ72" s="852"/>
      <c r="CA72" s="852"/>
      <c r="CB72" s="852"/>
      <c r="CC72" s="852"/>
      <c r="CD72" s="852"/>
      <c r="CE72" s="852"/>
      <c r="CF72" s="852"/>
      <c r="CG72" s="857"/>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220"/>
    </row>
    <row r="73" spans="1:131" ht="26.25" customHeight="1" x14ac:dyDescent="0.2">
      <c r="A73" s="228">
        <v>6</v>
      </c>
      <c r="B73" s="715" t="s">
        <v>600</v>
      </c>
      <c r="C73" s="716"/>
      <c r="D73" s="716"/>
      <c r="E73" s="716"/>
      <c r="F73" s="716"/>
      <c r="G73" s="716"/>
      <c r="H73" s="716"/>
      <c r="I73" s="716"/>
      <c r="J73" s="716"/>
      <c r="K73" s="716"/>
      <c r="L73" s="716"/>
      <c r="M73" s="716"/>
      <c r="N73" s="716"/>
      <c r="O73" s="716"/>
      <c r="P73" s="717"/>
      <c r="Q73" s="718">
        <v>165450</v>
      </c>
      <c r="R73" s="719"/>
      <c r="S73" s="719"/>
      <c r="T73" s="719"/>
      <c r="U73" s="719"/>
      <c r="V73" s="719">
        <v>160836</v>
      </c>
      <c r="W73" s="719"/>
      <c r="X73" s="719"/>
      <c r="Y73" s="719"/>
      <c r="Z73" s="719"/>
      <c r="AA73" s="719">
        <v>4614</v>
      </c>
      <c r="AB73" s="719"/>
      <c r="AC73" s="719"/>
      <c r="AD73" s="719"/>
      <c r="AE73" s="719"/>
      <c r="AF73" s="719">
        <v>4614</v>
      </c>
      <c r="AG73" s="719"/>
      <c r="AH73" s="719"/>
      <c r="AI73" s="719"/>
      <c r="AJ73" s="719"/>
      <c r="AK73" s="719">
        <v>1067</v>
      </c>
      <c r="AL73" s="719"/>
      <c r="AM73" s="719"/>
      <c r="AN73" s="719"/>
      <c r="AO73" s="719"/>
      <c r="AP73" s="719" t="s">
        <v>530</v>
      </c>
      <c r="AQ73" s="719"/>
      <c r="AR73" s="719"/>
      <c r="AS73" s="719"/>
      <c r="AT73" s="719"/>
      <c r="AU73" s="719" t="s">
        <v>530</v>
      </c>
      <c r="AV73" s="719"/>
      <c r="AW73" s="719"/>
      <c r="AX73" s="719"/>
      <c r="AY73" s="719"/>
      <c r="AZ73" s="720"/>
      <c r="BA73" s="720"/>
      <c r="BB73" s="720"/>
      <c r="BC73" s="720"/>
      <c r="BD73" s="721"/>
      <c r="BE73" s="231"/>
      <c r="BF73" s="231"/>
      <c r="BG73" s="231"/>
      <c r="BH73" s="231"/>
      <c r="BI73" s="231"/>
      <c r="BJ73" s="231"/>
      <c r="BK73" s="231"/>
      <c r="BL73" s="231"/>
      <c r="BM73" s="231"/>
      <c r="BN73" s="231"/>
      <c r="BO73" s="231"/>
      <c r="BP73" s="231"/>
      <c r="BQ73" s="228">
        <v>67</v>
      </c>
      <c r="BR73" s="233"/>
      <c r="BS73" s="851"/>
      <c r="BT73" s="852"/>
      <c r="BU73" s="852"/>
      <c r="BV73" s="852"/>
      <c r="BW73" s="852"/>
      <c r="BX73" s="852"/>
      <c r="BY73" s="852"/>
      <c r="BZ73" s="852"/>
      <c r="CA73" s="852"/>
      <c r="CB73" s="852"/>
      <c r="CC73" s="852"/>
      <c r="CD73" s="852"/>
      <c r="CE73" s="852"/>
      <c r="CF73" s="852"/>
      <c r="CG73" s="857"/>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220"/>
    </row>
    <row r="74" spans="1:131" ht="26.25" customHeight="1" x14ac:dyDescent="0.2">
      <c r="A74" s="228">
        <v>7</v>
      </c>
      <c r="B74" s="715"/>
      <c r="C74" s="716"/>
      <c r="D74" s="716"/>
      <c r="E74" s="716"/>
      <c r="F74" s="716"/>
      <c r="G74" s="716"/>
      <c r="H74" s="716"/>
      <c r="I74" s="716"/>
      <c r="J74" s="716"/>
      <c r="K74" s="716"/>
      <c r="L74" s="716"/>
      <c r="M74" s="716"/>
      <c r="N74" s="716"/>
      <c r="O74" s="716"/>
      <c r="P74" s="717"/>
      <c r="Q74" s="718"/>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20"/>
      <c r="BA74" s="720"/>
      <c r="BB74" s="720"/>
      <c r="BC74" s="720"/>
      <c r="BD74" s="721"/>
      <c r="BE74" s="231"/>
      <c r="BF74" s="231"/>
      <c r="BG74" s="231"/>
      <c r="BH74" s="231"/>
      <c r="BI74" s="231"/>
      <c r="BJ74" s="231"/>
      <c r="BK74" s="231"/>
      <c r="BL74" s="231"/>
      <c r="BM74" s="231"/>
      <c r="BN74" s="231"/>
      <c r="BO74" s="231"/>
      <c r="BP74" s="231"/>
      <c r="BQ74" s="228">
        <v>68</v>
      </c>
      <c r="BR74" s="233"/>
      <c r="BS74" s="851"/>
      <c r="BT74" s="852"/>
      <c r="BU74" s="852"/>
      <c r="BV74" s="852"/>
      <c r="BW74" s="852"/>
      <c r="BX74" s="852"/>
      <c r="BY74" s="852"/>
      <c r="BZ74" s="852"/>
      <c r="CA74" s="852"/>
      <c r="CB74" s="852"/>
      <c r="CC74" s="852"/>
      <c r="CD74" s="852"/>
      <c r="CE74" s="852"/>
      <c r="CF74" s="852"/>
      <c r="CG74" s="857"/>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220"/>
    </row>
    <row r="75" spans="1:131" ht="26.25" customHeight="1" x14ac:dyDescent="0.2">
      <c r="A75" s="228">
        <v>8</v>
      </c>
      <c r="B75" s="715"/>
      <c r="C75" s="716"/>
      <c r="D75" s="716"/>
      <c r="E75" s="716"/>
      <c r="F75" s="716"/>
      <c r="G75" s="716"/>
      <c r="H75" s="716"/>
      <c r="I75" s="716"/>
      <c r="J75" s="716"/>
      <c r="K75" s="716"/>
      <c r="L75" s="716"/>
      <c r="M75" s="716"/>
      <c r="N75" s="716"/>
      <c r="O75" s="716"/>
      <c r="P75" s="717"/>
      <c r="Q75" s="867"/>
      <c r="R75" s="866"/>
      <c r="S75" s="866"/>
      <c r="T75" s="866"/>
      <c r="U75" s="729"/>
      <c r="V75" s="865"/>
      <c r="W75" s="866"/>
      <c r="X75" s="866"/>
      <c r="Y75" s="866"/>
      <c r="Z75" s="729"/>
      <c r="AA75" s="865"/>
      <c r="AB75" s="866"/>
      <c r="AC75" s="866"/>
      <c r="AD75" s="866"/>
      <c r="AE75" s="729"/>
      <c r="AF75" s="865"/>
      <c r="AG75" s="866"/>
      <c r="AH75" s="866"/>
      <c r="AI75" s="866"/>
      <c r="AJ75" s="729"/>
      <c r="AK75" s="865"/>
      <c r="AL75" s="866"/>
      <c r="AM75" s="866"/>
      <c r="AN75" s="866"/>
      <c r="AO75" s="729"/>
      <c r="AP75" s="865"/>
      <c r="AQ75" s="866"/>
      <c r="AR75" s="866"/>
      <c r="AS75" s="866"/>
      <c r="AT75" s="729"/>
      <c r="AU75" s="865"/>
      <c r="AV75" s="866"/>
      <c r="AW75" s="866"/>
      <c r="AX75" s="866"/>
      <c r="AY75" s="729"/>
      <c r="AZ75" s="720"/>
      <c r="BA75" s="720"/>
      <c r="BB75" s="720"/>
      <c r="BC75" s="720"/>
      <c r="BD75" s="721"/>
      <c r="BE75" s="231"/>
      <c r="BF75" s="231"/>
      <c r="BG75" s="231"/>
      <c r="BH75" s="231"/>
      <c r="BI75" s="231"/>
      <c r="BJ75" s="231"/>
      <c r="BK75" s="231"/>
      <c r="BL75" s="231"/>
      <c r="BM75" s="231"/>
      <c r="BN75" s="231"/>
      <c r="BO75" s="231"/>
      <c r="BP75" s="231"/>
      <c r="BQ75" s="228">
        <v>69</v>
      </c>
      <c r="BR75" s="233"/>
      <c r="BS75" s="851"/>
      <c r="BT75" s="852"/>
      <c r="BU75" s="852"/>
      <c r="BV75" s="852"/>
      <c r="BW75" s="852"/>
      <c r="BX75" s="852"/>
      <c r="BY75" s="852"/>
      <c r="BZ75" s="852"/>
      <c r="CA75" s="852"/>
      <c r="CB75" s="852"/>
      <c r="CC75" s="852"/>
      <c r="CD75" s="852"/>
      <c r="CE75" s="852"/>
      <c r="CF75" s="852"/>
      <c r="CG75" s="857"/>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220"/>
    </row>
    <row r="76" spans="1:131" ht="26.25" customHeight="1" x14ac:dyDescent="0.2">
      <c r="A76" s="228">
        <v>9</v>
      </c>
      <c r="B76" s="715"/>
      <c r="C76" s="716"/>
      <c r="D76" s="716"/>
      <c r="E76" s="716"/>
      <c r="F76" s="716"/>
      <c r="G76" s="716"/>
      <c r="H76" s="716"/>
      <c r="I76" s="716"/>
      <c r="J76" s="716"/>
      <c r="K76" s="716"/>
      <c r="L76" s="716"/>
      <c r="M76" s="716"/>
      <c r="N76" s="716"/>
      <c r="O76" s="716"/>
      <c r="P76" s="717"/>
      <c r="Q76" s="867"/>
      <c r="R76" s="866"/>
      <c r="S76" s="866"/>
      <c r="T76" s="866"/>
      <c r="U76" s="729"/>
      <c r="V76" s="865"/>
      <c r="W76" s="866"/>
      <c r="X76" s="866"/>
      <c r="Y76" s="866"/>
      <c r="Z76" s="729"/>
      <c r="AA76" s="865"/>
      <c r="AB76" s="866"/>
      <c r="AC76" s="866"/>
      <c r="AD76" s="866"/>
      <c r="AE76" s="729"/>
      <c r="AF76" s="865"/>
      <c r="AG76" s="866"/>
      <c r="AH76" s="866"/>
      <c r="AI76" s="866"/>
      <c r="AJ76" s="729"/>
      <c r="AK76" s="865"/>
      <c r="AL76" s="866"/>
      <c r="AM76" s="866"/>
      <c r="AN76" s="866"/>
      <c r="AO76" s="729"/>
      <c r="AP76" s="865"/>
      <c r="AQ76" s="866"/>
      <c r="AR76" s="866"/>
      <c r="AS76" s="866"/>
      <c r="AT76" s="729"/>
      <c r="AU76" s="865"/>
      <c r="AV76" s="866"/>
      <c r="AW76" s="866"/>
      <c r="AX76" s="866"/>
      <c r="AY76" s="729"/>
      <c r="AZ76" s="720"/>
      <c r="BA76" s="720"/>
      <c r="BB76" s="720"/>
      <c r="BC76" s="720"/>
      <c r="BD76" s="721"/>
      <c r="BE76" s="231"/>
      <c r="BF76" s="231"/>
      <c r="BG76" s="231"/>
      <c r="BH76" s="231"/>
      <c r="BI76" s="231"/>
      <c r="BJ76" s="231"/>
      <c r="BK76" s="231"/>
      <c r="BL76" s="231"/>
      <c r="BM76" s="231"/>
      <c r="BN76" s="231"/>
      <c r="BO76" s="231"/>
      <c r="BP76" s="231"/>
      <c r="BQ76" s="228">
        <v>70</v>
      </c>
      <c r="BR76" s="233"/>
      <c r="BS76" s="851"/>
      <c r="BT76" s="852"/>
      <c r="BU76" s="852"/>
      <c r="BV76" s="852"/>
      <c r="BW76" s="852"/>
      <c r="BX76" s="852"/>
      <c r="BY76" s="852"/>
      <c r="BZ76" s="852"/>
      <c r="CA76" s="852"/>
      <c r="CB76" s="852"/>
      <c r="CC76" s="852"/>
      <c r="CD76" s="852"/>
      <c r="CE76" s="852"/>
      <c r="CF76" s="852"/>
      <c r="CG76" s="857"/>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220"/>
    </row>
    <row r="77" spans="1:131" ht="26.25" customHeight="1" x14ac:dyDescent="0.2">
      <c r="A77" s="228">
        <v>10</v>
      </c>
      <c r="B77" s="715"/>
      <c r="C77" s="716"/>
      <c r="D77" s="716"/>
      <c r="E77" s="716"/>
      <c r="F77" s="716"/>
      <c r="G77" s="716"/>
      <c r="H77" s="716"/>
      <c r="I77" s="716"/>
      <c r="J77" s="716"/>
      <c r="K77" s="716"/>
      <c r="L77" s="716"/>
      <c r="M77" s="716"/>
      <c r="N77" s="716"/>
      <c r="O77" s="716"/>
      <c r="P77" s="717"/>
      <c r="Q77" s="867"/>
      <c r="R77" s="866"/>
      <c r="S77" s="866"/>
      <c r="T77" s="866"/>
      <c r="U77" s="729"/>
      <c r="V77" s="865"/>
      <c r="W77" s="866"/>
      <c r="X77" s="866"/>
      <c r="Y77" s="866"/>
      <c r="Z77" s="729"/>
      <c r="AA77" s="865"/>
      <c r="AB77" s="866"/>
      <c r="AC77" s="866"/>
      <c r="AD77" s="866"/>
      <c r="AE77" s="729"/>
      <c r="AF77" s="865"/>
      <c r="AG77" s="866"/>
      <c r="AH77" s="866"/>
      <c r="AI77" s="866"/>
      <c r="AJ77" s="729"/>
      <c r="AK77" s="865"/>
      <c r="AL77" s="866"/>
      <c r="AM77" s="866"/>
      <c r="AN77" s="866"/>
      <c r="AO77" s="729"/>
      <c r="AP77" s="865"/>
      <c r="AQ77" s="866"/>
      <c r="AR77" s="866"/>
      <c r="AS77" s="866"/>
      <c r="AT77" s="729"/>
      <c r="AU77" s="865"/>
      <c r="AV77" s="866"/>
      <c r="AW77" s="866"/>
      <c r="AX77" s="866"/>
      <c r="AY77" s="729"/>
      <c r="AZ77" s="720"/>
      <c r="BA77" s="720"/>
      <c r="BB77" s="720"/>
      <c r="BC77" s="720"/>
      <c r="BD77" s="721"/>
      <c r="BE77" s="231"/>
      <c r="BF77" s="231"/>
      <c r="BG77" s="231"/>
      <c r="BH77" s="231"/>
      <c r="BI77" s="231"/>
      <c r="BJ77" s="231"/>
      <c r="BK77" s="231"/>
      <c r="BL77" s="231"/>
      <c r="BM77" s="231"/>
      <c r="BN77" s="231"/>
      <c r="BO77" s="231"/>
      <c r="BP77" s="231"/>
      <c r="BQ77" s="228">
        <v>71</v>
      </c>
      <c r="BR77" s="233"/>
      <c r="BS77" s="851"/>
      <c r="BT77" s="852"/>
      <c r="BU77" s="852"/>
      <c r="BV77" s="852"/>
      <c r="BW77" s="852"/>
      <c r="BX77" s="852"/>
      <c r="BY77" s="852"/>
      <c r="BZ77" s="852"/>
      <c r="CA77" s="852"/>
      <c r="CB77" s="852"/>
      <c r="CC77" s="852"/>
      <c r="CD77" s="852"/>
      <c r="CE77" s="852"/>
      <c r="CF77" s="852"/>
      <c r="CG77" s="857"/>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220"/>
    </row>
    <row r="78" spans="1:131" ht="26.25" customHeight="1" x14ac:dyDescent="0.2">
      <c r="A78" s="228">
        <v>11</v>
      </c>
      <c r="B78" s="715"/>
      <c r="C78" s="716"/>
      <c r="D78" s="716"/>
      <c r="E78" s="716"/>
      <c r="F78" s="716"/>
      <c r="G78" s="716"/>
      <c r="H78" s="716"/>
      <c r="I78" s="716"/>
      <c r="J78" s="716"/>
      <c r="K78" s="716"/>
      <c r="L78" s="716"/>
      <c r="M78" s="716"/>
      <c r="N78" s="716"/>
      <c r="O78" s="716"/>
      <c r="P78" s="717"/>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0"/>
      <c r="BA78" s="720"/>
      <c r="BB78" s="720"/>
      <c r="BC78" s="720"/>
      <c r="BD78" s="721"/>
      <c r="BE78" s="231"/>
      <c r="BF78" s="231"/>
      <c r="BG78" s="231"/>
      <c r="BH78" s="231"/>
      <c r="BI78" s="231"/>
      <c r="BJ78" s="220"/>
      <c r="BK78" s="220"/>
      <c r="BL78" s="220"/>
      <c r="BM78" s="220"/>
      <c r="BN78" s="220"/>
      <c r="BO78" s="231"/>
      <c r="BP78" s="231"/>
      <c r="BQ78" s="228">
        <v>72</v>
      </c>
      <c r="BR78" s="233"/>
      <c r="BS78" s="851"/>
      <c r="BT78" s="852"/>
      <c r="BU78" s="852"/>
      <c r="BV78" s="852"/>
      <c r="BW78" s="852"/>
      <c r="BX78" s="852"/>
      <c r="BY78" s="852"/>
      <c r="BZ78" s="852"/>
      <c r="CA78" s="852"/>
      <c r="CB78" s="852"/>
      <c r="CC78" s="852"/>
      <c r="CD78" s="852"/>
      <c r="CE78" s="852"/>
      <c r="CF78" s="852"/>
      <c r="CG78" s="857"/>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220"/>
    </row>
    <row r="79" spans="1:131" ht="26.25" customHeight="1" x14ac:dyDescent="0.2">
      <c r="A79" s="228">
        <v>12</v>
      </c>
      <c r="B79" s="715"/>
      <c r="C79" s="716"/>
      <c r="D79" s="716"/>
      <c r="E79" s="716"/>
      <c r="F79" s="716"/>
      <c r="G79" s="716"/>
      <c r="H79" s="716"/>
      <c r="I79" s="716"/>
      <c r="J79" s="716"/>
      <c r="K79" s="716"/>
      <c r="L79" s="716"/>
      <c r="M79" s="716"/>
      <c r="N79" s="716"/>
      <c r="O79" s="716"/>
      <c r="P79" s="717"/>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0"/>
      <c r="BA79" s="720"/>
      <c r="BB79" s="720"/>
      <c r="BC79" s="720"/>
      <c r="BD79" s="721"/>
      <c r="BE79" s="231"/>
      <c r="BF79" s="231"/>
      <c r="BG79" s="231"/>
      <c r="BH79" s="231"/>
      <c r="BI79" s="231"/>
      <c r="BJ79" s="220"/>
      <c r="BK79" s="220"/>
      <c r="BL79" s="220"/>
      <c r="BM79" s="220"/>
      <c r="BN79" s="220"/>
      <c r="BO79" s="231"/>
      <c r="BP79" s="231"/>
      <c r="BQ79" s="228">
        <v>73</v>
      </c>
      <c r="BR79" s="233"/>
      <c r="BS79" s="851"/>
      <c r="BT79" s="852"/>
      <c r="BU79" s="852"/>
      <c r="BV79" s="852"/>
      <c r="BW79" s="852"/>
      <c r="BX79" s="852"/>
      <c r="BY79" s="852"/>
      <c r="BZ79" s="852"/>
      <c r="CA79" s="852"/>
      <c r="CB79" s="852"/>
      <c r="CC79" s="852"/>
      <c r="CD79" s="852"/>
      <c r="CE79" s="852"/>
      <c r="CF79" s="852"/>
      <c r="CG79" s="857"/>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220"/>
    </row>
    <row r="80" spans="1:131" ht="26.25" customHeight="1" x14ac:dyDescent="0.2">
      <c r="A80" s="228">
        <v>13</v>
      </c>
      <c r="B80" s="715"/>
      <c r="C80" s="716"/>
      <c r="D80" s="716"/>
      <c r="E80" s="716"/>
      <c r="F80" s="716"/>
      <c r="G80" s="716"/>
      <c r="H80" s="716"/>
      <c r="I80" s="716"/>
      <c r="J80" s="716"/>
      <c r="K80" s="716"/>
      <c r="L80" s="716"/>
      <c r="M80" s="716"/>
      <c r="N80" s="716"/>
      <c r="O80" s="716"/>
      <c r="P80" s="717"/>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0"/>
      <c r="BA80" s="720"/>
      <c r="BB80" s="720"/>
      <c r="BC80" s="720"/>
      <c r="BD80" s="721"/>
      <c r="BE80" s="231"/>
      <c r="BF80" s="231"/>
      <c r="BG80" s="231"/>
      <c r="BH80" s="231"/>
      <c r="BI80" s="231"/>
      <c r="BJ80" s="231"/>
      <c r="BK80" s="231"/>
      <c r="BL80" s="231"/>
      <c r="BM80" s="231"/>
      <c r="BN80" s="231"/>
      <c r="BO80" s="231"/>
      <c r="BP80" s="231"/>
      <c r="BQ80" s="228">
        <v>74</v>
      </c>
      <c r="BR80" s="233"/>
      <c r="BS80" s="851"/>
      <c r="BT80" s="852"/>
      <c r="BU80" s="852"/>
      <c r="BV80" s="852"/>
      <c r="BW80" s="852"/>
      <c r="BX80" s="852"/>
      <c r="BY80" s="852"/>
      <c r="BZ80" s="852"/>
      <c r="CA80" s="852"/>
      <c r="CB80" s="852"/>
      <c r="CC80" s="852"/>
      <c r="CD80" s="852"/>
      <c r="CE80" s="852"/>
      <c r="CF80" s="852"/>
      <c r="CG80" s="857"/>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220"/>
    </row>
    <row r="81" spans="1:131" ht="26.25" customHeight="1" x14ac:dyDescent="0.2">
      <c r="A81" s="228">
        <v>14</v>
      </c>
      <c r="B81" s="715"/>
      <c r="C81" s="716"/>
      <c r="D81" s="716"/>
      <c r="E81" s="716"/>
      <c r="F81" s="716"/>
      <c r="G81" s="716"/>
      <c r="H81" s="716"/>
      <c r="I81" s="716"/>
      <c r="J81" s="716"/>
      <c r="K81" s="716"/>
      <c r="L81" s="716"/>
      <c r="M81" s="716"/>
      <c r="N81" s="716"/>
      <c r="O81" s="716"/>
      <c r="P81" s="717"/>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0"/>
      <c r="BA81" s="720"/>
      <c r="BB81" s="720"/>
      <c r="BC81" s="720"/>
      <c r="BD81" s="721"/>
      <c r="BE81" s="231"/>
      <c r="BF81" s="231"/>
      <c r="BG81" s="231"/>
      <c r="BH81" s="231"/>
      <c r="BI81" s="231"/>
      <c r="BJ81" s="231"/>
      <c r="BK81" s="231"/>
      <c r="BL81" s="231"/>
      <c r="BM81" s="231"/>
      <c r="BN81" s="231"/>
      <c r="BO81" s="231"/>
      <c r="BP81" s="231"/>
      <c r="BQ81" s="228">
        <v>75</v>
      </c>
      <c r="BR81" s="233"/>
      <c r="BS81" s="851"/>
      <c r="BT81" s="852"/>
      <c r="BU81" s="852"/>
      <c r="BV81" s="852"/>
      <c r="BW81" s="852"/>
      <c r="BX81" s="852"/>
      <c r="BY81" s="852"/>
      <c r="BZ81" s="852"/>
      <c r="CA81" s="852"/>
      <c r="CB81" s="852"/>
      <c r="CC81" s="852"/>
      <c r="CD81" s="852"/>
      <c r="CE81" s="852"/>
      <c r="CF81" s="852"/>
      <c r="CG81" s="857"/>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220"/>
    </row>
    <row r="82" spans="1:131" ht="26.25" customHeight="1" x14ac:dyDescent="0.2">
      <c r="A82" s="228">
        <v>15</v>
      </c>
      <c r="B82" s="715"/>
      <c r="C82" s="716"/>
      <c r="D82" s="716"/>
      <c r="E82" s="716"/>
      <c r="F82" s="716"/>
      <c r="G82" s="716"/>
      <c r="H82" s="716"/>
      <c r="I82" s="716"/>
      <c r="J82" s="716"/>
      <c r="K82" s="716"/>
      <c r="L82" s="716"/>
      <c r="M82" s="716"/>
      <c r="N82" s="716"/>
      <c r="O82" s="716"/>
      <c r="P82" s="717"/>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0"/>
      <c r="BA82" s="720"/>
      <c r="BB82" s="720"/>
      <c r="BC82" s="720"/>
      <c r="BD82" s="721"/>
      <c r="BE82" s="231"/>
      <c r="BF82" s="231"/>
      <c r="BG82" s="231"/>
      <c r="BH82" s="231"/>
      <c r="BI82" s="231"/>
      <c r="BJ82" s="231"/>
      <c r="BK82" s="231"/>
      <c r="BL82" s="231"/>
      <c r="BM82" s="231"/>
      <c r="BN82" s="231"/>
      <c r="BO82" s="231"/>
      <c r="BP82" s="231"/>
      <c r="BQ82" s="228">
        <v>76</v>
      </c>
      <c r="BR82" s="233"/>
      <c r="BS82" s="851"/>
      <c r="BT82" s="852"/>
      <c r="BU82" s="852"/>
      <c r="BV82" s="852"/>
      <c r="BW82" s="852"/>
      <c r="BX82" s="852"/>
      <c r="BY82" s="852"/>
      <c r="BZ82" s="852"/>
      <c r="CA82" s="852"/>
      <c r="CB82" s="852"/>
      <c r="CC82" s="852"/>
      <c r="CD82" s="852"/>
      <c r="CE82" s="852"/>
      <c r="CF82" s="852"/>
      <c r="CG82" s="857"/>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220"/>
    </row>
    <row r="83" spans="1:131" ht="26.25" customHeight="1" x14ac:dyDescent="0.2">
      <c r="A83" s="228">
        <v>16</v>
      </c>
      <c r="B83" s="715"/>
      <c r="C83" s="716"/>
      <c r="D83" s="716"/>
      <c r="E83" s="716"/>
      <c r="F83" s="716"/>
      <c r="G83" s="716"/>
      <c r="H83" s="716"/>
      <c r="I83" s="716"/>
      <c r="J83" s="716"/>
      <c r="K83" s="716"/>
      <c r="L83" s="716"/>
      <c r="M83" s="716"/>
      <c r="N83" s="716"/>
      <c r="O83" s="716"/>
      <c r="P83" s="717"/>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0"/>
      <c r="BA83" s="720"/>
      <c r="BB83" s="720"/>
      <c r="BC83" s="720"/>
      <c r="BD83" s="721"/>
      <c r="BE83" s="231"/>
      <c r="BF83" s="231"/>
      <c r="BG83" s="231"/>
      <c r="BH83" s="231"/>
      <c r="BI83" s="231"/>
      <c r="BJ83" s="231"/>
      <c r="BK83" s="231"/>
      <c r="BL83" s="231"/>
      <c r="BM83" s="231"/>
      <c r="BN83" s="231"/>
      <c r="BO83" s="231"/>
      <c r="BP83" s="231"/>
      <c r="BQ83" s="228">
        <v>77</v>
      </c>
      <c r="BR83" s="233"/>
      <c r="BS83" s="851"/>
      <c r="BT83" s="852"/>
      <c r="BU83" s="852"/>
      <c r="BV83" s="852"/>
      <c r="BW83" s="852"/>
      <c r="BX83" s="852"/>
      <c r="BY83" s="852"/>
      <c r="BZ83" s="852"/>
      <c r="CA83" s="852"/>
      <c r="CB83" s="852"/>
      <c r="CC83" s="852"/>
      <c r="CD83" s="852"/>
      <c r="CE83" s="852"/>
      <c r="CF83" s="852"/>
      <c r="CG83" s="857"/>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220"/>
    </row>
    <row r="84" spans="1:131" ht="26.25" customHeight="1" x14ac:dyDescent="0.2">
      <c r="A84" s="228">
        <v>17</v>
      </c>
      <c r="B84" s="715"/>
      <c r="C84" s="716"/>
      <c r="D84" s="716"/>
      <c r="E84" s="716"/>
      <c r="F84" s="716"/>
      <c r="G84" s="716"/>
      <c r="H84" s="716"/>
      <c r="I84" s="716"/>
      <c r="J84" s="716"/>
      <c r="K84" s="716"/>
      <c r="L84" s="716"/>
      <c r="M84" s="716"/>
      <c r="N84" s="716"/>
      <c r="O84" s="716"/>
      <c r="P84" s="717"/>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0"/>
      <c r="BA84" s="720"/>
      <c r="BB84" s="720"/>
      <c r="BC84" s="720"/>
      <c r="BD84" s="721"/>
      <c r="BE84" s="231"/>
      <c r="BF84" s="231"/>
      <c r="BG84" s="231"/>
      <c r="BH84" s="231"/>
      <c r="BI84" s="231"/>
      <c r="BJ84" s="231"/>
      <c r="BK84" s="231"/>
      <c r="BL84" s="231"/>
      <c r="BM84" s="231"/>
      <c r="BN84" s="231"/>
      <c r="BO84" s="231"/>
      <c r="BP84" s="231"/>
      <c r="BQ84" s="228">
        <v>78</v>
      </c>
      <c r="BR84" s="233"/>
      <c r="BS84" s="851"/>
      <c r="BT84" s="852"/>
      <c r="BU84" s="852"/>
      <c r="BV84" s="852"/>
      <c r="BW84" s="852"/>
      <c r="BX84" s="852"/>
      <c r="BY84" s="852"/>
      <c r="BZ84" s="852"/>
      <c r="CA84" s="852"/>
      <c r="CB84" s="852"/>
      <c r="CC84" s="852"/>
      <c r="CD84" s="852"/>
      <c r="CE84" s="852"/>
      <c r="CF84" s="852"/>
      <c r="CG84" s="857"/>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220"/>
    </row>
    <row r="85" spans="1:131" ht="26.25" customHeight="1" x14ac:dyDescent="0.2">
      <c r="A85" s="228">
        <v>18</v>
      </c>
      <c r="B85" s="715"/>
      <c r="C85" s="716"/>
      <c r="D85" s="716"/>
      <c r="E85" s="716"/>
      <c r="F85" s="716"/>
      <c r="G85" s="716"/>
      <c r="H85" s="716"/>
      <c r="I85" s="716"/>
      <c r="J85" s="716"/>
      <c r="K85" s="716"/>
      <c r="L85" s="716"/>
      <c r="M85" s="716"/>
      <c r="N85" s="716"/>
      <c r="O85" s="716"/>
      <c r="P85" s="717"/>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0"/>
      <c r="BA85" s="720"/>
      <c r="BB85" s="720"/>
      <c r="BC85" s="720"/>
      <c r="BD85" s="721"/>
      <c r="BE85" s="231"/>
      <c r="BF85" s="231"/>
      <c r="BG85" s="231"/>
      <c r="BH85" s="231"/>
      <c r="BI85" s="231"/>
      <c r="BJ85" s="231"/>
      <c r="BK85" s="231"/>
      <c r="BL85" s="231"/>
      <c r="BM85" s="231"/>
      <c r="BN85" s="231"/>
      <c r="BO85" s="231"/>
      <c r="BP85" s="231"/>
      <c r="BQ85" s="228">
        <v>79</v>
      </c>
      <c r="BR85" s="233"/>
      <c r="BS85" s="851"/>
      <c r="BT85" s="852"/>
      <c r="BU85" s="852"/>
      <c r="BV85" s="852"/>
      <c r="BW85" s="852"/>
      <c r="BX85" s="852"/>
      <c r="BY85" s="852"/>
      <c r="BZ85" s="852"/>
      <c r="CA85" s="852"/>
      <c r="CB85" s="852"/>
      <c r="CC85" s="852"/>
      <c r="CD85" s="852"/>
      <c r="CE85" s="852"/>
      <c r="CF85" s="852"/>
      <c r="CG85" s="857"/>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220"/>
    </row>
    <row r="86" spans="1:131" ht="26.25" customHeight="1" x14ac:dyDescent="0.2">
      <c r="A86" s="228">
        <v>19</v>
      </c>
      <c r="B86" s="715"/>
      <c r="C86" s="716"/>
      <c r="D86" s="716"/>
      <c r="E86" s="716"/>
      <c r="F86" s="716"/>
      <c r="G86" s="716"/>
      <c r="H86" s="716"/>
      <c r="I86" s="716"/>
      <c r="J86" s="716"/>
      <c r="K86" s="716"/>
      <c r="L86" s="716"/>
      <c r="M86" s="716"/>
      <c r="N86" s="716"/>
      <c r="O86" s="716"/>
      <c r="P86" s="717"/>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0"/>
      <c r="BA86" s="720"/>
      <c r="BB86" s="720"/>
      <c r="BC86" s="720"/>
      <c r="BD86" s="721"/>
      <c r="BE86" s="231"/>
      <c r="BF86" s="231"/>
      <c r="BG86" s="231"/>
      <c r="BH86" s="231"/>
      <c r="BI86" s="231"/>
      <c r="BJ86" s="231"/>
      <c r="BK86" s="231"/>
      <c r="BL86" s="231"/>
      <c r="BM86" s="231"/>
      <c r="BN86" s="231"/>
      <c r="BO86" s="231"/>
      <c r="BP86" s="231"/>
      <c r="BQ86" s="228">
        <v>80</v>
      </c>
      <c r="BR86" s="233"/>
      <c r="BS86" s="851"/>
      <c r="BT86" s="852"/>
      <c r="BU86" s="852"/>
      <c r="BV86" s="852"/>
      <c r="BW86" s="852"/>
      <c r="BX86" s="852"/>
      <c r="BY86" s="852"/>
      <c r="BZ86" s="852"/>
      <c r="CA86" s="852"/>
      <c r="CB86" s="852"/>
      <c r="CC86" s="852"/>
      <c r="CD86" s="852"/>
      <c r="CE86" s="852"/>
      <c r="CF86" s="852"/>
      <c r="CG86" s="857"/>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220"/>
    </row>
    <row r="87" spans="1:131" ht="26.25" customHeight="1" x14ac:dyDescent="0.2">
      <c r="A87" s="234">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1"/>
      <c r="BF87" s="231"/>
      <c r="BG87" s="231"/>
      <c r="BH87" s="231"/>
      <c r="BI87" s="231"/>
      <c r="BJ87" s="231"/>
      <c r="BK87" s="231"/>
      <c r="BL87" s="231"/>
      <c r="BM87" s="231"/>
      <c r="BN87" s="231"/>
      <c r="BO87" s="231"/>
      <c r="BP87" s="231"/>
      <c r="BQ87" s="228">
        <v>81</v>
      </c>
      <c r="BR87" s="233"/>
      <c r="BS87" s="851"/>
      <c r="BT87" s="852"/>
      <c r="BU87" s="852"/>
      <c r="BV87" s="852"/>
      <c r="BW87" s="852"/>
      <c r="BX87" s="852"/>
      <c r="BY87" s="852"/>
      <c r="BZ87" s="852"/>
      <c r="CA87" s="852"/>
      <c r="CB87" s="852"/>
      <c r="CC87" s="852"/>
      <c r="CD87" s="852"/>
      <c r="CE87" s="852"/>
      <c r="CF87" s="852"/>
      <c r="CG87" s="857"/>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220"/>
    </row>
    <row r="88" spans="1:131" ht="26.25" customHeight="1" thickBot="1" x14ac:dyDescent="0.25">
      <c r="A88" s="230" t="s">
        <v>391</v>
      </c>
      <c r="B88" s="802" t="s">
        <v>430</v>
      </c>
      <c r="C88" s="803"/>
      <c r="D88" s="803"/>
      <c r="E88" s="803"/>
      <c r="F88" s="803"/>
      <c r="G88" s="803"/>
      <c r="H88" s="803"/>
      <c r="I88" s="803"/>
      <c r="J88" s="803"/>
      <c r="K88" s="803"/>
      <c r="L88" s="803"/>
      <c r="M88" s="803"/>
      <c r="N88" s="803"/>
      <c r="O88" s="803"/>
      <c r="P88" s="804"/>
      <c r="Q88" s="832"/>
      <c r="R88" s="833"/>
      <c r="S88" s="833"/>
      <c r="T88" s="833"/>
      <c r="U88" s="833"/>
      <c r="V88" s="833"/>
      <c r="W88" s="833"/>
      <c r="X88" s="833"/>
      <c r="Y88" s="833"/>
      <c r="Z88" s="833"/>
      <c r="AA88" s="833"/>
      <c r="AB88" s="833"/>
      <c r="AC88" s="833"/>
      <c r="AD88" s="833"/>
      <c r="AE88" s="833"/>
      <c r="AF88" s="836">
        <v>4887</v>
      </c>
      <c r="AG88" s="836"/>
      <c r="AH88" s="836"/>
      <c r="AI88" s="836"/>
      <c r="AJ88" s="836"/>
      <c r="AK88" s="833"/>
      <c r="AL88" s="833"/>
      <c r="AM88" s="833"/>
      <c r="AN88" s="833"/>
      <c r="AO88" s="833"/>
      <c r="AP88" s="836" t="s">
        <v>613</v>
      </c>
      <c r="AQ88" s="836"/>
      <c r="AR88" s="836"/>
      <c r="AS88" s="836"/>
      <c r="AT88" s="836"/>
      <c r="AU88" s="836" t="s">
        <v>613</v>
      </c>
      <c r="AV88" s="836"/>
      <c r="AW88" s="836"/>
      <c r="AX88" s="836"/>
      <c r="AY88" s="836"/>
      <c r="AZ88" s="841"/>
      <c r="BA88" s="841"/>
      <c r="BB88" s="841"/>
      <c r="BC88" s="841"/>
      <c r="BD88" s="842"/>
      <c r="BE88" s="231"/>
      <c r="BF88" s="231"/>
      <c r="BG88" s="231"/>
      <c r="BH88" s="231"/>
      <c r="BI88" s="231"/>
      <c r="BJ88" s="231"/>
      <c r="BK88" s="231"/>
      <c r="BL88" s="231"/>
      <c r="BM88" s="231"/>
      <c r="BN88" s="231"/>
      <c r="BO88" s="231"/>
      <c r="BP88" s="231"/>
      <c r="BQ88" s="228">
        <v>82</v>
      </c>
      <c r="BR88" s="233"/>
      <c r="BS88" s="851"/>
      <c r="BT88" s="852"/>
      <c r="BU88" s="852"/>
      <c r="BV88" s="852"/>
      <c r="BW88" s="852"/>
      <c r="BX88" s="852"/>
      <c r="BY88" s="852"/>
      <c r="BZ88" s="852"/>
      <c r="CA88" s="852"/>
      <c r="CB88" s="852"/>
      <c r="CC88" s="852"/>
      <c r="CD88" s="852"/>
      <c r="CE88" s="852"/>
      <c r="CF88" s="852"/>
      <c r="CG88" s="857"/>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220"/>
    </row>
    <row r="89" spans="1:131" ht="26.25" hidden="1" customHeight="1" x14ac:dyDescent="0.2">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51"/>
      <c r="BT89" s="852"/>
      <c r="BU89" s="852"/>
      <c r="BV89" s="852"/>
      <c r="BW89" s="852"/>
      <c r="BX89" s="852"/>
      <c r="BY89" s="852"/>
      <c r="BZ89" s="852"/>
      <c r="CA89" s="852"/>
      <c r="CB89" s="852"/>
      <c r="CC89" s="852"/>
      <c r="CD89" s="852"/>
      <c r="CE89" s="852"/>
      <c r="CF89" s="852"/>
      <c r="CG89" s="857"/>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220"/>
    </row>
    <row r="90" spans="1:131" ht="26.25" hidden="1" customHeight="1" x14ac:dyDescent="0.2">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51"/>
      <c r="BT90" s="852"/>
      <c r="BU90" s="852"/>
      <c r="BV90" s="852"/>
      <c r="BW90" s="852"/>
      <c r="BX90" s="852"/>
      <c r="BY90" s="852"/>
      <c r="BZ90" s="852"/>
      <c r="CA90" s="852"/>
      <c r="CB90" s="852"/>
      <c r="CC90" s="852"/>
      <c r="CD90" s="852"/>
      <c r="CE90" s="852"/>
      <c r="CF90" s="852"/>
      <c r="CG90" s="857"/>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220"/>
    </row>
    <row r="91" spans="1:131" ht="26.25" hidden="1" customHeight="1" x14ac:dyDescent="0.2">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51"/>
      <c r="BT91" s="852"/>
      <c r="BU91" s="852"/>
      <c r="BV91" s="852"/>
      <c r="BW91" s="852"/>
      <c r="BX91" s="852"/>
      <c r="BY91" s="852"/>
      <c r="BZ91" s="852"/>
      <c r="CA91" s="852"/>
      <c r="CB91" s="852"/>
      <c r="CC91" s="852"/>
      <c r="CD91" s="852"/>
      <c r="CE91" s="852"/>
      <c r="CF91" s="852"/>
      <c r="CG91" s="857"/>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220"/>
    </row>
    <row r="92" spans="1:131" ht="26.25" hidden="1" customHeight="1" x14ac:dyDescent="0.2">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51"/>
      <c r="BT92" s="852"/>
      <c r="BU92" s="852"/>
      <c r="BV92" s="852"/>
      <c r="BW92" s="852"/>
      <c r="BX92" s="852"/>
      <c r="BY92" s="852"/>
      <c r="BZ92" s="852"/>
      <c r="CA92" s="852"/>
      <c r="CB92" s="852"/>
      <c r="CC92" s="852"/>
      <c r="CD92" s="852"/>
      <c r="CE92" s="852"/>
      <c r="CF92" s="852"/>
      <c r="CG92" s="857"/>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220"/>
    </row>
    <row r="93" spans="1:131" ht="26.25" hidden="1" customHeight="1" x14ac:dyDescent="0.2">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51"/>
      <c r="BT93" s="852"/>
      <c r="BU93" s="852"/>
      <c r="BV93" s="852"/>
      <c r="BW93" s="852"/>
      <c r="BX93" s="852"/>
      <c r="BY93" s="852"/>
      <c r="BZ93" s="852"/>
      <c r="CA93" s="852"/>
      <c r="CB93" s="852"/>
      <c r="CC93" s="852"/>
      <c r="CD93" s="852"/>
      <c r="CE93" s="852"/>
      <c r="CF93" s="852"/>
      <c r="CG93" s="857"/>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220"/>
    </row>
    <row r="94" spans="1:131" ht="26.25" hidden="1" customHeight="1" x14ac:dyDescent="0.2">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51"/>
      <c r="BT94" s="852"/>
      <c r="BU94" s="852"/>
      <c r="BV94" s="852"/>
      <c r="BW94" s="852"/>
      <c r="BX94" s="852"/>
      <c r="BY94" s="852"/>
      <c r="BZ94" s="852"/>
      <c r="CA94" s="852"/>
      <c r="CB94" s="852"/>
      <c r="CC94" s="852"/>
      <c r="CD94" s="852"/>
      <c r="CE94" s="852"/>
      <c r="CF94" s="852"/>
      <c r="CG94" s="857"/>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220"/>
    </row>
    <row r="95" spans="1:131" ht="26.25" hidden="1" customHeight="1" x14ac:dyDescent="0.2">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51"/>
      <c r="BT95" s="852"/>
      <c r="BU95" s="852"/>
      <c r="BV95" s="852"/>
      <c r="BW95" s="852"/>
      <c r="BX95" s="852"/>
      <c r="BY95" s="852"/>
      <c r="BZ95" s="852"/>
      <c r="CA95" s="852"/>
      <c r="CB95" s="852"/>
      <c r="CC95" s="852"/>
      <c r="CD95" s="852"/>
      <c r="CE95" s="852"/>
      <c r="CF95" s="852"/>
      <c r="CG95" s="857"/>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220"/>
    </row>
    <row r="96" spans="1:131" ht="26.25" hidden="1" customHeight="1" x14ac:dyDescent="0.2">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51"/>
      <c r="BT96" s="852"/>
      <c r="BU96" s="852"/>
      <c r="BV96" s="852"/>
      <c r="BW96" s="852"/>
      <c r="BX96" s="852"/>
      <c r="BY96" s="852"/>
      <c r="BZ96" s="852"/>
      <c r="CA96" s="852"/>
      <c r="CB96" s="852"/>
      <c r="CC96" s="852"/>
      <c r="CD96" s="852"/>
      <c r="CE96" s="852"/>
      <c r="CF96" s="852"/>
      <c r="CG96" s="857"/>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220"/>
    </row>
    <row r="97" spans="1:131" ht="26.25" hidden="1" customHeight="1" x14ac:dyDescent="0.2">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51"/>
      <c r="BT97" s="852"/>
      <c r="BU97" s="852"/>
      <c r="BV97" s="852"/>
      <c r="BW97" s="852"/>
      <c r="BX97" s="852"/>
      <c r="BY97" s="852"/>
      <c r="BZ97" s="852"/>
      <c r="CA97" s="852"/>
      <c r="CB97" s="852"/>
      <c r="CC97" s="852"/>
      <c r="CD97" s="852"/>
      <c r="CE97" s="852"/>
      <c r="CF97" s="852"/>
      <c r="CG97" s="857"/>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220"/>
    </row>
    <row r="98" spans="1:131" ht="26.25" hidden="1" customHeight="1" x14ac:dyDescent="0.2">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51"/>
      <c r="BT98" s="852"/>
      <c r="BU98" s="852"/>
      <c r="BV98" s="852"/>
      <c r="BW98" s="852"/>
      <c r="BX98" s="852"/>
      <c r="BY98" s="852"/>
      <c r="BZ98" s="852"/>
      <c r="CA98" s="852"/>
      <c r="CB98" s="852"/>
      <c r="CC98" s="852"/>
      <c r="CD98" s="852"/>
      <c r="CE98" s="852"/>
      <c r="CF98" s="852"/>
      <c r="CG98" s="857"/>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220"/>
    </row>
    <row r="99" spans="1:131" ht="26.25" hidden="1" customHeight="1" x14ac:dyDescent="0.2">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51"/>
      <c r="BT99" s="852"/>
      <c r="BU99" s="852"/>
      <c r="BV99" s="852"/>
      <c r="BW99" s="852"/>
      <c r="BX99" s="852"/>
      <c r="BY99" s="852"/>
      <c r="BZ99" s="852"/>
      <c r="CA99" s="852"/>
      <c r="CB99" s="852"/>
      <c r="CC99" s="852"/>
      <c r="CD99" s="852"/>
      <c r="CE99" s="852"/>
      <c r="CF99" s="852"/>
      <c r="CG99" s="857"/>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220"/>
    </row>
    <row r="100" spans="1:131" ht="26.25" hidden="1" customHeight="1" x14ac:dyDescent="0.2">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51"/>
      <c r="BT100" s="852"/>
      <c r="BU100" s="852"/>
      <c r="BV100" s="852"/>
      <c r="BW100" s="852"/>
      <c r="BX100" s="852"/>
      <c r="BY100" s="852"/>
      <c r="BZ100" s="852"/>
      <c r="CA100" s="852"/>
      <c r="CB100" s="852"/>
      <c r="CC100" s="852"/>
      <c r="CD100" s="852"/>
      <c r="CE100" s="852"/>
      <c r="CF100" s="852"/>
      <c r="CG100" s="857"/>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220"/>
    </row>
    <row r="101" spans="1:131" ht="26.25" hidden="1" customHeight="1" x14ac:dyDescent="0.2">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51"/>
      <c r="BT101" s="852"/>
      <c r="BU101" s="852"/>
      <c r="BV101" s="852"/>
      <c r="BW101" s="852"/>
      <c r="BX101" s="852"/>
      <c r="BY101" s="852"/>
      <c r="BZ101" s="852"/>
      <c r="CA101" s="852"/>
      <c r="CB101" s="852"/>
      <c r="CC101" s="852"/>
      <c r="CD101" s="852"/>
      <c r="CE101" s="852"/>
      <c r="CF101" s="852"/>
      <c r="CG101" s="857"/>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220"/>
    </row>
    <row r="102" spans="1:131" ht="26.25" customHeight="1" thickBot="1" x14ac:dyDescent="0.25">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391</v>
      </c>
      <c r="BR102" s="802" t="s">
        <v>431</v>
      </c>
      <c r="BS102" s="803"/>
      <c r="BT102" s="803"/>
      <c r="BU102" s="803"/>
      <c r="BV102" s="803"/>
      <c r="BW102" s="803"/>
      <c r="BX102" s="803"/>
      <c r="BY102" s="803"/>
      <c r="BZ102" s="803"/>
      <c r="CA102" s="803"/>
      <c r="CB102" s="803"/>
      <c r="CC102" s="803"/>
      <c r="CD102" s="803"/>
      <c r="CE102" s="803"/>
      <c r="CF102" s="803"/>
      <c r="CG102" s="804"/>
      <c r="CH102" s="875"/>
      <c r="CI102" s="876"/>
      <c r="CJ102" s="876"/>
      <c r="CK102" s="876"/>
      <c r="CL102" s="877"/>
      <c r="CM102" s="875"/>
      <c r="CN102" s="876"/>
      <c r="CO102" s="876"/>
      <c r="CP102" s="876"/>
      <c r="CQ102" s="877"/>
      <c r="CR102" s="878">
        <v>141</v>
      </c>
      <c r="CS102" s="844"/>
      <c r="CT102" s="844"/>
      <c r="CU102" s="844"/>
      <c r="CV102" s="879"/>
      <c r="CW102" s="878">
        <v>27</v>
      </c>
      <c r="CX102" s="844"/>
      <c r="CY102" s="844"/>
      <c r="CZ102" s="844"/>
      <c r="DA102" s="879"/>
      <c r="DB102" s="878">
        <v>394</v>
      </c>
      <c r="DC102" s="844"/>
      <c r="DD102" s="844"/>
      <c r="DE102" s="844"/>
      <c r="DF102" s="879"/>
      <c r="DG102" s="878" t="s">
        <v>530</v>
      </c>
      <c r="DH102" s="844"/>
      <c r="DI102" s="844"/>
      <c r="DJ102" s="844"/>
      <c r="DK102" s="879"/>
      <c r="DL102" s="878" t="s">
        <v>530</v>
      </c>
      <c r="DM102" s="844"/>
      <c r="DN102" s="844"/>
      <c r="DO102" s="844"/>
      <c r="DP102" s="879"/>
      <c r="DQ102" s="878">
        <v>4</v>
      </c>
      <c r="DR102" s="844"/>
      <c r="DS102" s="844"/>
      <c r="DT102" s="844"/>
      <c r="DU102" s="879"/>
      <c r="DV102" s="802"/>
      <c r="DW102" s="803"/>
      <c r="DX102" s="803"/>
      <c r="DY102" s="803"/>
      <c r="DZ102" s="880"/>
      <c r="EA102" s="220"/>
    </row>
    <row r="103" spans="1:131" ht="26.25" customHeight="1" x14ac:dyDescent="0.2">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03" t="s">
        <v>432</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0"/>
    </row>
    <row r="104" spans="1:131" ht="26.25" customHeight="1" x14ac:dyDescent="0.2">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04" t="s">
        <v>433</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0"/>
    </row>
    <row r="105" spans="1:131" ht="11.25" customHeight="1" x14ac:dyDescent="0.2">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2">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5">
      <c r="A107" s="239" t="s">
        <v>434</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435</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2">
      <c r="A108" s="905" t="s">
        <v>436</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437</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0" customFormat="1" ht="26.25" customHeight="1" x14ac:dyDescent="0.2">
      <c r="A109" s="901" t="s">
        <v>438</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439</v>
      </c>
      <c r="AB109" s="882"/>
      <c r="AC109" s="882"/>
      <c r="AD109" s="882"/>
      <c r="AE109" s="883"/>
      <c r="AF109" s="881" t="s">
        <v>440</v>
      </c>
      <c r="AG109" s="882"/>
      <c r="AH109" s="882"/>
      <c r="AI109" s="882"/>
      <c r="AJ109" s="883"/>
      <c r="AK109" s="881" t="s">
        <v>309</v>
      </c>
      <c r="AL109" s="882"/>
      <c r="AM109" s="882"/>
      <c r="AN109" s="882"/>
      <c r="AO109" s="883"/>
      <c r="AP109" s="881" t="s">
        <v>441</v>
      </c>
      <c r="AQ109" s="882"/>
      <c r="AR109" s="882"/>
      <c r="AS109" s="882"/>
      <c r="AT109" s="884"/>
      <c r="AU109" s="901" t="s">
        <v>438</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439</v>
      </c>
      <c r="BR109" s="882"/>
      <c r="BS109" s="882"/>
      <c r="BT109" s="882"/>
      <c r="BU109" s="883"/>
      <c r="BV109" s="881" t="s">
        <v>440</v>
      </c>
      <c r="BW109" s="882"/>
      <c r="BX109" s="882"/>
      <c r="BY109" s="882"/>
      <c r="BZ109" s="883"/>
      <c r="CA109" s="881" t="s">
        <v>309</v>
      </c>
      <c r="CB109" s="882"/>
      <c r="CC109" s="882"/>
      <c r="CD109" s="882"/>
      <c r="CE109" s="883"/>
      <c r="CF109" s="902" t="s">
        <v>441</v>
      </c>
      <c r="CG109" s="902"/>
      <c r="CH109" s="902"/>
      <c r="CI109" s="902"/>
      <c r="CJ109" s="902"/>
      <c r="CK109" s="881" t="s">
        <v>442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439</v>
      </c>
      <c r="DH109" s="882"/>
      <c r="DI109" s="882"/>
      <c r="DJ109" s="882"/>
      <c r="DK109" s="883"/>
      <c r="DL109" s="881" t="s">
        <v>440</v>
      </c>
      <c r="DM109" s="882"/>
      <c r="DN109" s="882"/>
      <c r="DO109" s="882"/>
      <c r="DP109" s="883"/>
      <c r="DQ109" s="881" t="s">
        <v>309</v>
      </c>
      <c r="DR109" s="882"/>
      <c r="DS109" s="882"/>
      <c r="DT109" s="882"/>
      <c r="DU109" s="883"/>
      <c r="DV109" s="881" t="s">
        <v>441</v>
      </c>
      <c r="DW109" s="882"/>
      <c r="DX109" s="882"/>
      <c r="DY109" s="882"/>
      <c r="DZ109" s="884"/>
    </row>
    <row r="110" spans="1:131" s="220" customFormat="1" ht="26.25" customHeight="1" x14ac:dyDescent="0.2">
      <c r="A110" s="885" t="s">
        <v>443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2874696</v>
      </c>
      <c r="AB110" s="889"/>
      <c r="AC110" s="889"/>
      <c r="AD110" s="889"/>
      <c r="AE110" s="890"/>
      <c r="AF110" s="891">
        <v>2851765</v>
      </c>
      <c r="AG110" s="889"/>
      <c r="AH110" s="889"/>
      <c r="AI110" s="889"/>
      <c r="AJ110" s="890"/>
      <c r="AK110" s="891">
        <v>2889328</v>
      </c>
      <c r="AL110" s="889"/>
      <c r="AM110" s="889"/>
      <c r="AN110" s="889"/>
      <c r="AO110" s="890"/>
      <c r="AP110" s="892">
        <v>21.5</v>
      </c>
      <c r="AQ110" s="893"/>
      <c r="AR110" s="893"/>
      <c r="AS110" s="893"/>
      <c r="AT110" s="894"/>
      <c r="AU110" s="895" t="s">
        <v>74</v>
      </c>
      <c r="AV110" s="896"/>
      <c r="AW110" s="896"/>
      <c r="AX110" s="896"/>
      <c r="AY110" s="896"/>
      <c r="AZ110" s="917" t="s">
        <v>444</v>
      </c>
      <c r="BA110" s="886"/>
      <c r="BB110" s="886"/>
      <c r="BC110" s="886"/>
      <c r="BD110" s="886"/>
      <c r="BE110" s="886"/>
      <c r="BF110" s="886"/>
      <c r="BG110" s="886"/>
      <c r="BH110" s="886"/>
      <c r="BI110" s="886"/>
      <c r="BJ110" s="886"/>
      <c r="BK110" s="886"/>
      <c r="BL110" s="886"/>
      <c r="BM110" s="886"/>
      <c r="BN110" s="886"/>
      <c r="BO110" s="886"/>
      <c r="BP110" s="887"/>
      <c r="BQ110" s="918">
        <v>27086387</v>
      </c>
      <c r="BR110" s="919"/>
      <c r="BS110" s="919"/>
      <c r="BT110" s="919"/>
      <c r="BU110" s="919"/>
      <c r="BV110" s="919">
        <v>27612006</v>
      </c>
      <c r="BW110" s="919"/>
      <c r="BX110" s="919"/>
      <c r="BY110" s="919"/>
      <c r="BZ110" s="919"/>
      <c r="CA110" s="919">
        <v>28909592</v>
      </c>
      <c r="CB110" s="919"/>
      <c r="CC110" s="919"/>
      <c r="CD110" s="919"/>
      <c r="CE110" s="919"/>
      <c r="CF110" s="932">
        <v>215.1</v>
      </c>
      <c r="CG110" s="933"/>
      <c r="CH110" s="933"/>
      <c r="CI110" s="933"/>
      <c r="CJ110" s="933"/>
      <c r="CK110" s="934" t="s">
        <v>445</v>
      </c>
      <c r="CL110" s="935"/>
      <c r="CM110" s="917" t="s">
        <v>446</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918" t="s">
        <v>130</v>
      </c>
      <c r="DH110" s="919"/>
      <c r="DI110" s="919"/>
      <c r="DJ110" s="919"/>
      <c r="DK110" s="919"/>
      <c r="DL110" s="919" t="s">
        <v>447</v>
      </c>
      <c r="DM110" s="919"/>
      <c r="DN110" s="919"/>
      <c r="DO110" s="919"/>
      <c r="DP110" s="919"/>
      <c r="DQ110" s="919" t="s">
        <v>130</v>
      </c>
      <c r="DR110" s="919"/>
      <c r="DS110" s="919"/>
      <c r="DT110" s="919"/>
      <c r="DU110" s="919"/>
      <c r="DV110" s="920" t="s">
        <v>447</v>
      </c>
      <c r="DW110" s="920"/>
      <c r="DX110" s="920"/>
      <c r="DY110" s="920"/>
      <c r="DZ110" s="921"/>
    </row>
    <row r="111" spans="1:131" s="220" customFormat="1" ht="26.25" customHeight="1" x14ac:dyDescent="0.2">
      <c r="A111" s="922" t="s">
        <v>448</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447</v>
      </c>
      <c r="AB111" s="926"/>
      <c r="AC111" s="926"/>
      <c r="AD111" s="926"/>
      <c r="AE111" s="927"/>
      <c r="AF111" s="928" t="s">
        <v>130</v>
      </c>
      <c r="AG111" s="926"/>
      <c r="AH111" s="926"/>
      <c r="AI111" s="926"/>
      <c r="AJ111" s="927"/>
      <c r="AK111" s="928" t="s">
        <v>130</v>
      </c>
      <c r="AL111" s="926"/>
      <c r="AM111" s="926"/>
      <c r="AN111" s="926"/>
      <c r="AO111" s="927"/>
      <c r="AP111" s="929" t="s">
        <v>449</v>
      </c>
      <c r="AQ111" s="930"/>
      <c r="AR111" s="930"/>
      <c r="AS111" s="930"/>
      <c r="AT111" s="931"/>
      <c r="AU111" s="897"/>
      <c r="AV111" s="898"/>
      <c r="AW111" s="898"/>
      <c r="AX111" s="898"/>
      <c r="AY111" s="898"/>
      <c r="AZ111" s="910" t="s">
        <v>450</v>
      </c>
      <c r="BA111" s="911"/>
      <c r="BB111" s="911"/>
      <c r="BC111" s="911"/>
      <c r="BD111" s="911"/>
      <c r="BE111" s="911"/>
      <c r="BF111" s="911"/>
      <c r="BG111" s="911"/>
      <c r="BH111" s="911"/>
      <c r="BI111" s="911"/>
      <c r="BJ111" s="911"/>
      <c r="BK111" s="911"/>
      <c r="BL111" s="911"/>
      <c r="BM111" s="911"/>
      <c r="BN111" s="911"/>
      <c r="BO111" s="911"/>
      <c r="BP111" s="912"/>
      <c r="BQ111" s="913">
        <v>32236</v>
      </c>
      <c r="BR111" s="914"/>
      <c r="BS111" s="914"/>
      <c r="BT111" s="914"/>
      <c r="BU111" s="914"/>
      <c r="BV111" s="914">
        <v>26808</v>
      </c>
      <c r="BW111" s="914"/>
      <c r="BX111" s="914"/>
      <c r="BY111" s="914"/>
      <c r="BZ111" s="914"/>
      <c r="CA111" s="914">
        <v>21957</v>
      </c>
      <c r="CB111" s="914"/>
      <c r="CC111" s="914"/>
      <c r="CD111" s="914"/>
      <c r="CE111" s="914"/>
      <c r="CF111" s="908">
        <v>0.2</v>
      </c>
      <c r="CG111" s="909"/>
      <c r="CH111" s="909"/>
      <c r="CI111" s="909"/>
      <c r="CJ111" s="909"/>
      <c r="CK111" s="936"/>
      <c r="CL111" s="937"/>
      <c r="CM111" s="910" t="s">
        <v>451</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452</v>
      </c>
      <c r="DH111" s="914"/>
      <c r="DI111" s="914"/>
      <c r="DJ111" s="914"/>
      <c r="DK111" s="914"/>
      <c r="DL111" s="914" t="s">
        <v>453</v>
      </c>
      <c r="DM111" s="914"/>
      <c r="DN111" s="914"/>
      <c r="DO111" s="914"/>
      <c r="DP111" s="914"/>
      <c r="DQ111" s="914" t="s">
        <v>130</v>
      </c>
      <c r="DR111" s="914"/>
      <c r="DS111" s="914"/>
      <c r="DT111" s="914"/>
      <c r="DU111" s="914"/>
      <c r="DV111" s="915" t="s">
        <v>454</v>
      </c>
      <c r="DW111" s="915"/>
      <c r="DX111" s="915"/>
      <c r="DY111" s="915"/>
      <c r="DZ111" s="916"/>
    </row>
    <row r="112" spans="1:131" s="220" customFormat="1" ht="26.25" customHeight="1" x14ac:dyDescent="0.2">
      <c r="A112" s="940" t="s">
        <v>455</v>
      </c>
      <c r="B112" s="941"/>
      <c r="C112" s="911" t="s">
        <v>456</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447</v>
      </c>
      <c r="AB112" s="947"/>
      <c r="AC112" s="947"/>
      <c r="AD112" s="947"/>
      <c r="AE112" s="948"/>
      <c r="AF112" s="949" t="s">
        <v>449</v>
      </c>
      <c r="AG112" s="947"/>
      <c r="AH112" s="947"/>
      <c r="AI112" s="947"/>
      <c r="AJ112" s="948"/>
      <c r="AK112" s="949" t="s">
        <v>130</v>
      </c>
      <c r="AL112" s="947"/>
      <c r="AM112" s="947"/>
      <c r="AN112" s="947"/>
      <c r="AO112" s="948"/>
      <c r="AP112" s="950" t="s">
        <v>130</v>
      </c>
      <c r="AQ112" s="951"/>
      <c r="AR112" s="951"/>
      <c r="AS112" s="951"/>
      <c r="AT112" s="952"/>
      <c r="AU112" s="897"/>
      <c r="AV112" s="898"/>
      <c r="AW112" s="898"/>
      <c r="AX112" s="898"/>
      <c r="AY112" s="898"/>
      <c r="AZ112" s="910" t="s">
        <v>457</v>
      </c>
      <c r="BA112" s="911"/>
      <c r="BB112" s="911"/>
      <c r="BC112" s="911"/>
      <c r="BD112" s="911"/>
      <c r="BE112" s="911"/>
      <c r="BF112" s="911"/>
      <c r="BG112" s="911"/>
      <c r="BH112" s="911"/>
      <c r="BI112" s="911"/>
      <c r="BJ112" s="911"/>
      <c r="BK112" s="911"/>
      <c r="BL112" s="911"/>
      <c r="BM112" s="911"/>
      <c r="BN112" s="911"/>
      <c r="BO112" s="911"/>
      <c r="BP112" s="912"/>
      <c r="BQ112" s="913">
        <v>7662469</v>
      </c>
      <c r="BR112" s="914"/>
      <c r="BS112" s="914"/>
      <c r="BT112" s="914"/>
      <c r="BU112" s="914"/>
      <c r="BV112" s="914">
        <v>8005964</v>
      </c>
      <c r="BW112" s="914"/>
      <c r="BX112" s="914"/>
      <c r="BY112" s="914"/>
      <c r="BZ112" s="914"/>
      <c r="CA112" s="914">
        <v>8397716</v>
      </c>
      <c r="CB112" s="914"/>
      <c r="CC112" s="914"/>
      <c r="CD112" s="914"/>
      <c r="CE112" s="914"/>
      <c r="CF112" s="908">
        <v>62.5</v>
      </c>
      <c r="CG112" s="909"/>
      <c r="CH112" s="909"/>
      <c r="CI112" s="909"/>
      <c r="CJ112" s="909"/>
      <c r="CK112" s="936"/>
      <c r="CL112" s="937"/>
      <c r="CM112" s="910" t="s">
        <v>458</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447</v>
      </c>
      <c r="DH112" s="914"/>
      <c r="DI112" s="914"/>
      <c r="DJ112" s="914"/>
      <c r="DK112" s="914"/>
      <c r="DL112" s="914" t="s">
        <v>447</v>
      </c>
      <c r="DM112" s="914"/>
      <c r="DN112" s="914"/>
      <c r="DO112" s="914"/>
      <c r="DP112" s="914"/>
      <c r="DQ112" s="914" t="s">
        <v>447</v>
      </c>
      <c r="DR112" s="914"/>
      <c r="DS112" s="914"/>
      <c r="DT112" s="914"/>
      <c r="DU112" s="914"/>
      <c r="DV112" s="915" t="s">
        <v>453</v>
      </c>
      <c r="DW112" s="915"/>
      <c r="DX112" s="915"/>
      <c r="DY112" s="915"/>
      <c r="DZ112" s="916"/>
    </row>
    <row r="113" spans="1:130" s="220" customFormat="1" ht="26.25" customHeight="1" x14ac:dyDescent="0.2">
      <c r="A113" s="942"/>
      <c r="B113" s="943"/>
      <c r="C113" s="911" t="s">
        <v>459</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582478</v>
      </c>
      <c r="AB113" s="926"/>
      <c r="AC113" s="926"/>
      <c r="AD113" s="926"/>
      <c r="AE113" s="927"/>
      <c r="AF113" s="928">
        <v>641435</v>
      </c>
      <c r="AG113" s="926"/>
      <c r="AH113" s="926"/>
      <c r="AI113" s="926"/>
      <c r="AJ113" s="927"/>
      <c r="AK113" s="928">
        <v>672445</v>
      </c>
      <c r="AL113" s="926"/>
      <c r="AM113" s="926"/>
      <c r="AN113" s="926"/>
      <c r="AO113" s="927"/>
      <c r="AP113" s="929">
        <v>5</v>
      </c>
      <c r="AQ113" s="930"/>
      <c r="AR113" s="930"/>
      <c r="AS113" s="930"/>
      <c r="AT113" s="931"/>
      <c r="AU113" s="897"/>
      <c r="AV113" s="898"/>
      <c r="AW113" s="898"/>
      <c r="AX113" s="898"/>
      <c r="AY113" s="898"/>
      <c r="AZ113" s="910" t="s">
        <v>460</v>
      </c>
      <c r="BA113" s="911"/>
      <c r="BB113" s="911"/>
      <c r="BC113" s="911"/>
      <c r="BD113" s="911"/>
      <c r="BE113" s="911"/>
      <c r="BF113" s="911"/>
      <c r="BG113" s="911"/>
      <c r="BH113" s="911"/>
      <c r="BI113" s="911"/>
      <c r="BJ113" s="911"/>
      <c r="BK113" s="911"/>
      <c r="BL113" s="911"/>
      <c r="BM113" s="911"/>
      <c r="BN113" s="911"/>
      <c r="BO113" s="911"/>
      <c r="BP113" s="912"/>
      <c r="BQ113" s="913" t="s">
        <v>449</v>
      </c>
      <c r="BR113" s="914"/>
      <c r="BS113" s="914"/>
      <c r="BT113" s="914"/>
      <c r="BU113" s="914"/>
      <c r="BV113" s="914" t="s">
        <v>453</v>
      </c>
      <c r="BW113" s="914"/>
      <c r="BX113" s="914"/>
      <c r="BY113" s="914"/>
      <c r="BZ113" s="914"/>
      <c r="CA113" s="914" t="s">
        <v>453</v>
      </c>
      <c r="CB113" s="914"/>
      <c r="CC113" s="914"/>
      <c r="CD113" s="914"/>
      <c r="CE113" s="914"/>
      <c r="CF113" s="908" t="s">
        <v>447</v>
      </c>
      <c r="CG113" s="909"/>
      <c r="CH113" s="909"/>
      <c r="CI113" s="909"/>
      <c r="CJ113" s="909"/>
      <c r="CK113" s="936"/>
      <c r="CL113" s="937"/>
      <c r="CM113" s="910" t="s">
        <v>461</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447</v>
      </c>
      <c r="DH113" s="947"/>
      <c r="DI113" s="947"/>
      <c r="DJ113" s="947"/>
      <c r="DK113" s="948"/>
      <c r="DL113" s="949" t="s">
        <v>449</v>
      </c>
      <c r="DM113" s="947"/>
      <c r="DN113" s="947"/>
      <c r="DO113" s="947"/>
      <c r="DP113" s="948"/>
      <c r="DQ113" s="949" t="s">
        <v>447</v>
      </c>
      <c r="DR113" s="947"/>
      <c r="DS113" s="947"/>
      <c r="DT113" s="947"/>
      <c r="DU113" s="948"/>
      <c r="DV113" s="950" t="s">
        <v>452</v>
      </c>
      <c r="DW113" s="951"/>
      <c r="DX113" s="951"/>
      <c r="DY113" s="951"/>
      <c r="DZ113" s="952"/>
    </row>
    <row r="114" spans="1:130" s="220" customFormat="1" ht="26.25" customHeight="1" x14ac:dyDescent="0.2">
      <c r="A114" s="942"/>
      <c r="B114" s="943"/>
      <c r="C114" s="911" t="s">
        <v>462</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t="s">
        <v>130</v>
      </c>
      <c r="AB114" s="947"/>
      <c r="AC114" s="947"/>
      <c r="AD114" s="947"/>
      <c r="AE114" s="948"/>
      <c r="AF114" s="949" t="s">
        <v>453</v>
      </c>
      <c r="AG114" s="947"/>
      <c r="AH114" s="947"/>
      <c r="AI114" s="947"/>
      <c r="AJ114" s="948"/>
      <c r="AK114" s="949" t="s">
        <v>453</v>
      </c>
      <c r="AL114" s="947"/>
      <c r="AM114" s="947"/>
      <c r="AN114" s="947"/>
      <c r="AO114" s="948"/>
      <c r="AP114" s="950" t="s">
        <v>449</v>
      </c>
      <c r="AQ114" s="951"/>
      <c r="AR114" s="951"/>
      <c r="AS114" s="951"/>
      <c r="AT114" s="952"/>
      <c r="AU114" s="897"/>
      <c r="AV114" s="898"/>
      <c r="AW114" s="898"/>
      <c r="AX114" s="898"/>
      <c r="AY114" s="898"/>
      <c r="AZ114" s="910" t="s">
        <v>463</v>
      </c>
      <c r="BA114" s="911"/>
      <c r="BB114" s="911"/>
      <c r="BC114" s="911"/>
      <c r="BD114" s="911"/>
      <c r="BE114" s="911"/>
      <c r="BF114" s="911"/>
      <c r="BG114" s="911"/>
      <c r="BH114" s="911"/>
      <c r="BI114" s="911"/>
      <c r="BJ114" s="911"/>
      <c r="BK114" s="911"/>
      <c r="BL114" s="911"/>
      <c r="BM114" s="911"/>
      <c r="BN114" s="911"/>
      <c r="BO114" s="911"/>
      <c r="BP114" s="912"/>
      <c r="BQ114" s="913">
        <v>5264082</v>
      </c>
      <c r="BR114" s="914"/>
      <c r="BS114" s="914"/>
      <c r="BT114" s="914"/>
      <c r="BU114" s="914"/>
      <c r="BV114" s="914">
        <v>5139089</v>
      </c>
      <c r="BW114" s="914"/>
      <c r="BX114" s="914"/>
      <c r="BY114" s="914"/>
      <c r="BZ114" s="914"/>
      <c r="CA114" s="914">
        <v>5066282</v>
      </c>
      <c r="CB114" s="914"/>
      <c r="CC114" s="914"/>
      <c r="CD114" s="914"/>
      <c r="CE114" s="914"/>
      <c r="CF114" s="908">
        <v>37.700000000000003</v>
      </c>
      <c r="CG114" s="909"/>
      <c r="CH114" s="909"/>
      <c r="CI114" s="909"/>
      <c r="CJ114" s="909"/>
      <c r="CK114" s="936"/>
      <c r="CL114" s="937"/>
      <c r="CM114" s="910" t="s">
        <v>464</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453</v>
      </c>
      <c r="DH114" s="947"/>
      <c r="DI114" s="947"/>
      <c r="DJ114" s="947"/>
      <c r="DK114" s="948"/>
      <c r="DL114" s="949" t="s">
        <v>130</v>
      </c>
      <c r="DM114" s="947"/>
      <c r="DN114" s="947"/>
      <c r="DO114" s="947"/>
      <c r="DP114" s="948"/>
      <c r="DQ114" s="949" t="s">
        <v>447</v>
      </c>
      <c r="DR114" s="947"/>
      <c r="DS114" s="947"/>
      <c r="DT114" s="947"/>
      <c r="DU114" s="948"/>
      <c r="DV114" s="950" t="s">
        <v>454</v>
      </c>
      <c r="DW114" s="951"/>
      <c r="DX114" s="951"/>
      <c r="DY114" s="951"/>
      <c r="DZ114" s="952"/>
    </row>
    <row r="115" spans="1:130" s="220" customFormat="1" ht="26.25" customHeight="1" x14ac:dyDescent="0.2">
      <c r="A115" s="942"/>
      <c r="B115" s="943"/>
      <c r="C115" s="911" t="s">
        <v>465</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6975</v>
      </c>
      <c r="AB115" s="926"/>
      <c r="AC115" s="926"/>
      <c r="AD115" s="926"/>
      <c r="AE115" s="927"/>
      <c r="AF115" s="928">
        <v>34117</v>
      </c>
      <c r="AG115" s="926"/>
      <c r="AH115" s="926"/>
      <c r="AI115" s="926"/>
      <c r="AJ115" s="927"/>
      <c r="AK115" s="928">
        <v>32603</v>
      </c>
      <c r="AL115" s="926"/>
      <c r="AM115" s="926"/>
      <c r="AN115" s="926"/>
      <c r="AO115" s="927"/>
      <c r="AP115" s="929">
        <v>0.2</v>
      </c>
      <c r="AQ115" s="930"/>
      <c r="AR115" s="930"/>
      <c r="AS115" s="930"/>
      <c r="AT115" s="931"/>
      <c r="AU115" s="897"/>
      <c r="AV115" s="898"/>
      <c r="AW115" s="898"/>
      <c r="AX115" s="898"/>
      <c r="AY115" s="898"/>
      <c r="AZ115" s="910" t="s">
        <v>466</v>
      </c>
      <c r="BA115" s="911"/>
      <c r="BB115" s="911"/>
      <c r="BC115" s="911"/>
      <c r="BD115" s="911"/>
      <c r="BE115" s="911"/>
      <c r="BF115" s="911"/>
      <c r="BG115" s="911"/>
      <c r="BH115" s="911"/>
      <c r="BI115" s="911"/>
      <c r="BJ115" s="911"/>
      <c r="BK115" s="911"/>
      <c r="BL115" s="911"/>
      <c r="BM115" s="911"/>
      <c r="BN115" s="911"/>
      <c r="BO115" s="911"/>
      <c r="BP115" s="912"/>
      <c r="BQ115" s="913">
        <v>4430</v>
      </c>
      <c r="BR115" s="914"/>
      <c r="BS115" s="914"/>
      <c r="BT115" s="914"/>
      <c r="BU115" s="914"/>
      <c r="BV115" s="914">
        <v>4430</v>
      </c>
      <c r="BW115" s="914"/>
      <c r="BX115" s="914"/>
      <c r="BY115" s="914"/>
      <c r="BZ115" s="914"/>
      <c r="CA115" s="914">
        <v>4430</v>
      </c>
      <c r="CB115" s="914"/>
      <c r="CC115" s="914"/>
      <c r="CD115" s="914"/>
      <c r="CE115" s="914"/>
      <c r="CF115" s="908">
        <v>0</v>
      </c>
      <c r="CG115" s="909"/>
      <c r="CH115" s="909"/>
      <c r="CI115" s="909"/>
      <c r="CJ115" s="909"/>
      <c r="CK115" s="936"/>
      <c r="CL115" s="937"/>
      <c r="CM115" s="910" t="s">
        <v>467</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454</v>
      </c>
      <c r="DH115" s="947"/>
      <c r="DI115" s="947"/>
      <c r="DJ115" s="947"/>
      <c r="DK115" s="948"/>
      <c r="DL115" s="949" t="s">
        <v>130</v>
      </c>
      <c r="DM115" s="947"/>
      <c r="DN115" s="947"/>
      <c r="DO115" s="947"/>
      <c r="DP115" s="948"/>
      <c r="DQ115" s="949" t="s">
        <v>447</v>
      </c>
      <c r="DR115" s="947"/>
      <c r="DS115" s="947"/>
      <c r="DT115" s="947"/>
      <c r="DU115" s="948"/>
      <c r="DV115" s="950" t="s">
        <v>447</v>
      </c>
      <c r="DW115" s="951"/>
      <c r="DX115" s="951"/>
      <c r="DY115" s="951"/>
      <c r="DZ115" s="952"/>
    </row>
    <row r="116" spans="1:130" s="220" customFormat="1" ht="26.25" customHeight="1" x14ac:dyDescent="0.2">
      <c r="A116" s="944"/>
      <c r="B116" s="945"/>
      <c r="C116" s="953" t="s">
        <v>468</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469</v>
      </c>
      <c r="AB116" s="947"/>
      <c r="AC116" s="947"/>
      <c r="AD116" s="947"/>
      <c r="AE116" s="948"/>
      <c r="AF116" s="949" t="s">
        <v>130</v>
      </c>
      <c r="AG116" s="947"/>
      <c r="AH116" s="947"/>
      <c r="AI116" s="947"/>
      <c r="AJ116" s="948"/>
      <c r="AK116" s="949" t="s">
        <v>454</v>
      </c>
      <c r="AL116" s="947"/>
      <c r="AM116" s="947"/>
      <c r="AN116" s="947"/>
      <c r="AO116" s="948"/>
      <c r="AP116" s="950" t="s">
        <v>130</v>
      </c>
      <c r="AQ116" s="951"/>
      <c r="AR116" s="951"/>
      <c r="AS116" s="951"/>
      <c r="AT116" s="952"/>
      <c r="AU116" s="897"/>
      <c r="AV116" s="898"/>
      <c r="AW116" s="898"/>
      <c r="AX116" s="898"/>
      <c r="AY116" s="898"/>
      <c r="AZ116" s="955" t="s">
        <v>470</v>
      </c>
      <c r="BA116" s="956"/>
      <c r="BB116" s="956"/>
      <c r="BC116" s="956"/>
      <c r="BD116" s="956"/>
      <c r="BE116" s="956"/>
      <c r="BF116" s="956"/>
      <c r="BG116" s="956"/>
      <c r="BH116" s="956"/>
      <c r="BI116" s="956"/>
      <c r="BJ116" s="956"/>
      <c r="BK116" s="956"/>
      <c r="BL116" s="956"/>
      <c r="BM116" s="956"/>
      <c r="BN116" s="956"/>
      <c r="BO116" s="956"/>
      <c r="BP116" s="957"/>
      <c r="BQ116" s="913" t="s">
        <v>130</v>
      </c>
      <c r="BR116" s="914"/>
      <c r="BS116" s="914"/>
      <c r="BT116" s="914"/>
      <c r="BU116" s="914"/>
      <c r="BV116" s="914" t="s">
        <v>447</v>
      </c>
      <c r="BW116" s="914"/>
      <c r="BX116" s="914"/>
      <c r="BY116" s="914"/>
      <c r="BZ116" s="914"/>
      <c r="CA116" s="914" t="s">
        <v>447</v>
      </c>
      <c r="CB116" s="914"/>
      <c r="CC116" s="914"/>
      <c r="CD116" s="914"/>
      <c r="CE116" s="914"/>
      <c r="CF116" s="908" t="s">
        <v>471</v>
      </c>
      <c r="CG116" s="909"/>
      <c r="CH116" s="909"/>
      <c r="CI116" s="909"/>
      <c r="CJ116" s="909"/>
      <c r="CK116" s="936"/>
      <c r="CL116" s="937"/>
      <c r="CM116" s="910" t="s">
        <v>472</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449</v>
      </c>
      <c r="DH116" s="947"/>
      <c r="DI116" s="947"/>
      <c r="DJ116" s="947"/>
      <c r="DK116" s="948"/>
      <c r="DL116" s="949" t="s">
        <v>454</v>
      </c>
      <c r="DM116" s="947"/>
      <c r="DN116" s="947"/>
      <c r="DO116" s="947"/>
      <c r="DP116" s="948"/>
      <c r="DQ116" s="949" t="s">
        <v>449</v>
      </c>
      <c r="DR116" s="947"/>
      <c r="DS116" s="947"/>
      <c r="DT116" s="947"/>
      <c r="DU116" s="948"/>
      <c r="DV116" s="950" t="s">
        <v>130</v>
      </c>
      <c r="DW116" s="951"/>
      <c r="DX116" s="951"/>
      <c r="DY116" s="951"/>
      <c r="DZ116" s="952"/>
    </row>
    <row r="117" spans="1:130" s="220" customFormat="1" ht="26.25" customHeight="1" x14ac:dyDescent="0.2">
      <c r="A117" s="901" t="s">
        <v>189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65" t="s">
        <v>473</v>
      </c>
      <c r="Z117" s="883"/>
      <c r="AA117" s="966">
        <v>3464149</v>
      </c>
      <c r="AB117" s="967"/>
      <c r="AC117" s="967"/>
      <c r="AD117" s="967"/>
      <c r="AE117" s="968"/>
      <c r="AF117" s="969">
        <v>3527317</v>
      </c>
      <c r="AG117" s="967"/>
      <c r="AH117" s="967"/>
      <c r="AI117" s="967"/>
      <c r="AJ117" s="968"/>
      <c r="AK117" s="969">
        <v>3594376</v>
      </c>
      <c r="AL117" s="967"/>
      <c r="AM117" s="967"/>
      <c r="AN117" s="967"/>
      <c r="AO117" s="968"/>
      <c r="AP117" s="970"/>
      <c r="AQ117" s="971"/>
      <c r="AR117" s="971"/>
      <c r="AS117" s="971"/>
      <c r="AT117" s="972"/>
      <c r="AU117" s="897"/>
      <c r="AV117" s="898"/>
      <c r="AW117" s="898"/>
      <c r="AX117" s="898"/>
      <c r="AY117" s="898"/>
      <c r="AZ117" s="962" t="s">
        <v>474</v>
      </c>
      <c r="BA117" s="963"/>
      <c r="BB117" s="963"/>
      <c r="BC117" s="963"/>
      <c r="BD117" s="963"/>
      <c r="BE117" s="963"/>
      <c r="BF117" s="963"/>
      <c r="BG117" s="963"/>
      <c r="BH117" s="963"/>
      <c r="BI117" s="963"/>
      <c r="BJ117" s="963"/>
      <c r="BK117" s="963"/>
      <c r="BL117" s="963"/>
      <c r="BM117" s="963"/>
      <c r="BN117" s="963"/>
      <c r="BO117" s="963"/>
      <c r="BP117" s="964"/>
      <c r="BQ117" s="913" t="s">
        <v>130</v>
      </c>
      <c r="BR117" s="914"/>
      <c r="BS117" s="914"/>
      <c r="BT117" s="914"/>
      <c r="BU117" s="914"/>
      <c r="BV117" s="914" t="s">
        <v>454</v>
      </c>
      <c r="BW117" s="914"/>
      <c r="BX117" s="914"/>
      <c r="BY117" s="914"/>
      <c r="BZ117" s="914"/>
      <c r="CA117" s="914" t="s">
        <v>130</v>
      </c>
      <c r="CB117" s="914"/>
      <c r="CC117" s="914"/>
      <c r="CD117" s="914"/>
      <c r="CE117" s="914"/>
      <c r="CF117" s="908" t="s">
        <v>454</v>
      </c>
      <c r="CG117" s="909"/>
      <c r="CH117" s="909"/>
      <c r="CI117" s="909"/>
      <c r="CJ117" s="909"/>
      <c r="CK117" s="936"/>
      <c r="CL117" s="937"/>
      <c r="CM117" s="910" t="s">
        <v>475</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447</v>
      </c>
      <c r="DH117" s="947"/>
      <c r="DI117" s="947"/>
      <c r="DJ117" s="947"/>
      <c r="DK117" s="948"/>
      <c r="DL117" s="949" t="s">
        <v>130</v>
      </c>
      <c r="DM117" s="947"/>
      <c r="DN117" s="947"/>
      <c r="DO117" s="947"/>
      <c r="DP117" s="948"/>
      <c r="DQ117" s="949" t="s">
        <v>469</v>
      </c>
      <c r="DR117" s="947"/>
      <c r="DS117" s="947"/>
      <c r="DT117" s="947"/>
      <c r="DU117" s="948"/>
      <c r="DV117" s="950" t="s">
        <v>469</v>
      </c>
      <c r="DW117" s="951"/>
      <c r="DX117" s="951"/>
      <c r="DY117" s="951"/>
      <c r="DZ117" s="952"/>
    </row>
    <row r="118" spans="1:130" s="220" customFormat="1" ht="26.25" customHeight="1" x14ac:dyDescent="0.2">
      <c r="A118" s="901" t="s">
        <v>442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439</v>
      </c>
      <c r="AB118" s="882"/>
      <c r="AC118" s="882"/>
      <c r="AD118" s="882"/>
      <c r="AE118" s="883"/>
      <c r="AF118" s="881" t="s">
        <v>440</v>
      </c>
      <c r="AG118" s="882"/>
      <c r="AH118" s="882"/>
      <c r="AI118" s="882"/>
      <c r="AJ118" s="883"/>
      <c r="AK118" s="881" t="s">
        <v>309</v>
      </c>
      <c r="AL118" s="882"/>
      <c r="AM118" s="882"/>
      <c r="AN118" s="882"/>
      <c r="AO118" s="883"/>
      <c r="AP118" s="958" t="s">
        <v>441</v>
      </c>
      <c r="AQ118" s="959"/>
      <c r="AR118" s="959"/>
      <c r="AS118" s="959"/>
      <c r="AT118" s="960"/>
      <c r="AU118" s="897"/>
      <c r="AV118" s="898"/>
      <c r="AW118" s="898"/>
      <c r="AX118" s="898"/>
      <c r="AY118" s="898"/>
      <c r="AZ118" s="961" t="s">
        <v>476</v>
      </c>
      <c r="BA118" s="953"/>
      <c r="BB118" s="953"/>
      <c r="BC118" s="953"/>
      <c r="BD118" s="953"/>
      <c r="BE118" s="953"/>
      <c r="BF118" s="953"/>
      <c r="BG118" s="953"/>
      <c r="BH118" s="953"/>
      <c r="BI118" s="953"/>
      <c r="BJ118" s="953"/>
      <c r="BK118" s="953"/>
      <c r="BL118" s="953"/>
      <c r="BM118" s="953"/>
      <c r="BN118" s="953"/>
      <c r="BO118" s="953"/>
      <c r="BP118" s="954"/>
      <c r="BQ118" s="987" t="s">
        <v>130</v>
      </c>
      <c r="BR118" s="988"/>
      <c r="BS118" s="988"/>
      <c r="BT118" s="988"/>
      <c r="BU118" s="988"/>
      <c r="BV118" s="988" t="s">
        <v>469</v>
      </c>
      <c r="BW118" s="988"/>
      <c r="BX118" s="988"/>
      <c r="BY118" s="988"/>
      <c r="BZ118" s="988"/>
      <c r="CA118" s="988" t="s">
        <v>469</v>
      </c>
      <c r="CB118" s="988"/>
      <c r="CC118" s="988"/>
      <c r="CD118" s="988"/>
      <c r="CE118" s="988"/>
      <c r="CF118" s="908" t="s">
        <v>130</v>
      </c>
      <c r="CG118" s="909"/>
      <c r="CH118" s="909"/>
      <c r="CI118" s="909"/>
      <c r="CJ118" s="909"/>
      <c r="CK118" s="936"/>
      <c r="CL118" s="937"/>
      <c r="CM118" s="910" t="s">
        <v>477</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130</v>
      </c>
      <c r="DH118" s="947"/>
      <c r="DI118" s="947"/>
      <c r="DJ118" s="947"/>
      <c r="DK118" s="948"/>
      <c r="DL118" s="949" t="s">
        <v>130</v>
      </c>
      <c r="DM118" s="947"/>
      <c r="DN118" s="947"/>
      <c r="DO118" s="947"/>
      <c r="DP118" s="948"/>
      <c r="DQ118" s="949" t="s">
        <v>130</v>
      </c>
      <c r="DR118" s="947"/>
      <c r="DS118" s="947"/>
      <c r="DT118" s="947"/>
      <c r="DU118" s="948"/>
      <c r="DV118" s="950" t="s">
        <v>130</v>
      </c>
      <c r="DW118" s="951"/>
      <c r="DX118" s="951"/>
      <c r="DY118" s="951"/>
      <c r="DZ118" s="952"/>
    </row>
    <row r="119" spans="1:130" s="220" customFormat="1" ht="26.25" customHeight="1" x14ac:dyDescent="0.2">
      <c r="A119" s="1044" t="s">
        <v>445</v>
      </c>
      <c r="B119" s="935"/>
      <c r="C119" s="917" t="s">
        <v>446</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888" t="s">
        <v>469</v>
      </c>
      <c r="AB119" s="889"/>
      <c r="AC119" s="889"/>
      <c r="AD119" s="889"/>
      <c r="AE119" s="890"/>
      <c r="AF119" s="891" t="s">
        <v>469</v>
      </c>
      <c r="AG119" s="889"/>
      <c r="AH119" s="889"/>
      <c r="AI119" s="889"/>
      <c r="AJ119" s="890"/>
      <c r="AK119" s="891" t="s">
        <v>130</v>
      </c>
      <c r="AL119" s="889"/>
      <c r="AM119" s="889"/>
      <c r="AN119" s="889"/>
      <c r="AO119" s="890"/>
      <c r="AP119" s="892" t="s">
        <v>469</v>
      </c>
      <c r="AQ119" s="893"/>
      <c r="AR119" s="893"/>
      <c r="AS119" s="893"/>
      <c r="AT119" s="894"/>
      <c r="AU119" s="899"/>
      <c r="AV119" s="900"/>
      <c r="AW119" s="900"/>
      <c r="AX119" s="900"/>
      <c r="AY119" s="900"/>
      <c r="AZ119" s="241" t="s">
        <v>189</v>
      </c>
      <c r="BA119" s="241"/>
      <c r="BB119" s="241"/>
      <c r="BC119" s="241"/>
      <c r="BD119" s="241"/>
      <c r="BE119" s="241"/>
      <c r="BF119" s="241"/>
      <c r="BG119" s="241"/>
      <c r="BH119" s="241"/>
      <c r="BI119" s="241"/>
      <c r="BJ119" s="241"/>
      <c r="BK119" s="241"/>
      <c r="BL119" s="241"/>
      <c r="BM119" s="241"/>
      <c r="BN119" s="241"/>
      <c r="BO119" s="965" t="s">
        <v>478</v>
      </c>
      <c r="BP119" s="993"/>
      <c r="BQ119" s="987">
        <v>40049604</v>
      </c>
      <c r="BR119" s="988"/>
      <c r="BS119" s="988"/>
      <c r="BT119" s="988"/>
      <c r="BU119" s="988"/>
      <c r="BV119" s="988">
        <v>40788297</v>
      </c>
      <c r="BW119" s="988"/>
      <c r="BX119" s="988"/>
      <c r="BY119" s="988"/>
      <c r="BZ119" s="988"/>
      <c r="CA119" s="988">
        <v>42399977</v>
      </c>
      <c r="CB119" s="988"/>
      <c r="CC119" s="988"/>
      <c r="CD119" s="988"/>
      <c r="CE119" s="988"/>
      <c r="CF119" s="989"/>
      <c r="CG119" s="990"/>
      <c r="CH119" s="990"/>
      <c r="CI119" s="990"/>
      <c r="CJ119" s="991"/>
      <c r="CK119" s="938"/>
      <c r="CL119" s="939"/>
      <c r="CM119" s="961" t="s">
        <v>479</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v>32236</v>
      </c>
      <c r="DH119" s="974"/>
      <c r="DI119" s="974"/>
      <c r="DJ119" s="974"/>
      <c r="DK119" s="975"/>
      <c r="DL119" s="973">
        <v>26808</v>
      </c>
      <c r="DM119" s="974"/>
      <c r="DN119" s="974"/>
      <c r="DO119" s="974"/>
      <c r="DP119" s="975"/>
      <c r="DQ119" s="973">
        <v>21957</v>
      </c>
      <c r="DR119" s="974"/>
      <c r="DS119" s="974"/>
      <c r="DT119" s="974"/>
      <c r="DU119" s="975"/>
      <c r="DV119" s="976">
        <v>0.2</v>
      </c>
      <c r="DW119" s="977"/>
      <c r="DX119" s="977"/>
      <c r="DY119" s="977"/>
      <c r="DZ119" s="978"/>
    </row>
    <row r="120" spans="1:130" s="220" customFormat="1" ht="26.25" customHeight="1" x14ac:dyDescent="0.2">
      <c r="A120" s="1045"/>
      <c r="B120" s="937"/>
      <c r="C120" s="910" t="s">
        <v>451</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130</v>
      </c>
      <c r="AB120" s="947"/>
      <c r="AC120" s="947"/>
      <c r="AD120" s="947"/>
      <c r="AE120" s="948"/>
      <c r="AF120" s="949" t="s">
        <v>469</v>
      </c>
      <c r="AG120" s="947"/>
      <c r="AH120" s="947"/>
      <c r="AI120" s="947"/>
      <c r="AJ120" s="948"/>
      <c r="AK120" s="949" t="s">
        <v>130</v>
      </c>
      <c r="AL120" s="947"/>
      <c r="AM120" s="947"/>
      <c r="AN120" s="947"/>
      <c r="AO120" s="948"/>
      <c r="AP120" s="950" t="s">
        <v>469</v>
      </c>
      <c r="AQ120" s="951"/>
      <c r="AR120" s="951"/>
      <c r="AS120" s="951"/>
      <c r="AT120" s="952"/>
      <c r="AU120" s="979" t="s">
        <v>480</v>
      </c>
      <c r="AV120" s="980"/>
      <c r="AW120" s="980"/>
      <c r="AX120" s="980"/>
      <c r="AY120" s="981"/>
      <c r="AZ120" s="917" t="s">
        <v>481</v>
      </c>
      <c r="BA120" s="886"/>
      <c r="BB120" s="886"/>
      <c r="BC120" s="886"/>
      <c r="BD120" s="886"/>
      <c r="BE120" s="886"/>
      <c r="BF120" s="886"/>
      <c r="BG120" s="886"/>
      <c r="BH120" s="886"/>
      <c r="BI120" s="886"/>
      <c r="BJ120" s="886"/>
      <c r="BK120" s="886"/>
      <c r="BL120" s="886"/>
      <c r="BM120" s="886"/>
      <c r="BN120" s="886"/>
      <c r="BO120" s="886"/>
      <c r="BP120" s="887"/>
      <c r="BQ120" s="918">
        <v>7139223</v>
      </c>
      <c r="BR120" s="919"/>
      <c r="BS120" s="919"/>
      <c r="BT120" s="919"/>
      <c r="BU120" s="919"/>
      <c r="BV120" s="919">
        <v>9715154</v>
      </c>
      <c r="BW120" s="919"/>
      <c r="BX120" s="919"/>
      <c r="BY120" s="919"/>
      <c r="BZ120" s="919"/>
      <c r="CA120" s="919">
        <v>10178630</v>
      </c>
      <c r="CB120" s="919"/>
      <c r="CC120" s="919"/>
      <c r="CD120" s="919"/>
      <c r="CE120" s="919"/>
      <c r="CF120" s="932">
        <v>75.7</v>
      </c>
      <c r="CG120" s="933"/>
      <c r="CH120" s="933"/>
      <c r="CI120" s="933"/>
      <c r="CJ120" s="933"/>
      <c r="CK120" s="994" t="s">
        <v>482</v>
      </c>
      <c r="CL120" s="995"/>
      <c r="CM120" s="995"/>
      <c r="CN120" s="995"/>
      <c r="CO120" s="996"/>
      <c r="CP120" s="1002" t="s">
        <v>483</v>
      </c>
      <c r="CQ120" s="1003"/>
      <c r="CR120" s="1003"/>
      <c r="CS120" s="1003"/>
      <c r="CT120" s="1003"/>
      <c r="CU120" s="1003"/>
      <c r="CV120" s="1003"/>
      <c r="CW120" s="1003"/>
      <c r="CX120" s="1003"/>
      <c r="CY120" s="1003"/>
      <c r="CZ120" s="1003"/>
      <c r="DA120" s="1003"/>
      <c r="DB120" s="1003"/>
      <c r="DC120" s="1003"/>
      <c r="DD120" s="1003"/>
      <c r="DE120" s="1003"/>
      <c r="DF120" s="1004"/>
      <c r="DG120" s="918">
        <v>5589026</v>
      </c>
      <c r="DH120" s="919"/>
      <c r="DI120" s="919"/>
      <c r="DJ120" s="919"/>
      <c r="DK120" s="919"/>
      <c r="DL120" s="919">
        <v>5623065</v>
      </c>
      <c r="DM120" s="919"/>
      <c r="DN120" s="919"/>
      <c r="DO120" s="919"/>
      <c r="DP120" s="919"/>
      <c r="DQ120" s="919">
        <v>5910951</v>
      </c>
      <c r="DR120" s="919"/>
      <c r="DS120" s="919"/>
      <c r="DT120" s="919"/>
      <c r="DU120" s="919"/>
      <c r="DV120" s="920">
        <v>44</v>
      </c>
      <c r="DW120" s="920"/>
      <c r="DX120" s="920"/>
      <c r="DY120" s="920"/>
      <c r="DZ120" s="921"/>
    </row>
    <row r="121" spans="1:130" s="220" customFormat="1" ht="26.25" customHeight="1" x14ac:dyDescent="0.2">
      <c r="A121" s="1045"/>
      <c r="B121" s="937"/>
      <c r="C121" s="962" t="s">
        <v>484</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452</v>
      </c>
      <c r="AB121" s="947"/>
      <c r="AC121" s="947"/>
      <c r="AD121" s="947"/>
      <c r="AE121" s="948"/>
      <c r="AF121" s="949" t="s">
        <v>130</v>
      </c>
      <c r="AG121" s="947"/>
      <c r="AH121" s="947"/>
      <c r="AI121" s="947"/>
      <c r="AJ121" s="948"/>
      <c r="AK121" s="949" t="s">
        <v>469</v>
      </c>
      <c r="AL121" s="947"/>
      <c r="AM121" s="947"/>
      <c r="AN121" s="947"/>
      <c r="AO121" s="948"/>
      <c r="AP121" s="950" t="s">
        <v>452</v>
      </c>
      <c r="AQ121" s="951"/>
      <c r="AR121" s="951"/>
      <c r="AS121" s="951"/>
      <c r="AT121" s="952"/>
      <c r="AU121" s="982"/>
      <c r="AV121" s="983"/>
      <c r="AW121" s="983"/>
      <c r="AX121" s="983"/>
      <c r="AY121" s="984"/>
      <c r="AZ121" s="910" t="s">
        <v>485</v>
      </c>
      <c r="BA121" s="911"/>
      <c r="BB121" s="911"/>
      <c r="BC121" s="911"/>
      <c r="BD121" s="911"/>
      <c r="BE121" s="911"/>
      <c r="BF121" s="911"/>
      <c r="BG121" s="911"/>
      <c r="BH121" s="911"/>
      <c r="BI121" s="911"/>
      <c r="BJ121" s="911"/>
      <c r="BK121" s="911"/>
      <c r="BL121" s="911"/>
      <c r="BM121" s="911"/>
      <c r="BN121" s="911"/>
      <c r="BO121" s="911"/>
      <c r="BP121" s="912"/>
      <c r="BQ121" s="913">
        <v>924256</v>
      </c>
      <c r="BR121" s="914"/>
      <c r="BS121" s="914"/>
      <c r="BT121" s="914"/>
      <c r="BU121" s="914"/>
      <c r="BV121" s="914">
        <v>997658</v>
      </c>
      <c r="BW121" s="914"/>
      <c r="BX121" s="914"/>
      <c r="BY121" s="914"/>
      <c r="BZ121" s="914"/>
      <c r="CA121" s="914">
        <v>899206</v>
      </c>
      <c r="CB121" s="914"/>
      <c r="CC121" s="914"/>
      <c r="CD121" s="914"/>
      <c r="CE121" s="914"/>
      <c r="CF121" s="908">
        <v>6.7</v>
      </c>
      <c r="CG121" s="909"/>
      <c r="CH121" s="909"/>
      <c r="CI121" s="909"/>
      <c r="CJ121" s="909"/>
      <c r="CK121" s="997"/>
      <c r="CL121" s="998"/>
      <c r="CM121" s="998"/>
      <c r="CN121" s="998"/>
      <c r="CO121" s="999"/>
      <c r="CP121" s="1007" t="s">
        <v>486</v>
      </c>
      <c r="CQ121" s="1008"/>
      <c r="CR121" s="1008"/>
      <c r="CS121" s="1008"/>
      <c r="CT121" s="1008"/>
      <c r="CU121" s="1008"/>
      <c r="CV121" s="1008"/>
      <c r="CW121" s="1008"/>
      <c r="CX121" s="1008"/>
      <c r="CY121" s="1008"/>
      <c r="CZ121" s="1008"/>
      <c r="DA121" s="1008"/>
      <c r="DB121" s="1008"/>
      <c r="DC121" s="1008"/>
      <c r="DD121" s="1008"/>
      <c r="DE121" s="1008"/>
      <c r="DF121" s="1009"/>
      <c r="DG121" s="913">
        <v>896196</v>
      </c>
      <c r="DH121" s="914"/>
      <c r="DI121" s="914"/>
      <c r="DJ121" s="914"/>
      <c r="DK121" s="914"/>
      <c r="DL121" s="914">
        <v>838576</v>
      </c>
      <c r="DM121" s="914"/>
      <c r="DN121" s="914"/>
      <c r="DO121" s="914"/>
      <c r="DP121" s="914"/>
      <c r="DQ121" s="914">
        <v>750943</v>
      </c>
      <c r="DR121" s="914"/>
      <c r="DS121" s="914"/>
      <c r="DT121" s="914"/>
      <c r="DU121" s="914"/>
      <c r="DV121" s="915">
        <v>5.6</v>
      </c>
      <c r="DW121" s="915"/>
      <c r="DX121" s="915"/>
      <c r="DY121" s="915"/>
      <c r="DZ121" s="916"/>
    </row>
    <row r="122" spans="1:130" s="220" customFormat="1" ht="26.25" customHeight="1" x14ac:dyDescent="0.2">
      <c r="A122" s="1045"/>
      <c r="B122" s="937"/>
      <c r="C122" s="910" t="s">
        <v>464</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130</v>
      </c>
      <c r="AB122" s="947"/>
      <c r="AC122" s="947"/>
      <c r="AD122" s="947"/>
      <c r="AE122" s="948"/>
      <c r="AF122" s="949" t="s">
        <v>469</v>
      </c>
      <c r="AG122" s="947"/>
      <c r="AH122" s="947"/>
      <c r="AI122" s="947"/>
      <c r="AJ122" s="948"/>
      <c r="AK122" s="949" t="s">
        <v>447</v>
      </c>
      <c r="AL122" s="947"/>
      <c r="AM122" s="947"/>
      <c r="AN122" s="947"/>
      <c r="AO122" s="948"/>
      <c r="AP122" s="950" t="s">
        <v>469</v>
      </c>
      <c r="AQ122" s="951"/>
      <c r="AR122" s="951"/>
      <c r="AS122" s="951"/>
      <c r="AT122" s="952"/>
      <c r="AU122" s="982"/>
      <c r="AV122" s="983"/>
      <c r="AW122" s="983"/>
      <c r="AX122" s="983"/>
      <c r="AY122" s="984"/>
      <c r="AZ122" s="961" t="s">
        <v>487</v>
      </c>
      <c r="BA122" s="953"/>
      <c r="BB122" s="953"/>
      <c r="BC122" s="953"/>
      <c r="BD122" s="953"/>
      <c r="BE122" s="953"/>
      <c r="BF122" s="953"/>
      <c r="BG122" s="953"/>
      <c r="BH122" s="953"/>
      <c r="BI122" s="953"/>
      <c r="BJ122" s="953"/>
      <c r="BK122" s="953"/>
      <c r="BL122" s="953"/>
      <c r="BM122" s="953"/>
      <c r="BN122" s="953"/>
      <c r="BO122" s="953"/>
      <c r="BP122" s="954"/>
      <c r="BQ122" s="987">
        <v>22683917</v>
      </c>
      <c r="BR122" s="988"/>
      <c r="BS122" s="988"/>
      <c r="BT122" s="988"/>
      <c r="BU122" s="988"/>
      <c r="BV122" s="988">
        <v>22752471</v>
      </c>
      <c r="BW122" s="988"/>
      <c r="BX122" s="988"/>
      <c r="BY122" s="988"/>
      <c r="BZ122" s="988"/>
      <c r="CA122" s="988">
        <v>23027159</v>
      </c>
      <c r="CB122" s="988"/>
      <c r="CC122" s="988"/>
      <c r="CD122" s="988"/>
      <c r="CE122" s="988"/>
      <c r="CF122" s="1005">
        <v>171.3</v>
      </c>
      <c r="CG122" s="1006"/>
      <c r="CH122" s="1006"/>
      <c r="CI122" s="1006"/>
      <c r="CJ122" s="1006"/>
      <c r="CK122" s="997"/>
      <c r="CL122" s="998"/>
      <c r="CM122" s="998"/>
      <c r="CN122" s="998"/>
      <c r="CO122" s="999"/>
      <c r="CP122" s="1007" t="s">
        <v>488</v>
      </c>
      <c r="CQ122" s="1008"/>
      <c r="CR122" s="1008"/>
      <c r="CS122" s="1008"/>
      <c r="CT122" s="1008"/>
      <c r="CU122" s="1008"/>
      <c r="CV122" s="1008"/>
      <c r="CW122" s="1008"/>
      <c r="CX122" s="1008"/>
      <c r="CY122" s="1008"/>
      <c r="CZ122" s="1008"/>
      <c r="DA122" s="1008"/>
      <c r="DB122" s="1008"/>
      <c r="DC122" s="1008"/>
      <c r="DD122" s="1008"/>
      <c r="DE122" s="1008"/>
      <c r="DF122" s="1009"/>
      <c r="DG122" s="913">
        <v>118041</v>
      </c>
      <c r="DH122" s="914"/>
      <c r="DI122" s="914"/>
      <c r="DJ122" s="914"/>
      <c r="DK122" s="914"/>
      <c r="DL122" s="914">
        <v>446642</v>
      </c>
      <c r="DM122" s="914"/>
      <c r="DN122" s="914"/>
      <c r="DO122" s="914"/>
      <c r="DP122" s="914"/>
      <c r="DQ122" s="914">
        <v>670502</v>
      </c>
      <c r="DR122" s="914"/>
      <c r="DS122" s="914"/>
      <c r="DT122" s="914"/>
      <c r="DU122" s="914"/>
      <c r="DV122" s="915">
        <v>5</v>
      </c>
      <c r="DW122" s="915"/>
      <c r="DX122" s="915"/>
      <c r="DY122" s="915"/>
      <c r="DZ122" s="916"/>
    </row>
    <row r="123" spans="1:130" s="220" customFormat="1" ht="26.25" customHeight="1" x14ac:dyDescent="0.2">
      <c r="A123" s="1045"/>
      <c r="B123" s="937"/>
      <c r="C123" s="910" t="s">
        <v>472</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452</v>
      </c>
      <c r="AB123" s="947"/>
      <c r="AC123" s="947"/>
      <c r="AD123" s="947"/>
      <c r="AE123" s="948"/>
      <c r="AF123" s="949" t="s">
        <v>469</v>
      </c>
      <c r="AG123" s="947"/>
      <c r="AH123" s="947"/>
      <c r="AI123" s="947"/>
      <c r="AJ123" s="948"/>
      <c r="AK123" s="949" t="s">
        <v>469</v>
      </c>
      <c r="AL123" s="947"/>
      <c r="AM123" s="947"/>
      <c r="AN123" s="947"/>
      <c r="AO123" s="948"/>
      <c r="AP123" s="950" t="s">
        <v>130</v>
      </c>
      <c r="AQ123" s="951"/>
      <c r="AR123" s="951"/>
      <c r="AS123" s="951"/>
      <c r="AT123" s="952"/>
      <c r="AU123" s="985"/>
      <c r="AV123" s="986"/>
      <c r="AW123" s="986"/>
      <c r="AX123" s="986"/>
      <c r="AY123" s="986"/>
      <c r="AZ123" s="241" t="s">
        <v>189</v>
      </c>
      <c r="BA123" s="241"/>
      <c r="BB123" s="241"/>
      <c r="BC123" s="241"/>
      <c r="BD123" s="241"/>
      <c r="BE123" s="241"/>
      <c r="BF123" s="241"/>
      <c r="BG123" s="241"/>
      <c r="BH123" s="241"/>
      <c r="BI123" s="241"/>
      <c r="BJ123" s="241"/>
      <c r="BK123" s="241"/>
      <c r="BL123" s="241"/>
      <c r="BM123" s="241"/>
      <c r="BN123" s="241"/>
      <c r="BO123" s="965" t="s">
        <v>489</v>
      </c>
      <c r="BP123" s="993"/>
      <c r="BQ123" s="1051">
        <v>30747396</v>
      </c>
      <c r="BR123" s="1052"/>
      <c r="BS123" s="1052"/>
      <c r="BT123" s="1052"/>
      <c r="BU123" s="1052"/>
      <c r="BV123" s="1052">
        <v>33465283</v>
      </c>
      <c r="BW123" s="1052"/>
      <c r="BX123" s="1052"/>
      <c r="BY123" s="1052"/>
      <c r="BZ123" s="1052"/>
      <c r="CA123" s="1052">
        <v>34104995</v>
      </c>
      <c r="CB123" s="1052"/>
      <c r="CC123" s="1052"/>
      <c r="CD123" s="1052"/>
      <c r="CE123" s="1052"/>
      <c r="CF123" s="989"/>
      <c r="CG123" s="990"/>
      <c r="CH123" s="990"/>
      <c r="CI123" s="990"/>
      <c r="CJ123" s="991"/>
      <c r="CK123" s="997"/>
      <c r="CL123" s="998"/>
      <c r="CM123" s="998"/>
      <c r="CN123" s="998"/>
      <c r="CO123" s="999"/>
      <c r="CP123" s="1007" t="s">
        <v>490</v>
      </c>
      <c r="CQ123" s="1008"/>
      <c r="CR123" s="1008"/>
      <c r="CS123" s="1008"/>
      <c r="CT123" s="1008"/>
      <c r="CU123" s="1008"/>
      <c r="CV123" s="1008"/>
      <c r="CW123" s="1008"/>
      <c r="CX123" s="1008"/>
      <c r="CY123" s="1008"/>
      <c r="CZ123" s="1008"/>
      <c r="DA123" s="1008"/>
      <c r="DB123" s="1008"/>
      <c r="DC123" s="1008"/>
      <c r="DD123" s="1008"/>
      <c r="DE123" s="1008"/>
      <c r="DF123" s="1009"/>
      <c r="DG123" s="946">
        <v>570123</v>
      </c>
      <c r="DH123" s="947"/>
      <c r="DI123" s="947"/>
      <c r="DJ123" s="947"/>
      <c r="DK123" s="948"/>
      <c r="DL123" s="949">
        <v>513324</v>
      </c>
      <c r="DM123" s="947"/>
      <c r="DN123" s="947"/>
      <c r="DO123" s="947"/>
      <c r="DP123" s="948"/>
      <c r="DQ123" s="949">
        <v>469401</v>
      </c>
      <c r="DR123" s="947"/>
      <c r="DS123" s="947"/>
      <c r="DT123" s="947"/>
      <c r="DU123" s="948"/>
      <c r="DV123" s="950">
        <v>3.5</v>
      </c>
      <c r="DW123" s="951"/>
      <c r="DX123" s="951"/>
      <c r="DY123" s="951"/>
      <c r="DZ123" s="952"/>
    </row>
    <row r="124" spans="1:130" s="220" customFormat="1" ht="26.25" customHeight="1" thickBot="1" x14ac:dyDescent="0.25">
      <c r="A124" s="1045"/>
      <c r="B124" s="937"/>
      <c r="C124" s="910" t="s">
        <v>475</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130</v>
      </c>
      <c r="AB124" s="947"/>
      <c r="AC124" s="947"/>
      <c r="AD124" s="947"/>
      <c r="AE124" s="948"/>
      <c r="AF124" s="949" t="s">
        <v>452</v>
      </c>
      <c r="AG124" s="947"/>
      <c r="AH124" s="947"/>
      <c r="AI124" s="947"/>
      <c r="AJ124" s="948"/>
      <c r="AK124" s="949" t="s">
        <v>130</v>
      </c>
      <c r="AL124" s="947"/>
      <c r="AM124" s="947"/>
      <c r="AN124" s="947"/>
      <c r="AO124" s="948"/>
      <c r="AP124" s="950" t="s">
        <v>130</v>
      </c>
      <c r="AQ124" s="951"/>
      <c r="AR124" s="951"/>
      <c r="AS124" s="951"/>
      <c r="AT124" s="952"/>
      <c r="AU124" s="1047" t="s">
        <v>491</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70.2</v>
      </c>
      <c r="BR124" s="1015"/>
      <c r="BS124" s="1015"/>
      <c r="BT124" s="1015"/>
      <c r="BU124" s="1015"/>
      <c r="BV124" s="1015">
        <v>53.2</v>
      </c>
      <c r="BW124" s="1015"/>
      <c r="BX124" s="1015"/>
      <c r="BY124" s="1015"/>
      <c r="BZ124" s="1015"/>
      <c r="CA124" s="1015">
        <v>61.7</v>
      </c>
      <c r="CB124" s="1015"/>
      <c r="CC124" s="1015"/>
      <c r="CD124" s="1015"/>
      <c r="CE124" s="1015"/>
      <c r="CF124" s="1016"/>
      <c r="CG124" s="1017"/>
      <c r="CH124" s="1017"/>
      <c r="CI124" s="1017"/>
      <c r="CJ124" s="1018"/>
      <c r="CK124" s="1000"/>
      <c r="CL124" s="1000"/>
      <c r="CM124" s="1000"/>
      <c r="CN124" s="1000"/>
      <c r="CO124" s="1001"/>
      <c r="CP124" s="1007" t="s">
        <v>492</v>
      </c>
      <c r="CQ124" s="1008"/>
      <c r="CR124" s="1008"/>
      <c r="CS124" s="1008"/>
      <c r="CT124" s="1008"/>
      <c r="CU124" s="1008"/>
      <c r="CV124" s="1008"/>
      <c r="CW124" s="1008"/>
      <c r="CX124" s="1008"/>
      <c r="CY124" s="1008"/>
      <c r="CZ124" s="1008"/>
      <c r="DA124" s="1008"/>
      <c r="DB124" s="1008"/>
      <c r="DC124" s="1008"/>
      <c r="DD124" s="1008"/>
      <c r="DE124" s="1008"/>
      <c r="DF124" s="1009"/>
      <c r="DG124" s="992">
        <v>489083</v>
      </c>
      <c r="DH124" s="974"/>
      <c r="DI124" s="974"/>
      <c r="DJ124" s="974"/>
      <c r="DK124" s="975"/>
      <c r="DL124" s="973">
        <v>584357</v>
      </c>
      <c r="DM124" s="974"/>
      <c r="DN124" s="974"/>
      <c r="DO124" s="974"/>
      <c r="DP124" s="975"/>
      <c r="DQ124" s="973">
        <v>595919</v>
      </c>
      <c r="DR124" s="974"/>
      <c r="DS124" s="974"/>
      <c r="DT124" s="974"/>
      <c r="DU124" s="975"/>
      <c r="DV124" s="976">
        <v>4.4000000000000004</v>
      </c>
      <c r="DW124" s="977"/>
      <c r="DX124" s="977"/>
      <c r="DY124" s="977"/>
      <c r="DZ124" s="978"/>
    </row>
    <row r="125" spans="1:130" s="220" customFormat="1" ht="26.25" customHeight="1" x14ac:dyDescent="0.2">
      <c r="A125" s="1045"/>
      <c r="B125" s="937"/>
      <c r="C125" s="910" t="s">
        <v>477</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130</v>
      </c>
      <c r="AB125" s="947"/>
      <c r="AC125" s="947"/>
      <c r="AD125" s="947"/>
      <c r="AE125" s="948"/>
      <c r="AF125" s="949" t="s">
        <v>452</v>
      </c>
      <c r="AG125" s="947"/>
      <c r="AH125" s="947"/>
      <c r="AI125" s="947"/>
      <c r="AJ125" s="948"/>
      <c r="AK125" s="949" t="s">
        <v>452</v>
      </c>
      <c r="AL125" s="947"/>
      <c r="AM125" s="947"/>
      <c r="AN125" s="947"/>
      <c r="AO125" s="948"/>
      <c r="AP125" s="950" t="s">
        <v>130</v>
      </c>
      <c r="AQ125" s="951"/>
      <c r="AR125" s="951"/>
      <c r="AS125" s="951"/>
      <c r="AT125" s="952"/>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10" t="s">
        <v>493</v>
      </c>
      <c r="CL125" s="995"/>
      <c r="CM125" s="995"/>
      <c r="CN125" s="995"/>
      <c r="CO125" s="996"/>
      <c r="CP125" s="917" t="s">
        <v>494</v>
      </c>
      <c r="CQ125" s="886"/>
      <c r="CR125" s="886"/>
      <c r="CS125" s="886"/>
      <c r="CT125" s="886"/>
      <c r="CU125" s="886"/>
      <c r="CV125" s="886"/>
      <c r="CW125" s="886"/>
      <c r="CX125" s="886"/>
      <c r="CY125" s="886"/>
      <c r="CZ125" s="886"/>
      <c r="DA125" s="886"/>
      <c r="DB125" s="886"/>
      <c r="DC125" s="886"/>
      <c r="DD125" s="886"/>
      <c r="DE125" s="886"/>
      <c r="DF125" s="887"/>
      <c r="DG125" s="918" t="s">
        <v>130</v>
      </c>
      <c r="DH125" s="919"/>
      <c r="DI125" s="919"/>
      <c r="DJ125" s="919"/>
      <c r="DK125" s="919"/>
      <c r="DL125" s="919" t="s">
        <v>452</v>
      </c>
      <c r="DM125" s="919"/>
      <c r="DN125" s="919"/>
      <c r="DO125" s="919"/>
      <c r="DP125" s="919"/>
      <c r="DQ125" s="919" t="s">
        <v>452</v>
      </c>
      <c r="DR125" s="919"/>
      <c r="DS125" s="919"/>
      <c r="DT125" s="919"/>
      <c r="DU125" s="919"/>
      <c r="DV125" s="920" t="s">
        <v>130</v>
      </c>
      <c r="DW125" s="920"/>
      <c r="DX125" s="920"/>
      <c r="DY125" s="920"/>
      <c r="DZ125" s="921"/>
    </row>
    <row r="126" spans="1:130" s="220" customFormat="1" ht="26.25" customHeight="1" thickBot="1" x14ac:dyDescent="0.25">
      <c r="A126" s="1045"/>
      <c r="B126" s="937"/>
      <c r="C126" s="910" t="s">
        <v>479</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130</v>
      </c>
      <c r="AB126" s="947"/>
      <c r="AC126" s="947"/>
      <c r="AD126" s="947"/>
      <c r="AE126" s="948"/>
      <c r="AF126" s="949" t="s">
        <v>452</v>
      </c>
      <c r="AG126" s="947"/>
      <c r="AH126" s="947"/>
      <c r="AI126" s="947"/>
      <c r="AJ126" s="948"/>
      <c r="AK126" s="949" t="s">
        <v>130</v>
      </c>
      <c r="AL126" s="947"/>
      <c r="AM126" s="947"/>
      <c r="AN126" s="947"/>
      <c r="AO126" s="948"/>
      <c r="AP126" s="950" t="s">
        <v>130</v>
      </c>
      <c r="AQ126" s="951"/>
      <c r="AR126" s="951"/>
      <c r="AS126" s="951"/>
      <c r="AT126" s="95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11"/>
      <c r="CL126" s="998"/>
      <c r="CM126" s="998"/>
      <c r="CN126" s="998"/>
      <c r="CO126" s="999"/>
      <c r="CP126" s="910" t="s">
        <v>495</v>
      </c>
      <c r="CQ126" s="911"/>
      <c r="CR126" s="911"/>
      <c r="CS126" s="911"/>
      <c r="CT126" s="911"/>
      <c r="CU126" s="911"/>
      <c r="CV126" s="911"/>
      <c r="CW126" s="911"/>
      <c r="CX126" s="911"/>
      <c r="CY126" s="911"/>
      <c r="CZ126" s="911"/>
      <c r="DA126" s="911"/>
      <c r="DB126" s="911"/>
      <c r="DC126" s="911"/>
      <c r="DD126" s="911"/>
      <c r="DE126" s="911"/>
      <c r="DF126" s="912"/>
      <c r="DG126" s="913" t="s">
        <v>452</v>
      </c>
      <c r="DH126" s="914"/>
      <c r="DI126" s="914"/>
      <c r="DJ126" s="914"/>
      <c r="DK126" s="914"/>
      <c r="DL126" s="914" t="s">
        <v>452</v>
      </c>
      <c r="DM126" s="914"/>
      <c r="DN126" s="914"/>
      <c r="DO126" s="914"/>
      <c r="DP126" s="914"/>
      <c r="DQ126" s="914" t="s">
        <v>452</v>
      </c>
      <c r="DR126" s="914"/>
      <c r="DS126" s="914"/>
      <c r="DT126" s="914"/>
      <c r="DU126" s="914"/>
      <c r="DV126" s="915" t="s">
        <v>452</v>
      </c>
      <c r="DW126" s="915"/>
      <c r="DX126" s="915"/>
      <c r="DY126" s="915"/>
      <c r="DZ126" s="916"/>
    </row>
    <row r="127" spans="1:130" s="220" customFormat="1" ht="26.25" customHeight="1" x14ac:dyDescent="0.2">
      <c r="A127" s="1046"/>
      <c r="B127" s="939"/>
      <c r="C127" s="961" t="s">
        <v>496</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v>6975</v>
      </c>
      <c r="AB127" s="947"/>
      <c r="AC127" s="947"/>
      <c r="AD127" s="947"/>
      <c r="AE127" s="948"/>
      <c r="AF127" s="949">
        <v>34117</v>
      </c>
      <c r="AG127" s="947"/>
      <c r="AH127" s="947"/>
      <c r="AI127" s="947"/>
      <c r="AJ127" s="948"/>
      <c r="AK127" s="949">
        <v>32603</v>
      </c>
      <c r="AL127" s="947"/>
      <c r="AM127" s="947"/>
      <c r="AN127" s="947"/>
      <c r="AO127" s="948"/>
      <c r="AP127" s="950">
        <v>0.2</v>
      </c>
      <c r="AQ127" s="951"/>
      <c r="AR127" s="951"/>
      <c r="AS127" s="951"/>
      <c r="AT127" s="952"/>
      <c r="AU127" s="222"/>
      <c r="AV127" s="222"/>
      <c r="AW127" s="222"/>
      <c r="AX127" s="1019" t="s">
        <v>497</v>
      </c>
      <c r="AY127" s="1020"/>
      <c r="AZ127" s="1020"/>
      <c r="BA127" s="1020"/>
      <c r="BB127" s="1020"/>
      <c r="BC127" s="1020"/>
      <c r="BD127" s="1020"/>
      <c r="BE127" s="1021"/>
      <c r="BF127" s="1022" t="s">
        <v>498</v>
      </c>
      <c r="BG127" s="1020"/>
      <c r="BH127" s="1020"/>
      <c r="BI127" s="1020"/>
      <c r="BJ127" s="1020"/>
      <c r="BK127" s="1020"/>
      <c r="BL127" s="1021"/>
      <c r="BM127" s="1022" t="s">
        <v>499</v>
      </c>
      <c r="BN127" s="1020"/>
      <c r="BO127" s="1020"/>
      <c r="BP127" s="1020"/>
      <c r="BQ127" s="1020"/>
      <c r="BR127" s="1020"/>
      <c r="BS127" s="1021"/>
      <c r="BT127" s="1022" t="s">
        <v>500</v>
      </c>
      <c r="BU127" s="1020"/>
      <c r="BV127" s="1020"/>
      <c r="BW127" s="1020"/>
      <c r="BX127" s="1020"/>
      <c r="BY127" s="1020"/>
      <c r="BZ127" s="1043"/>
      <c r="CA127" s="222"/>
      <c r="CB127" s="222"/>
      <c r="CC127" s="222"/>
      <c r="CD127" s="245"/>
      <c r="CE127" s="245"/>
      <c r="CF127" s="245"/>
      <c r="CG127" s="222"/>
      <c r="CH127" s="222"/>
      <c r="CI127" s="222"/>
      <c r="CJ127" s="244"/>
      <c r="CK127" s="1011"/>
      <c r="CL127" s="998"/>
      <c r="CM127" s="998"/>
      <c r="CN127" s="998"/>
      <c r="CO127" s="999"/>
      <c r="CP127" s="910" t="s">
        <v>501</v>
      </c>
      <c r="CQ127" s="911"/>
      <c r="CR127" s="911"/>
      <c r="CS127" s="911"/>
      <c r="CT127" s="911"/>
      <c r="CU127" s="911"/>
      <c r="CV127" s="911"/>
      <c r="CW127" s="911"/>
      <c r="CX127" s="911"/>
      <c r="CY127" s="911"/>
      <c r="CZ127" s="911"/>
      <c r="DA127" s="911"/>
      <c r="DB127" s="911"/>
      <c r="DC127" s="911"/>
      <c r="DD127" s="911"/>
      <c r="DE127" s="911"/>
      <c r="DF127" s="912"/>
      <c r="DG127" s="913" t="s">
        <v>130</v>
      </c>
      <c r="DH127" s="914"/>
      <c r="DI127" s="914"/>
      <c r="DJ127" s="914"/>
      <c r="DK127" s="914"/>
      <c r="DL127" s="914" t="s">
        <v>452</v>
      </c>
      <c r="DM127" s="914"/>
      <c r="DN127" s="914"/>
      <c r="DO127" s="914"/>
      <c r="DP127" s="914"/>
      <c r="DQ127" s="914" t="s">
        <v>452</v>
      </c>
      <c r="DR127" s="914"/>
      <c r="DS127" s="914"/>
      <c r="DT127" s="914"/>
      <c r="DU127" s="914"/>
      <c r="DV127" s="915" t="s">
        <v>452</v>
      </c>
      <c r="DW127" s="915"/>
      <c r="DX127" s="915"/>
      <c r="DY127" s="915"/>
      <c r="DZ127" s="916"/>
    </row>
    <row r="128" spans="1:130" s="220" customFormat="1" ht="26.25" customHeight="1" thickBot="1" x14ac:dyDescent="0.25">
      <c r="A128" s="1029" t="s">
        <v>502</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503</v>
      </c>
      <c r="X128" s="1031"/>
      <c r="Y128" s="1031"/>
      <c r="Z128" s="1032"/>
      <c r="AA128" s="1033">
        <v>152751</v>
      </c>
      <c r="AB128" s="1034"/>
      <c r="AC128" s="1034"/>
      <c r="AD128" s="1034"/>
      <c r="AE128" s="1035"/>
      <c r="AF128" s="1036">
        <v>145395</v>
      </c>
      <c r="AG128" s="1034"/>
      <c r="AH128" s="1034"/>
      <c r="AI128" s="1034"/>
      <c r="AJ128" s="1035"/>
      <c r="AK128" s="1036">
        <v>133668</v>
      </c>
      <c r="AL128" s="1034"/>
      <c r="AM128" s="1034"/>
      <c r="AN128" s="1034"/>
      <c r="AO128" s="1035"/>
      <c r="AP128" s="1037"/>
      <c r="AQ128" s="1038"/>
      <c r="AR128" s="1038"/>
      <c r="AS128" s="1038"/>
      <c r="AT128" s="1039"/>
      <c r="AU128" s="222"/>
      <c r="AV128" s="222"/>
      <c r="AW128" s="222"/>
      <c r="AX128" s="885" t="s">
        <v>504</v>
      </c>
      <c r="AY128" s="886"/>
      <c r="AZ128" s="886"/>
      <c r="BA128" s="886"/>
      <c r="BB128" s="886"/>
      <c r="BC128" s="886"/>
      <c r="BD128" s="886"/>
      <c r="BE128" s="887"/>
      <c r="BF128" s="1040" t="s">
        <v>505</v>
      </c>
      <c r="BG128" s="1041"/>
      <c r="BH128" s="1041"/>
      <c r="BI128" s="1041"/>
      <c r="BJ128" s="1041"/>
      <c r="BK128" s="1041"/>
      <c r="BL128" s="1042"/>
      <c r="BM128" s="1040">
        <v>12.74</v>
      </c>
      <c r="BN128" s="1041"/>
      <c r="BO128" s="1041"/>
      <c r="BP128" s="1041"/>
      <c r="BQ128" s="1041"/>
      <c r="BR128" s="1041"/>
      <c r="BS128" s="1042"/>
      <c r="BT128" s="1040">
        <v>20</v>
      </c>
      <c r="BU128" s="1041"/>
      <c r="BV128" s="1041"/>
      <c r="BW128" s="1041"/>
      <c r="BX128" s="1041"/>
      <c r="BY128" s="1041"/>
      <c r="BZ128" s="1064"/>
      <c r="CA128" s="245"/>
      <c r="CB128" s="245"/>
      <c r="CC128" s="245"/>
      <c r="CD128" s="245"/>
      <c r="CE128" s="245"/>
      <c r="CF128" s="245"/>
      <c r="CG128" s="222"/>
      <c r="CH128" s="222"/>
      <c r="CI128" s="222"/>
      <c r="CJ128" s="244"/>
      <c r="CK128" s="1012"/>
      <c r="CL128" s="1013"/>
      <c r="CM128" s="1013"/>
      <c r="CN128" s="1013"/>
      <c r="CO128" s="1014"/>
      <c r="CP128" s="1023" t="s">
        <v>506</v>
      </c>
      <c r="CQ128" s="744"/>
      <c r="CR128" s="744"/>
      <c r="CS128" s="744"/>
      <c r="CT128" s="744"/>
      <c r="CU128" s="744"/>
      <c r="CV128" s="744"/>
      <c r="CW128" s="744"/>
      <c r="CX128" s="744"/>
      <c r="CY128" s="744"/>
      <c r="CZ128" s="744"/>
      <c r="DA128" s="744"/>
      <c r="DB128" s="744"/>
      <c r="DC128" s="744"/>
      <c r="DD128" s="744"/>
      <c r="DE128" s="744"/>
      <c r="DF128" s="1024"/>
      <c r="DG128" s="1025">
        <v>4430</v>
      </c>
      <c r="DH128" s="1026"/>
      <c r="DI128" s="1026"/>
      <c r="DJ128" s="1026"/>
      <c r="DK128" s="1026"/>
      <c r="DL128" s="1026">
        <v>4430</v>
      </c>
      <c r="DM128" s="1026"/>
      <c r="DN128" s="1026"/>
      <c r="DO128" s="1026"/>
      <c r="DP128" s="1026"/>
      <c r="DQ128" s="1026">
        <v>4430</v>
      </c>
      <c r="DR128" s="1026"/>
      <c r="DS128" s="1026"/>
      <c r="DT128" s="1026"/>
      <c r="DU128" s="1026"/>
      <c r="DV128" s="1027">
        <v>0</v>
      </c>
      <c r="DW128" s="1027"/>
      <c r="DX128" s="1027"/>
      <c r="DY128" s="1027"/>
      <c r="DZ128" s="1028"/>
    </row>
    <row r="129" spans="1:131" s="220" customFormat="1" ht="26.25" customHeight="1" x14ac:dyDescent="0.2">
      <c r="A129" s="922" t="s">
        <v>108</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507</v>
      </c>
      <c r="X129" s="1059"/>
      <c r="Y129" s="1059"/>
      <c r="Z129" s="1060"/>
      <c r="AA129" s="946">
        <v>15356190</v>
      </c>
      <c r="AB129" s="947"/>
      <c r="AC129" s="947"/>
      <c r="AD129" s="947"/>
      <c r="AE129" s="948"/>
      <c r="AF129" s="949">
        <v>15819025</v>
      </c>
      <c r="AG129" s="947"/>
      <c r="AH129" s="947"/>
      <c r="AI129" s="947"/>
      <c r="AJ129" s="948"/>
      <c r="AK129" s="949">
        <v>15521645</v>
      </c>
      <c r="AL129" s="947"/>
      <c r="AM129" s="947"/>
      <c r="AN129" s="947"/>
      <c r="AO129" s="948"/>
      <c r="AP129" s="1061"/>
      <c r="AQ129" s="1062"/>
      <c r="AR129" s="1062"/>
      <c r="AS129" s="1062"/>
      <c r="AT129" s="1063"/>
      <c r="AU129" s="223"/>
      <c r="AV129" s="223"/>
      <c r="AW129" s="223"/>
      <c r="AX129" s="1053" t="s">
        <v>508</v>
      </c>
      <c r="AY129" s="911"/>
      <c r="AZ129" s="911"/>
      <c r="BA129" s="911"/>
      <c r="BB129" s="911"/>
      <c r="BC129" s="911"/>
      <c r="BD129" s="911"/>
      <c r="BE129" s="912"/>
      <c r="BF129" s="1054" t="s">
        <v>509</v>
      </c>
      <c r="BG129" s="1055"/>
      <c r="BH129" s="1055"/>
      <c r="BI129" s="1055"/>
      <c r="BJ129" s="1055"/>
      <c r="BK129" s="1055"/>
      <c r="BL129" s="1056"/>
      <c r="BM129" s="1054">
        <v>17.739999999999998</v>
      </c>
      <c r="BN129" s="1055"/>
      <c r="BO129" s="1055"/>
      <c r="BP129" s="1055"/>
      <c r="BQ129" s="1055"/>
      <c r="BR129" s="1055"/>
      <c r="BS129" s="1056"/>
      <c r="BT129" s="1054">
        <v>30</v>
      </c>
      <c r="BU129" s="1055"/>
      <c r="BV129" s="1055"/>
      <c r="BW129" s="1055"/>
      <c r="BX129" s="1055"/>
      <c r="BY129" s="1055"/>
      <c r="BZ129" s="1057"/>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2">
      <c r="A130" s="922" t="s">
        <v>510</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511</v>
      </c>
      <c r="X130" s="1059"/>
      <c r="Y130" s="1059"/>
      <c r="Z130" s="1060"/>
      <c r="AA130" s="946">
        <v>2112820</v>
      </c>
      <c r="AB130" s="947"/>
      <c r="AC130" s="947"/>
      <c r="AD130" s="947"/>
      <c r="AE130" s="948"/>
      <c r="AF130" s="949">
        <v>2056485</v>
      </c>
      <c r="AG130" s="947"/>
      <c r="AH130" s="947"/>
      <c r="AI130" s="947"/>
      <c r="AJ130" s="948"/>
      <c r="AK130" s="949">
        <v>2079189</v>
      </c>
      <c r="AL130" s="947"/>
      <c r="AM130" s="947"/>
      <c r="AN130" s="947"/>
      <c r="AO130" s="948"/>
      <c r="AP130" s="1061"/>
      <c r="AQ130" s="1062"/>
      <c r="AR130" s="1062"/>
      <c r="AS130" s="1062"/>
      <c r="AT130" s="1063"/>
      <c r="AU130" s="223"/>
      <c r="AV130" s="223"/>
      <c r="AW130" s="223"/>
      <c r="AX130" s="1053" t="s">
        <v>512</v>
      </c>
      <c r="AY130" s="911"/>
      <c r="AZ130" s="911"/>
      <c r="BA130" s="911"/>
      <c r="BB130" s="911"/>
      <c r="BC130" s="911"/>
      <c r="BD130" s="911"/>
      <c r="BE130" s="912"/>
      <c r="BF130" s="1089">
        <v>9.6</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5">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513</v>
      </c>
      <c r="X131" s="1096"/>
      <c r="Y131" s="1096"/>
      <c r="Z131" s="1097"/>
      <c r="AA131" s="992">
        <v>13243370</v>
      </c>
      <c r="AB131" s="974"/>
      <c r="AC131" s="974"/>
      <c r="AD131" s="974"/>
      <c r="AE131" s="975"/>
      <c r="AF131" s="973">
        <v>13762540</v>
      </c>
      <c r="AG131" s="974"/>
      <c r="AH131" s="974"/>
      <c r="AI131" s="974"/>
      <c r="AJ131" s="975"/>
      <c r="AK131" s="973">
        <v>13442456</v>
      </c>
      <c r="AL131" s="974"/>
      <c r="AM131" s="974"/>
      <c r="AN131" s="974"/>
      <c r="AO131" s="975"/>
      <c r="AP131" s="1098"/>
      <c r="AQ131" s="1099"/>
      <c r="AR131" s="1099"/>
      <c r="AS131" s="1099"/>
      <c r="AT131" s="1100"/>
      <c r="AU131" s="223"/>
      <c r="AV131" s="223"/>
      <c r="AW131" s="223"/>
      <c r="AX131" s="1071" t="s">
        <v>514</v>
      </c>
      <c r="AY131" s="744"/>
      <c r="AZ131" s="744"/>
      <c r="BA131" s="744"/>
      <c r="BB131" s="744"/>
      <c r="BC131" s="744"/>
      <c r="BD131" s="744"/>
      <c r="BE131" s="1024"/>
      <c r="BF131" s="1072">
        <v>61.7</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2">
      <c r="A132" s="1078" t="s">
        <v>515</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516</v>
      </c>
      <c r="W132" s="1082"/>
      <c r="X132" s="1082"/>
      <c r="Y132" s="1082"/>
      <c r="Z132" s="1083"/>
      <c r="AA132" s="1084">
        <v>9.0504003139999991</v>
      </c>
      <c r="AB132" s="1085"/>
      <c r="AC132" s="1085"/>
      <c r="AD132" s="1085"/>
      <c r="AE132" s="1086"/>
      <c r="AF132" s="1087">
        <v>9.6307585660000008</v>
      </c>
      <c r="AG132" s="1085"/>
      <c r="AH132" s="1085"/>
      <c r="AI132" s="1085"/>
      <c r="AJ132" s="1086"/>
      <c r="AK132" s="1087">
        <v>10.277281179999999</v>
      </c>
      <c r="AL132" s="1085"/>
      <c r="AM132" s="1085"/>
      <c r="AN132" s="1085"/>
      <c r="AO132" s="1086"/>
      <c r="AP132" s="989"/>
      <c r="AQ132" s="990"/>
      <c r="AR132" s="990"/>
      <c r="AS132" s="990"/>
      <c r="AT132" s="1088"/>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5">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517</v>
      </c>
      <c r="W133" s="1065"/>
      <c r="X133" s="1065"/>
      <c r="Y133" s="1065"/>
      <c r="Z133" s="1066"/>
      <c r="AA133" s="1067">
        <v>9.1999999999999993</v>
      </c>
      <c r="AB133" s="1068"/>
      <c r="AC133" s="1068"/>
      <c r="AD133" s="1068"/>
      <c r="AE133" s="1069"/>
      <c r="AF133" s="1067">
        <v>9.3000000000000007</v>
      </c>
      <c r="AG133" s="1068"/>
      <c r="AH133" s="1068"/>
      <c r="AI133" s="1068"/>
      <c r="AJ133" s="1069"/>
      <c r="AK133" s="1067">
        <v>9.6</v>
      </c>
      <c r="AL133" s="1068"/>
      <c r="AM133" s="1068"/>
      <c r="AN133" s="1068"/>
      <c r="AO133" s="1069"/>
      <c r="AP133" s="1016"/>
      <c r="AQ133" s="1017"/>
      <c r="AR133" s="1017"/>
      <c r="AS133" s="1017"/>
      <c r="AT133" s="1070"/>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2">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4" hidden="1" x14ac:dyDescent="0.2">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CfGxa9aP50msw1E8TmREHNvbfDG08uLoy3DQdR/Qw4HEmzIW/wsHQzax4fkTS1M0NU30bPpSVxjtf7EOjnb1TQ==" saltValue="M6BustlPWO75O6BXA7SK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V102:DZ102"/>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B74:DF74"/>
    <mergeCell ref="DG74:DK74"/>
    <mergeCell ref="DL74:DP74"/>
    <mergeCell ref="DQ74:DU74"/>
    <mergeCell ref="AP74:AT74"/>
    <mergeCell ref="AU74:AY74"/>
    <mergeCell ref="AZ74:BD74"/>
    <mergeCell ref="BS74:CG74"/>
    <mergeCell ref="CH74:CL74"/>
    <mergeCell ref="CM74:CQ74"/>
    <mergeCell ref="B72:P72"/>
    <mergeCell ref="Q72:U72"/>
    <mergeCell ref="V72:Z72"/>
    <mergeCell ref="AA72:AE72"/>
    <mergeCell ref="AF72:AJ72"/>
    <mergeCell ref="AK72:AO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B73:P73"/>
    <mergeCell ref="Q73:U73"/>
    <mergeCell ref="V73:Z73"/>
    <mergeCell ref="AA73:AE73"/>
    <mergeCell ref="AF73:AJ73"/>
    <mergeCell ref="AK73:AO73"/>
    <mergeCell ref="AP73:AT73"/>
    <mergeCell ref="AU73:AY73"/>
    <mergeCell ref="AZ73:BD73"/>
    <mergeCell ref="CR74:CV74"/>
    <mergeCell ref="CW74:DA74"/>
    <mergeCell ref="DV70:DZ70"/>
    <mergeCell ref="CR70:CV70"/>
    <mergeCell ref="CW70:DA70"/>
    <mergeCell ref="DB70:DF70"/>
    <mergeCell ref="DG70:DK70"/>
    <mergeCell ref="DL70:DP70"/>
    <mergeCell ref="DQ70:DU70"/>
    <mergeCell ref="BS70:CG70"/>
    <mergeCell ref="CH70:CL70"/>
    <mergeCell ref="CM70:CQ70"/>
    <mergeCell ref="B70:P70"/>
    <mergeCell ref="Q70:U70"/>
    <mergeCell ref="V70:Z70"/>
    <mergeCell ref="AA70:AE70"/>
    <mergeCell ref="AF70:AJ70"/>
    <mergeCell ref="AK70:AO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2:AT72"/>
    <mergeCell ref="AU72:AY72"/>
    <mergeCell ref="AZ72:BD72"/>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AP63:AT63"/>
    <mergeCell ref="AU63:AY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CR36:CV36"/>
    <mergeCell ref="CW36:DA36"/>
    <mergeCell ref="DB36:DF36"/>
    <mergeCell ref="DG36:DK36"/>
    <mergeCell ref="DL36:DP36"/>
    <mergeCell ref="DQ36:DU36"/>
    <mergeCell ref="BE36:BI36"/>
    <mergeCell ref="BS36:CG36"/>
    <mergeCell ref="CH36:CL36"/>
    <mergeCell ref="CM36:CQ36"/>
    <mergeCell ref="DL35:DP35"/>
    <mergeCell ref="DQ35:DU35"/>
    <mergeCell ref="DV35:DZ35"/>
    <mergeCell ref="B36:P36"/>
    <mergeCell ref="CH35:CL35"/>
    <mergeCell ref="CM35:CQ35"/>
    <mergeCell ref="CR35:CV35"/>
    <mergeCell ref="CW35:DA35"/>
    <mergeCell ref="DB35:DF35"/>
    <mergeCell ref="DG35:DK35"/>
    <mergeCell ref="BE35:BI35"/>
    <mergeCell ref="BS35:CG35"/>
    <mergeCell ref="Q35:U35"/>
    <mergeCell ref="V35:Z35"/>
    <mergeCell ref="AA35:AE35"/>
    <mergeCell ref="AF35:AJ35"/>
    <mergeCell ref="DB34:DF34"/>
    <mergeCell ref="DG34:DK34"/>
    <mergeCell ref="DL34:DP34"/>
    <mergeCell ref="DQ34:DU34"/>
    <mergeCell ref="DV34:DZ34"/>
    <mergeCell ref="B35:P35"/>
    <mergeCell ref="BE34:BI34"/>
    <mergeCell ref="BS34:CG34"/>
    <mergeCell ref="CH34:CL34"/>
    <mergeCell ref="CM34:CQ34"/>
    <mergeCell ref="CR34:CV34"/>
    <mergeCell ref="CW34:DA34"/>
    <mergeCell ref="AA36:AE36"/>
    <mergeCell ref="AF36:AJ36"/>
    <mergeCell ref="AK36:AO36"/>
    <mergeCell ref="DV33:DZ33"/>
    <mergeCell ref="B34:P34"/>
    <mergeCell ref="CR33:CV33"/>
    <mergeCell ref="CW33:DA33"/>
    <mergeCell ref="DB33:DF33"/>
    <mergeCell ref="DG33:DK33"/>
    <mergeCell ref="DL33:DP33"/>
    <mergeCell ref="DQ33:DU33"/>
    <mergeCell ref="B32:P32"/>
    <mergeCell ref="BE31:BI31"/>
    <mergeCell ref="BS31:CG31"/>
    <mergeCell ref="CH31:CL31"/>
    <mergeCell ref="CM31:CQ31"/>
    <mergeCell ref="CR31:CV31"/>
    <mergeCell ref="CW31:DA31"/>
    <mergeCell ref="DV30:DZ30"/>
    <mergeCell ref="B31:P31"/>
    <mergeCell ref="CR30:CV30"/>
    <mergeCell ref="CW30:DA30"/>
    <mergeCell ref="DB30:DF30"/>
    <mergeCell ref="DG30:DK30"/>
    <mergeCell ref="DL30:DP30"/>
    <mergeCell ref="DQ30:DU30"/>
    <mergeCell ref="BE33:BI33"/>
    <mergeCell ref="BS33:CG33"/>
    <mergeCell ref="CH33:CL33"/>
    <mergeCell ref="CM33:CQ33"/>
    <mergeCell ref="DL32:DP32"/>
    <mergeCell ref="DQ32:DU32"/>
    <mergeCell ref="DV32:DZ32"/>
    <mergeCell ref="B33:P33"/>
    <mergeCell ref="CH32:CL32"/>
    <mergeCell ref="CM32:CQ32"/>
    <mergeCell ref="CR32:CV32"/>
    <mergeCell ref="CW32:DA32"/>
    <mergeCell ref="DB32:DF32"/>
    <mergeCell ref="DG32:DK32"/>
    <mergeCell ref="BE32:BI32"/>
    <mergeCell ref="BS32:CG32"/>
    <mergeCell ref="Q32:U32"/>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AU30:AY30"/>
    <mergeCell ref="AZ30:BD30"/>
    <mergeCell ref="Q30:U30"/>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Q29:U29"/>
    <mergeCell ref="V29:Z29"/>
    <mergeCell ref="AA29:AE29"/>
    <mergeCell ref="AF29:AJ29"/>
    <mergeCell ref="Q28:U28"/>
    <mergeCell ref="V28:Z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Z23:BD23"/>
    <mergeCell ref="BS23:CG23"/>
    <mergeCell ref="CH23:CL23"/>
    <mergeCell ref="CM23:CQ23"/>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B12:P12"/>
    <mergeCell ref="Q12:U12"/>
    <mergeCell ref="V12:Z12"/>
    <mergeCell ref="AA12:AE12"/>
    <mergeCell ref="AF12:AJ12"/>
    <mergeCell ref="AU11:AY11"/>
    <mergeCell ref="DB11:DF11"/>
    <mergeCell ref="DG11:DK11"/>
    <mergeCell ref="DL11:DP11"/>
    <mergeCell ref="DQ11:DU11"/>
    <mergeCell ref="DV11:DZ11"/>
    <mergeCell ref="BS11:CG11"/>
    <mergeCell ref="CH11:CL11"/>
    <mergeCell ref="CM11:CQ11"/>
    <mergeCell ref="CR11:CV11"/>
    <mergeCell ref="CW11:DA11"/>
    <mergeCell ref="AK9:AO9"/>
    <mergeCell ref="AP9:AT9"/>
    <mergeCell ref="AU9:AY9"/>
    <mergeCell ref="B9:P9"/>
    <mergeCell ref="Q9:U9"/>
    <mergeCell ref="V9:Z9"/>
    <mergeCell ref="AA9:AE9"/>
    <mergeCell ref="AF9:AJ9"/>
    <mergeCell ref="AU8:AY8"/>
    <mergeCell ref="CW8:DA8"/>
    <mergeCell ref="B11:P11"/>
    <mergeCell ref="Q11:U11"/>
    <mergeCell ref="V11:Z11"/>
    <mergeCell ref="AA11:AE11"/>
    <mergeCell ref="AF11:AJ11"/>
    <mergeCell ref="AK11:AO11"/>
    <mergeCell ref="AP11:AT11"/>
    <mergeCell ref="B10:P10"/>
    <mergeCell ref="Q10:U10"/>
    <mergeCell ref="V10:Z10"/>
    <mergeCell ref="AA10:AE10"/>
    <mergeCell ref="AF10:AJ10"/>
    <mergeCell ref="AK10:AO10"/>
    <mergeCell ref="AP10:AT10"/>
    <mergeCell ref="AU10:AY10"/>
    <mergeCell ref="B8:P8"/>
    <mergeCell ref="Q8:U8"/>
    <mergeCell ref="V8:Z8"/>
    <mergeCell ref="AA8:AE8"/>
    <mergeCell ref="AF8:AJ8"/>
    <mergeCell ref="AK8:AO8"/>
    <mergeCell ref="AP8:AT8"/>
    <mergeCell ref="DV5:DZ6"/>
    <mergeCell ref="B7:P7"/>
    <mergeCell ref="Q7:U7"/>
    <mergeCell ref="V7:Z7"/>
    <mergeCell ref="AA7:AE7"/>
    <mergeCell ref="AF7:AJ7"/>
    <mergeCell ref="AU7:AY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AK7:AO7"/>
    <mergeCell ref="AP7:AT7"/>
    <mergeCell ref="AA28:AE28"/>
    <mergeCell ref="AF28:AJ28"/>
    <mergeCell ref="AK28:AO28"/>
    <mergeCell ref="AP28:AT28"/>
    <mergeCell ref="AU28:AY28"/>
    <mergeCell ref="AZ28:BD28"/>
    <mergeCell ref="DL7:DP7"/>
    <mergeCell ref="DQ7:DU7"/>
    <mergeCell ref="DV7:DZ7"/>
    <mergeCell ref="CH7:CL7"/>
    <mergeCell ref="CM7:CQ7"/>
    <mergeCell ref="CR7:CV7"/>
    <mergeCell ref="CW7:DA7"/>
    <mergeCell ref="DB7:DF7"/>
    <mergeCell ref="DG7:DK7"/>
    <mergeCell ref="BS7:CG7"/>
    <mergeCell ref="BS9:CG9"/>
    <mergeCell ref="CH9:CL9"/>
    <mergeCell ref="CM9:CQ9"/>
    <mergeCell ref="DB8:DF8"/>
    <mergeCell ref="V30:Z30"/>
    <mergeCell ref="AA30:AE30"/>
    <mergeCell ref="AF30:AJ30"/>
    <mergeCell ref="AK30:AO30"/>
    <mergeCell ref="AP30:AT30"/>
    <mergeCell ref="AK29:AO29"/>
    <mergeCell ref="AP29:AT29"/>
    <mergeCell ref="AU29:AY29"/>
    <mergeCell ref="AZ29:BD29"/>
    <mergeCell ref="AP36:AT36"/>
    <mergeCell ref="AK35:AO35"/>
    <mergeCell ref="AP35:AT35"/>
    <mergeCell ref="AU35:AY35"/>
    <mergeCell ref="AZ35:BD35"/>
    <mergeCell ref="Q31:U31"/>
    <mergeCell ref="V31:Z31"/>
    <mergeCell ref="AA31:AE31"/>
    <mergeCell ref="AF31:AJ31"/>
    <mergeCell ref="AK31:AO31"/>
    <mergeCell ref="AP31:AT31"/>
    <mergeCell ref="AU31:AY31"/>
    <mergeCell ref="AZ31:BD31"/>
    <mergeCell ref="AU33:AY33"/>
    <mergeCell ref="AZ33:BD33"/>
    <mergeCell ref="Q33:U33"/>
    <mergeCell ref="V33:Z33"/>
    <mergeCell ref="AA33:AE33"/>
    <mergeCell ref="AF33:AJ33"/>
    <mergeCell ref="AK33:AO33"/>
    <mergeCell ref="AP33:AT33"/>
    <mergeCell ref="AK32:AO32"/>
    <mergeCell ref="AP32:AT32"/>
    <mergeCell ref="AU32:AY32"/>
    <mergeCell ref="AZ32:BD32"/>
    <mergeCell ref="V32:Z32"/>
    <mergeCell ref="AA32:AE32"/>
    <mergeCell ref="AF32:AJ32"/>
    <mergeCell ref="Q37:U37"/>
    <mergeCell ref="V37:Z37"/>
    <mergeCell ref="AA37:AE37"/>
    <mergeCell ref="AF37:AJ37"/>
    <mergeCell ref="AK37:AO37"/>
    <mergeCell ref="AP37:AT37"/>
    <mergeCell ref="AU37:AY37"/>
    <mergeCell ref="AZ37:BD37"/>
    <mergeCell ref="Q23:U23"/>
    <mergeCell ref="V23:Z23"/>
    <mergeCell ref="AA23:AE23"/>
    <mergeCell ref="AF23:AJ23"/>
    <mergeCell ref="AK23:AO23"/>
    <mergeCell ref="AP23:AT23"/>
    <mergeCell ref="AU23:AY23"/>
    <mergeCell ref="Q34:U34"/>
    <mergeCell ref="V34:Z34"/>
    <mergeCell ref="AA34:AE34"/>
    <mergeCell ref="AF34:AJ34"/>
    <mergeCell ref="AK34:AO34"/>
    <mergeCell ref="AP34:AT34"/>
    <mergeCell ref="AU34:AY34"/>
    <mergeCell ref="AZ34:BD34"/>
    <mergeCell ref="AU36:AY36"/>
    <mergeCell ref="AZ36:BD36"/>
    <mergeCell ref="Q36:U36"/>
    <mergeCell ref="V36:Z36"/>
    <mergeCell ref="B69:P69"/>
    <mergeCell ref="Q69:U69"/>
    <mergeCell ref="V69:Z69"/>
    <mergeCell ref="AA69:AE69"/>
    <mergeCell ref="AF69:AJ69"/>
    <mergeCell ref="AK69:AO69"/>
    <mergeCell ref="AP69:AT69"/>
    <mergeCell ref="AU69:AY69"/>
    <mergeCell ref="AZ69:BD69"/>
    <mergeCell ref="B71:P71"/>
    <mergeCell ref="Q71:U71"/>
    <mergeCell ref="V71:Z71"/>
    <mergeCell ref="AA71:AE71"/>
    <mergeCell ref="AF71:AJ71"/>
    <mergeCell ref="AK71:AO71"/>
    <mergeCell ref="AP71:AT71"/>
    <mergeCell ref="AU71:AY71"/>
    <mergeCell ref="AZ71:BD71"/>
    <mergeCell ref="AP70:AT70"/>
    <mergeCell ref="AU70:AY70"/>
    <mergeCell ref="AZ70:BD70"/>
    <mergeCell ref="DG8:DK8"/>
    <mergeCell ref="DL8:DP8"/>
    <mergeCell ref="DQ8:DU8"/>
    <mergeCell ref="DV8:DZ8"/>
    <mergeCell ref="BS8:CG8"/>
    <mergeCell ref="CH8:CL8"/>
    <mergeCell ref="CM8:CQ8"/>
    <mergeCell ref="CR8:CV8"/>
    <mergeCell ref="DL10:DP10"/>
    <mergeCell ref="DQ10:DU10"/>
    <mergeCell ref="DV10:DZ10"/>
    <mergeCell ref="CH10:CL10"/>
    <mergeCell ref="CM10:CQ10"/>
    <mergeCell ref="CR10:CV10"/>
    <mergeCell ref="CW10:DA10"/>
    <mergeCell ref="DB10:DF10"/>
    <mergeCell ref="DG10:DK10"/>
    <mergeCell ref="DV9:DZ9"/>
    <mergeCell ref="BS10:CG10"/>
    <mergeCell ref="CR9:CV9"/>
    <mergeCell ref="CW9:DA9"/>
    <mergeCell ref="DB9:DF9"/>
    <mergeCell ref="DG9:DK9"/>
    <mergeCell ref="DL9:DP9"/>
    <mergeCell ref="DQ9:DU9"/>
  </mergeCells>
  <phoneticPr fontId="2"/>
  <pageMargins left="0.59055118110236227" right="0" top="0.59055118110236227" bottom="0.59055118110236227" header="0.39370078740157483" footer="0.39370078740157483"/>
  <pageSetup paperSize="9" scale="26"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0" customWidth="1"/>
    <col min="121" max="121" width="0" style="249" hidden="1" customWidth="1"/>
    <col min="122" max="16384" width="9" style="249" hidden="1"/>
  </cols>
  <sheetData>
    <row r="1" spans="1:120" ht="13.2"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9"/>
    </row>
    <row r="17" spans="119:120" ht="13.2" x14ac:dyDescent="0.2">
      <c r="DP17" s="249"/>
    </row>
    <row r="18" spans="119:120" ht="13.2" x14ac:dyDescent="0.2"/>
    <row r="19" spans="119:120" ht="13.2" x14ac:dyDescent="0.2"/>
    <row r="20" spans="119:120" ht="13.2" x14ac:dyDescent="0.2">
      <c r="DO20" s="249"/>
      <c r="DP20" s="249"/>
    </row>
    <row r="21" spans="119:120" ht="13.2" x14ac:dyDescent="0.2">
      <c r="DP21" s="249"/>
    </row>
    <row r="22" spans="119:120" ht="13.2" x14ac:dyDescent="0.2"/>
    <row r="23" spans="119:120" ht="13.2" x14ac:dyDescent="0.2">
      <c r="DO23" s="249"/>
      <c r="DP23" s="249"/>
    </row>
    <row r="24" spans="119:120" ht="13.2" x14ac:dyDescent="0.2">
      <c r="DP24" s="249"/>
    </row>
    <row r="25" spans="119:120" ht="13.2" x14ac:dyDescent="0.2">
      <c r="DP25" s="249"/>
    </row>
    <row r="26" spans="119:120" ht="13.2" x14ac:dyDescent="0.2">
      <c r="DO26" s="249"/>
      <c r="DP26" s="249"/>
    </row>
    <row r="27" spans="119:120" ht="13.2" x14ac:dyDescent="0.2"/>
    <row r="28" spans="119:120" ht="13.2" x14ac:dyDescent="0.2">
      <c r="DO28" s="249"/>
      <c r="DP28" s="249"/>
    </row>
    <row r="29" spans="119:120" ht="13.2" x14ac:dyDescent="0.2">
      <c r="DP29" s="249"/>
    </row>
    <row r="30" spans="119:120" ht="13.2" x14ac:dyDescent="0.2"/>
    <row r="31" spans="119:120" ht="13.2" x14ac:dyDescent="0.2">
      <c r="DO31" s="249"/>
      <c r="DP31" s="249"/>
    </row>
    <row r="32" spans="119:120" ht="13.2" x14ac:dyDescent="0.2"/>
    <row r="33" spans="98:120" ht="13.2" x14ac:dyDescent="0.2">
      <c r="DO33" s="249"/>
      <c r="DP33" s="249"/>
    </row>
    <row r="34" spans="98:120" ht="13.2" x14ac:dyDescent="0.2">
      <c r="DM34" s="249"/>
    </row>
    <row r="35" spans="98:120" ht="13.2" x14ac:dyDescent="0.2">
      <c r="CT35" s="249"/>
      <c r="CU35" s="249"/>
      <c r="CV35" s="249"/>
      <c r="CY35" s="249"/>
      <c r="CZ35" s="249"/>
      <c r="DA35" s="249"/>
      <c r="DD35" s="249"/>
      <c r="DE35" s="249"/>
      <c r="DF35" s="249"/>
      <c r="DI35" s="249"/>
      <c r="DJ35" s="249"/>
      <c r="DK35" s="249"/>
      <c r="DM35" s="249"/>
      <c r="DN35" s="249"/>
      <c r="DO35" s="249"/>
      <c r="DP35" s="249"/>
    </row>
    <row r="36" spans="98:120" ht="13.2" x14ac:dyDescent="0.2"/>
    <row r="37" spans="98:120" ht="13.2" x14ac:dyDescent="0.2">
      <c r="CW37" s="249"/>
      <c r="DB37" s="249"/>
      <c r="DG37" s="249"/>
      <c r="DL37" s="249"/>
      <c r="DP37" s="249"/>
    </row>
    <row r="38" spans="98:120" ht="13.2" x14ac:dyDescent="0.2">
      <c r="CT38" s="249"/>
      <c r="CU38" s="249"/>
      <c r="CV38" s="249"/>
      <c r="CW38" s="249"/>
      <c r="CY38" s="249"/>
      <c r="CZ38" s="249"/>
      <c r="DA38" s="249"/>
      <c r="DB38" s="249"/>
      <c r="DD38" s="249"/>
      <c r="DE38" s="249"/>
      <c r="DF38" s="249"/>
      <c r="DG38" s="249"/>
      <c r="DI38" s="249"/>
      <c r="DJ38" s="249"/>
      <c r="DK38" s="249"/>
      <c r="DL38" s="249"/>
      <c r="DN38" s="249"/>
      <c r="DO38" s="249"/>
      <c r="DP38" s="24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9"/>
      <c r="DO49" s="249"/>
      <c r="DP49" s="24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9"/>
      <c r="CS63" s="249"/>
      <c r="CX63" s="249"/>
      <c r="DC63" s="249"/>
      <c r="DH63" s="249"/>
    </row>
    <row r="64" spans="22:120" ht="13.2" x14ac:dyDescent="0.2">
      <c r="V64" s="249"/>
    </row>
    <row r="65" spans="15:120" ht="13.2" x14ac:dyDescent="0.2">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ht="13.2" x14ac:dyDescent="0.2">
      <c r="Q66" s="249"/>
      <c r="S66" s="249"/>
      <c r="U66" s="249"/>
      <c r="DM66" s="249"/>
    </row>
    <row r="67" spans="15:120" ht="13.2" x14ac:dyDescent="0.2">
      <c r="O67" s="249"/>
      <c r="P67" s="249"/>
      <c r="R67" s="249"/>
      <c r="T67" s="249"/>
      <c r="Y67" s="249"/>
      <c r="CT67" s="249"/>
      <c r="CV67" s="249"/>
      <c r="CW67" s="249"/>
      <c r="CY67" s="249"/>
      <c r="DA67" s="249"/>
      <c r="DB67" s="249"/>
      <c r="DD67" s="249"/>
      <c r="DF67" s="249"/>
      <c r="DG67" s="249"/>
      <c r="DI67" s="249"/>
      <c r="DK67" s="249"/>
      <c r="DL67" s="249"/>
      <c r="DN67" s="249"/>
      <c r="DO67" s="249"/>
      <c r="DP67" s="249"/>
    </row>
    <row r="68" spans="15:120" ht="13.2" x14ac:dyDescent="0.2"/>
    <row r="69" spans="15:120" ht="13.2" x14ac:dyDescent="0.2"/>
    <row r="70" spans="15:120" ht="13.2" x14ac:dyDescent="0.2"/>
    <row r="71" spans="15:120" ht="13.2" x14ac:dyDescent="0.2"/>
    <row r="72" spans="15:120" ht="13.2" x14ac:dyDescent="0.2">
      <c r="DP72" s="249"/>
    </row>
    <row r="73" spans="15:120" ht="13.2" x14ac:dyDescent="0.2">
      <c r="DP73" s="24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9"/>
      <c r="CX96" s="249"/>
      <c r="DC96" s="249"/>
      <c r="DH96" s="249"/>
    </row>
    <row r="97" spans="24:120" ht="13.2" x14ac:dyDescent="0.2">
      <c r="CS97" s="249"/>
      <c r="CX97" s="249"/>
      <c r="DC97" s="249"/>
      <c r="DH97" s="249"/>
      <c r="DP97" s="250" t="s">
        <v>518</v>
      </c>
    </row>
    <row r="98" spans="24:120" ht="13.2" hidden="1" x14ac:dyDescent="0.2">
      <c r="CS98" s="249"/>
      <c r="CX98" s="249"/>
      <c r="DC98" s="249"/>
      <c r="DH98" s="249"/>
    </row>
    <row r="99" spans="24:120" ht="13.2" hidden="1" x14ac:dyDescent="0.2">
      <c r="CS99" s="249"/>
      <c r="CX99" s="249"/>
      <c r="DC99" s="249"/>
      <c r="DH99" s="249"/>
    </row>
    <row r="101" spans="24:120" ht="12" hidden="1" customHeight="1" x14ac:dyDescent="0.2">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2">
      <c r="CU102" s="249"/>
      <c r="CZ102" s="249"/>
      <c r="DE102" s="249"/>
      <c r="DJ102" s="249"/>
      <c r="DM102" s="249"/>
    </row>
    <row r="103" spans="24:120" ht="13.2" hidden="1" x14ac:dyDescent="0.2">
      <c r="CT103" s="249"/>
      <c r="CV103" s="249"/>
      <c r="CW103" s="249"/>
      <c r="CY103" s="249"/>
      <c r="DA103" s="249"/>
      <c r="DB103" s="249"/>
      <c r="DD103" s="249"/>
      <c r="DF103" s="249"/>
      <c r="DG103" s="249"/>
      <c r="DI103" s="249"/>
      <c r="DK103" s="249"/>
      <c r="DL103" s="249"/>
      <c r="DM103" s="249"/>
      <c r="DN103" s="249"/>
      <c r="DO103" s="249"/>
      <c r="DP103" s="249"/>
    </row>
    <row r="104" spans="24:120" ht="13.2" hidden="1" x14ac:dyDescent="0.2">
      <c r="CV104" s="249"/>
      <c r="CW104" s="249"/>
      <c r="DA104" s="249"/>
      <c r="DB104" s="249"/>
      <c r="DF104" s="249"/>
      <c r="DG104" s="249"/>
      <c r="DK104" s="249"/>
      <c r="DL104" s="249"/>
      <c r="DN104" s="249"/>
      <c r="DO104" s="249"/>
      <c r="DP104" s="249"/>
    </row>
    <row r="105" spans="24:120" ht="12.75" hidden="1" customHeight="1" x14ac:dyDescent="0.2"/>
  </sheetData>
  <sheetProtection algorithmName="SHA-512" hashValue="P+R0U2eiKQSkzpqAeOwrueL2FEWXcqG7dV/WqxoQKD6SeP2LLVi7TcD4/6TO927gZfE29I5ub1hh0Ijl6mCGIw==" saltValue="4ibM76UvCyL7Y+OnI8Iy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0" customWidth="1"/>
    <col min="117" max="16384" width="9" style="249" hidden="1"/>
  </cols>
  <sheetData>
    <row r="1" spans="2:116" ht="13.2"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ht="13.2" x14ac:dyDescent="0.2"/>
    <row r="3" spans="2:116" ht="13.2" x14ac:dyDescent="0.2"/>
    <row r="4" spans="2:116" ht="13.2" x14ac:dyDescent="0.2">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ht="13.2" x14ac:dyDescent="0.2">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ht="13.2" x14ac:dyDescent="0.2"/>
    <row r="20" spans="9:116" ht="13.2" x14ac:dyDescent="0.2"/>
    <row r="21" spans="9:116" ht="13.2" x14ac:dyDescent="0.2">
      <c r="DL21" s="249"/>
    </row>
    <row r="22" spans="9:116" ht="13.2" x14ac:dyDescent="0.2">
      <c r="DI22" s="249"/>
      <c r="DJ22" s="249"/>
      <c r="DK22" s="249"/>
      <c r="DL22" s="249"/>
    </row>
    <row r="23" spans="9:116" ht="13.2" x14ac:dyDescent="0.2">
      <c r="CY23" s="249"/>
      <c r="CZ23" s="249"/>
      <c r="DA23" s="249"/>
      <c r="DB23" s="249"/>
      <c r="DC23" s="249"/>
      <c r="DD23" s="249"/>
      <c r="DE23" s="249"/>
      <c r="DF23" s="249"/>
      <c r="DG23" s="249"/>
      <c r="DH23" s="249"/>
      <c r="DI23" s="249"/>
      <c r="DJ23" s="249"/>
      <c r="DK23" s="249"/>
      <c r="DL23" s="24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9"/>
      <c r="DA35" s="249"/>
      <c r="DB35" s="249"/>
      <c r="DC35" s="249"/>
      <c r="DD35" s="249"/>
      <c r="DE35" s="249"/>
      <c r="DF35" s="249"/>
      <c r="DG35" s="249"/>
      <c r="DH35" s="249"/>
      <c r="DI35" s="249"/>
      <c r="DJ35" s="249"/>
      <c r="DK35" s="249"/>
      <c r="DL35" s="249"/>
    </row>
    <row r="36" spans="15:116" ht="13.2" x14ac:dyDescent="0.2"/>
    <row r="37" spans="15:116" ht="13.2" x14ac:dyDescent="0.2">
      <c r="DL37" s="249"/>
    </row>
    <row r="38" spans="15:116" ht="13.2" x14ac:dyDescent="0.2">
      <c r="DI38" s="249"/>
      <c r="DJ38" s="249"/>
      <c r="DK38" s="249"/>
      <c r="DL38" s="249"/>
    </row>
    <row r="39" spans="15:116" ht="13.2" x14ac:dyDescent="0.2"/>
    <row r="40" spans="15:116" ht="13.2" x14ac:dyDescent="0.2"/>
    <row r="41" spans="15:116" ht="13.2" x14ac:dyDescent="0.2"/>
    <row r="42" spans="15:116" ht="13.2" x14ac:dyDescent="0.2"/>
    <row r="43" spans="15:116" ht="13.2" x14ac:dyDescent="0.2">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ht="13.2" x14ac:dyDescent="0.2">
      <c r="DL44" s="249"/>
    </row>
    <row r="45" spans="15:116" ht="13.2" x14ac:dyDescent="0.2"/>
    <row r="46" spans="15:116" ht="13.2" x14ac:dyDescent="0.2">
      <c r="DA46" s="249"/>
      <c r="DB46" s="249"/>
      <c r="DC46" s="249"/>
      <c r="DD46" s="249"/>
      <c r="DE46" s="249"/>
      <c r="DF46" s="249"/>
      <c r="DG46" s="249"/>
      <c r="DH46" s="249"/>
      <c r="DI46" s="249"/>
      <c r="DJ46" s="249"/>
      <c r="DK46" s="249"/>
      <c r="DL46" s="249"/>
    </row>
    <row r="47" spans="15:116" ht="13.2" x14ac:dyDescent="0.2"/>
    <row r="48" spans="15:116" ht="13.2" x14ac:dyDescent="0.2"/>
    <row r="49" spans="104:116" ht="13.2" x14ac:dyDescent="0.2"/>
    <row r="50" spans="104:116" ht="13.2" x14ac:dyDescent="0.2">
      <c r="CZ50" s="249"/>
      <c r="DA50" s="249"/>
      <c r="DB50" s="249"/>
      <c r="DC50" s="249"/>
      <c r="DD50" s="249"/>
      <c r="DE50" s="249"/>
      <c r="DF50" s="249"/>
      <c r="DG50" s="249"/>
      <c r="DH50" s="249"/>
      <c r="DI50" s="249"/>
      <c r="DJ50" s="249"/>
      <c r="DK50" s="249"/>
      <c r="DL50" s="249"/>
    </row>
    <row r="51" spans="104:116" ht="13.2" x14ac:dyDescent="0.2"/>
    <row r="52" spans="104:116" ht="13.2" x14ac:dyDescent="0.2"/>
    <row r="53" spans="104:116" ht="13.2" x14ac:dyDescent="0.2">
      <c r="DL53" s="24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9"/>
      <c r="DD67" s="249"/>
      <c r="DE67" s="249"/>
      <c r="DF67" s="249"/>
      <c r="DG67" s="249"/>
      <c r="DH67" s="249"/>
      <c r="DI67" s="249"/>
      <c r="DJ67" s="249"/>
      <c r="DK67" s="249"/>
      <c r="DL67" s="24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mqjm0V6367V7hdEl68irKNQVpfMPLVgC1KDyXi350WVV1qO1+TjlK8jmdr/0jvkL5tNc4YSf6ZyLz8z86JrsA==" saltValue="UKPTelGIGSRHIiiw4oZu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1" customWidth="1"/>
    <col min="37" max="44" width="17" style="251" customWidth="1"/>
    <col min="45" max="45" width="6.109375" style="257" customWidth="1"/>
    <col min="46" max="46" width="3" style="255" customWidth="1"/>
    <col min="47" max="47" width="19.109375" style="251" hidden="1" customWidth="1"/>
    <col min="48" max="52" width="12.6640625" style="251" hidden="1" customWidth="1"/>
    <col min="53" max="16384" width="8.6640625" style="251" hidden="1"/>
  </cols>
  <sheetData>
    <row r="1" spans="1:46" ht="13.2" x14ac:dyDescent="0.2">
      <c r="AS1" s="251"/>
      <c r="AT1" s="251"/>
    </row>
    <row r="2" spans="1:46" ht="13.2" x14ac:dyDescent="0.2">
      <c r="AS2" s="251"/>
      <c r="AT2" s="251"/>
    </row>
    <row r="3" spans="1:46" ht="13.2" x14ac:dyDescent="0.2">
      <c r="AS3" s="251"/>
      <c r="AT3" s="251"/>
    </row>
    <row r="4" spans="1:46" ht="13.2" x14ac:dyDescent="0.2">
      <c r="AS4" s="251"/>
      <c r="AT4" s="251"/>
    </row>
    <row r="5" spans="1:46" ht="16.2" x14ac:dyDescent="0.2">
      <c r="A5" s="252" t="s">
        <v>519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ht="13.2" x14ac:dyDescent="0.2">
      <c r="A6" s="255"/>
      <c r="AK6" s="256" t="s">
        <v>520</v>
      </c>
      <c r="AL6" s="256"/>
      <c r="AM6" s="256"/>
      <c r="AN6" s="256"/>
    </row>
    <row r="7" spans="1:46" ht="13.5" customHeight="1" x14ac:dyDescent="0.2">
      <c r="A7" s="255"/>
      <c r="AK7" s="258"/>
      <c r="AL7" s="259"/>
      <c r="AM7" s="259"/>
      <c r="AN7" s="260"/>
      <c r="AO7" s="1102" t="s">
        <v>521</v>
      </c>
      <c r="AP7" s="261"/>
      <c r="AQ7" s="262" t="s">
        <v>522</v>
      </c>
      <c r="AR7" s="263"/>
    </row>
    <row r="8" spans="1:46" ht="13.2" x14ac:dyDescent="0.2">
      <c r="A8" s="255"/>
      <c r="AK8" s="264"/>
      <c r="AL8" s="265"/>
      <c r="AM8" s="265"/>
      <c r="AN8" s="266"/>
      <c r="AO8" s="1103"/>
      <c r="AP8" s="267" t="s">
        <v>523</v>
      </c>
      <c r="AQ8" s="268" t="s">
        <v>524</v>
      </c>
      <c r="AR8" s="269" t="s">
        <v>525</v>
      </c>
    </row>
    <row r="9" spans="1:46" ht="13.2" x14ac:dyDescent="0.2">
      <c r="A9" s="255"/>
      <c r="AK9" s="1104" t="s">
        <v>526</v>
      </c>
      <c r="AL9" s="1105"/>
      <c r="AM9" s="1105"/>
      <c r="AN9" s="1106"/>
      <c r="AO9" s="270">
        <v>4701158</v>
      </c>
      <c r="AP9" s="270">
        <v>94044</v>
      </c>
      <c r="AQ9" s="271">
        <v>86855</v>
      </c>
      <c r="AR9" s="272">
        <v>8.3000000000000007</v>
      </c>
    </row>
    <row r="10" spans="1:46" ht="13.5" customHeight="1" x14ac:dyDescent="0.2">
      <c r="A10" s="255"/>
      <c r="AK10" s="1104" t="s">
        <v>527</v>
      </c>
      <c r="AL10" s="1105"/>
      <c r="AM10" s="1105"/>
      <c r="AN10" s="1106"/>
      <c r="AO10" s="273">
        <v>26407</v>
      </c>
      <c r="AP10" s="273">
        <v>528</v>
      </c>
      <c r="AQ10" s="274">
        <v>6847</v>
      </c>
      <c r="AR10" s="275">
        <v>-92.3</v>
      </c>
    </row>
    <row r="11" spans="1:46" ht="13.5" customHeight="1" x14ac:dyDescent="0.2">
      <c r="A11" s="255"/>
      <c r="AK11" s="1104" t="s">
        <v>528</v>
      </c>
      <c r="AL11" s="1105"/>
      <c r="AM11" s="1105"/>
      <c r="AN11" s="1106"/>
      <c r="AO11" s="273">
        <v>65927</v>
      </c>
      <c r="AP11" s="273">
        <v>1319</v>
      </c>
      <c r="AQ11" s="274">
        <v>1522</v>
      </c>
      <c r="AR11" s="275">
        <v>-13.3</v>
      </c>
    </row>
    <row r="12" spans="1:46" ht="13.5" customHeight="1" x14ac:dyDescent="0.2">
      <c r="A12" s="255"/>
      <c r="AK12" s="1104" t="s">
        <v>529</v>
      </c>
      <c r="AL12" s="1105"/>
      <c r="AM12" s="1105"/>
      <c r="AN12" s="1106"/>
      <c r="AO12" s="273" t="s">
        <v>530</v>
      </c>
      <c r="AP12" s="273" t="s">
        <v>530</v>
      </c>
      <c r="AQ12" s="274">
        <v>12</v>
      </c>
      <c r="AR12" s="275" t="s">
        <v>530</v>
      </c>
    </row>
    <row r="13" spans="1:46" ht="13.5" customHeight="1" x14ac:dyDescent="0.2">
      <c r="A13" s="255"/>
      <c r="AK13" s="1104" t="s">
        <v>531</v>
      </c>
      <c r="AL13" s="1105"/>
      <c r="AM13" s="1105"/>
      <c r="AN13" s="1106"/>
      <c r="AO13" s="273">
        <v>298090</v>
      </c>
      <c r="AP13" s="273">
        <v>5963</v>
      </c>
      <c r="AQ13" s="274">
        <v>3290</v>
      </c>
      <c r="AR13" s="275">
        <v>81.2</v>
      </c>
    </row>
    <row r="14" spans="1:46" ht="13.5" customHeight="1" x14ac:dyDescent="0.2">
      <c r="A14" s="255"/>
      <c r="AK14" s="1104" t="s">
        <v>532</v>
      </c>
      <c r="AL14" s="1105"/>
      <c r="AM14" s="1105"/>
      <c r="AN14" s="1106"/>
      <c r="AO14" s="273">
        <v>162375</v>
      </c>
      <c r="AP14" s="273">
        <v>3248</v>
      </c>
      <c r="AQ14" s="274">
        <v>1835</v>
      </c>
      <c r="AR14" s="275">
        <v>77</v>
      </c>
    </row>
    <row r="15" spans="1:46" ht="13.5" customHeight="1" x14ac:dyDescent="0.2">
      <c r="A15" s="255"/>
      <c r="AK15" s="1107" t="s">
        <v>533</v>
      </c>
      <c r="AL15" s="1108"/>
      <c r="AM15" s="1108"/>
      <c r="AN15" s="1109"/>
      <c r="AO15" s="273">
        <v>-511504</v>
      </c>
      <c r="AP15" s="273">
        <v>-10232</v>
      </c>
      <c r="AQ15" s="274">
        <v>-6144</v>
      </c>
      <c r="AR15" s="275">
        <v>66.5</v>
      </c>
    </row>
    <row r="16" spans="1:46" ht="13.2" x14ac:dyDescent="0.2">
      <c r="A16" s="255"/>
      <c r="AK16" s="1107" t="s">
        <v>189</v>
      </c>
      <c r="AL16" s="1108"/>
      <c r="AM16" s="1108"/>
      <c r="AN16" s="1109"/>
      <c r="AO16" s="273">
        <v>4742453</v>
      </c>
      <c r="AP16" s="273">
        <v>94870</v>
      </c>
      <c r="AQ16" s="274">
        <v>94217</v>
      </c>
      <c r="AR16" s="275">
        <v>0.7</v>
      </c>
    </row>
    <row r="17" spans="1:46" ht="13.2" x14ac:dyDescent="0.2">
      <c r="A17" s="255"/>
    </row>
    <row r="18" spans="1:46" ht="13.2" x14ac:dyDescent="0.2">
      <c r="A18" s="255"/>
      <c r="AQ18" s="276"/>
      <c r="AR18" s="276"/>
    </row>
    <row r="19" spans="1:46" ht="13.2" x14ac:dyDescent="0.2">
      <c r="A19" s="255"/>
      <c r="AK19" s="251" t="s">
        <v>534</v>
      </c>
    </row>
    <row r="20" spans="1:46" ht="13.2" x14ac:dyDescent="0.2">
      <c r="A20" s="255"/>
      <c r="AK20" s="277"/>
      <c r="AL20" s="278"/>
      <c r="AM20" s="278"/>
      <c r="AN20" s="279"/>
      <c r="AO20" s="280" t="s">
        <v>535</v>
      </c>
      <c r="AP20" s="281" t="s">
        <v>536</v>
      </c>
      <c r="AQ20" s="282" t="s">
        <v>537</v>
      </c>
      <c r="AR20" s="283"/>
    </row>
    <row r="21" spans="1:46" s="256" customFormat="1" ht="13.2" x14ac:dyDescent="0.2">
      <c r="A21" s="284"/>
      <c r="AK21" s="1110" t="s">
        <v>538</v>
      </c>
      <c r="AL21" s="1111"/>
      <c r="AM21" s="1111"/>
      <c r="AN21" s="1112"/>
      <c r="AO21" s="285">
        <v>9.32</v>
      </c>
      <c r="AP21" s="286">
        <v>8.67</v>
      </c>
      <c r="AQ21" s="287">
        <v>0.65</v>
      </c>
      <c r="AS21" s="288"/>
      <c r="AT21" s="284"/>
    </row>
    <row r="22" spans="1:46" s="256" customFormat="1" ht="13.2" x14ac:dyDescent="0.2">
      <c r="A22" s="284"/>
      <c r="AK22" s="1110" t="s">
        <v>539</v>
      </c>
      <c r="AL22" s="1111"/>
      <c r="AM22" s="1111"/>
      <c r="AN22" s="1112"/>
      <c r="AO22" s="289">
        <v>99.7</v>
      </c>
      <c r="AP22" s="290">
        <v>97.8</v>
      </c>
      <c r="AQ22" s="291">
        <v>1.9</v>
      </c>
      <c r="AR22" s="276"/>
      <c r="AS22" s="288"/>
      <c r="AT22" s="284"/>
    </row>
    <row r="23" spans="1:46" s="256" customFormat="1" ht="13.2" x14ac:dyDescent="0.2">
      <c r="A23" s="284"/>
      <c r="AP23" s="276"/>
      <c r="AQ23" s="276"/>
      <c r="AR23" s="276"/>
      <c r="AS23" s="288"/>
      <c r="AT23" s="284"/>
    </row>
    <row r="24" spans="1:46" s="256" customFormat="1" ht="13.2" x14ac:dyDescent="0.2">
      <c r="A24" s="284"/>
      <c r="AP24" s="276"/>
      <c r="AQ24" s="276"/>
      <c r="AR24" s="276"/>
      <c r="AS24" s="288"/>
      <c r="AT24" s="284"/>
    </row>
    <row r="25" spans="1:46" s="256" customFormat="1" ht="13.2" x14ac:dyDescent="0.2">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ht="13.2" x14ac:dyDescent="0.2">
      <c r="A26" s="1101" t="s">
        <v>540</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ht="13.2" x14ac:dyDescent="0.2">
      <c r="A27" s="296"/>
      <c r="AS27" s="251"/>
      <c r="AT27" s="251"/>
    </row>
    <row r="28" spans="1:46" ht="16.2" x14ac:dyDescent="0.2">
      <c r="A28" s="252" t="s">
        <v>541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ht="13.2" x14ac:dyDescent="0.2">
      <c r="A29" s="255"/>
      <c r="AK29" s="256" t="s">
        <v>542</v>
      </c>
      <c r="AL29" s="256"/>
      <c r="AM29" s="256"/>
      <c r="AN29" s="256"/>
      <c r="AS29" s="298"/>
    </row>
    <row r="30" spans="1:46" ht="13.5" customHeight="1" x14ac:dyDescent="0.2">
      <c r="A30" s="255"/>
      <c r="AK30" s="258"/>
      <c r="AL30" s="259"/>
      <c r="AM30" s="259"/>
      <c r="AN30" s="260"/>
      <c r="AO30" s="1102" t="s">
        <v>521</v>
      </c>
      <c r="AP30" s="261"/>
      <c r="AQ30" s="262" t="s">
        <v>522</v>
      </c>
      <c r="AR30" s="263"/>
    </row>
    <row r="31" spans="1:46" ht="13.2" x14ac:dyDescent="0.2">
      <c r="A31" s="255"/>
      <c r="AK31" s="264"/>
      <c r="AL31" s="265"/>
      <c r="AM31" s="265"/>
      <c r="AN31" s="266"/>
      <c r="AO31" s="1103"/>
      <c r="AP31" s="267" t="s">
        <v>523</v>
      </c>
      <c r="AQ31" s="268" t="s">
        <v>524</v>
      </c>
      <c r="AR31" s="269" t="s">
        <v>525</v>
      </c>
    </row>
    <row r="32" spans="1:46" ht="27" customHeight="1" x14ac:dyDescent="0.2">
      <c r="A32" s="255"/>
      <c r="AK32" s="1118" t="s">
        <v>543</v>
      </c>
      <c r="AL32" s="1119"/>
      <c r="AM32" s="1119"/>
      <c r="AN32" s="1120"/>
      <c r="AO32" s="299">
        <v>2889328</v>
      </c>
      <c r="AP32" s="299">
        <v>57799</v>
      </c>
      <c r="AQ32" s="300">
        <v>62389</v>
      </c>
      <c r="AR32" s="301">
        <v>-7.4</v>
      </c>
    </row>
    <row r="33" spans="1:46" ht="13.5" customHeight="1" x14ac:dyDescent="0.2">
      <c r="A33" s="255"/>
      <c r="AK33" s="1118" t="s">
        <v>544</v>
      </c>
      <c r="AL33" s="1119"/>
      <c r="AM33" s="1119"/>
      <c r="AN33" s="1120"/>
      <c r="AO33" s="299" t="s">
        <v>530</v>
      </c>
      <c r="AP33" s="299" t="s">
        <v>530</v>
      </c>
      <c r="AQ33" s="300" t="s">
        <v>530</v>
      </c>
      <c r="AR33" s="301" t="s">
        <v>530</v>
      </c>
    </row>
    <row r="34" spans="1:46" ht="27" customHeight="1" x14ac:dyDescent="0.2">
      <c r="A34" s="255"/>
      <c r="AK34" s="1118" t="s">
        <v>545</v>
      </c>
      <c r="AL34" s="1119"/>
      <c r="AM34" s="1119"/>
      <c r="AN34" s="1120"/>
      <c r="AO34" s="299" t="s">
        <v>530</v>
      </c>
      <c r="AP34" s="299" t="s">
        <v>530</v>
      </c>
      <c r="AQ34" s="300">
        <v>3</v>
      </c>
      <c r="AR34" s="301" t="s">
        <v>530</v>
      </c>
    </row>
    <row r="35" spans="1:46" ht="27" customHeight="1" x14ac:dyDescent="0.2">
      <c r="A35" s="255"/>
      <c r="AK35" s="1118" t="s">
        <v>546</v>
      </c>
      <c r="AL35" s="1119"/>
      <c r="AM35" s="1119"/>
      <c r="AN35" s="1120"/>
      <c r="AO35" s="299">
        <v>672445</v>
      </c>
      <c r="AP35" s="299">
        <v>13452</v>
      </c>
      <c r="AQ35" s="300">
        <v>14672</v>
      </c>
      <c r="AR35" s="301">
        <v>-8.3000000000000007</v>
      </c>
    </row>
    <row r="36" spans="1:46" ht="27" customHeight="1" x14ac:dyDescent="0.2">
      <c r="A36" s="255"/>
      <c r="AK36" s="1118" t="s">
        <v>547</v>
      </c>
      <c r="AL36" s="1119"/>
      <c r="AM36" s="1119"/>
      <c r="AN36" s="1120"/>
      <c r="AO36" s="299" t="s">
        <v>530</v>
      </c>
      <c r="AP36" s="299" t="s">
        <v>530</v>
      </c>
      <c r="AQ36" s="300">
        <v>1817</v>
      </c>
      <c r="AR36" s="301" t="s">
        <v>530</v>
      </c>
    </row>
    <row r="37" spans="1:46" ht="13.5" customHeight="1" x14ac:dyDescent="0.2">
      <c r="A37" s="255"/>
      <c r="AK37" s="1118" t="s">
        <v>548</v>
      </c>
      <c r="AL37" s="1119"/>
      <c r="AM37" s="1119"/>
      <c r="AN37" s="1120"/>
      <c r="AO37" s="299">
        <v>32603</v>
      </c>
      <c r="AP37" s="299">
        <v>652</v>
      </c>
      <c r="AQ37" s="300">
        <v>585</v>
      </c>
      <c r="AR37" s="301">
        <v>11.5</v>
      </c>
    </row>
    <row r="38" spans="1:46" ht="27" customHeight="1" x14ac:dyDescent="0.2">
      <c r="A38" s="255"/>
      <c r="AK38" s="1121" t="s">
        <v>549</v>
      </c>
      <c r="AL38" s="1122"/>
      <c r="AM38" s="1122"/>
      <c r="AN38" s="1123"/>
      <c r="AO38" s="302" t="s">
        <v>530</v>
      </c>
      <c r="AP38" s="302" t="s">
        <v>530</v>
      </c>
      <c r="AQ38" s="303">
        <v>1</v>
      </c>
      <c r="AR38" s="291" t="s">
        <v>530</v>
      </c>
      <c r="AS38" s="298"/>
    </row>
    <row r="39" spans="1:46" ht="13.2" x14ac:dyDescent="0.2">
      <c r="A39" s="255"/>
      <c r="AK39" s="1121" t="s">
        <v>550</v>
      </c>
      <c r="AL39" s="1122"/>
      <c r="AM39" s="1122"/>
      <c r="AN39" s="1123"/>
      <c r="AO39" s="299">
        <v>-133668</v>
      </c>
      <c r="AP39" s="299">
        <v>-2674</v>
      </c>
      <c r="AQ39" s="300">
        <v>-3091</v>
      </c>
      <c r="AR39" s="301">
        <v>-13.5</v>
      </c>
      <c r="AS39" s="298"/>
    </row>
    <row r="40" spans="1:46" ht="27" customHeight="1" x14ac:dyDescent="0.2">
      <c r="A40" s="255"/>
      <c r="AK40" s="1118" t="s">
        <v>551</v>
      </c>
      <c r="AL40" s="1119"/>
      <c r="AM40" s="1119"/>
      <c r="AN40" s="1120"/>
      <c r="AO40" s="299">
        <v>-2079189</v>
      </c>
      <c r="AP40" s="299">
        <v>-41593</v>
      </c>
      <c r="AQ40" s="300">
        <v>-54269</v>
      </c>
      <c r="AR40" s="301">
        <v>-23.4</v>
      </c>
      <c r="AS40" s="298"/>
    </row>
    <row r="41" spans="1:46" ht="13.2" x14ac:dyDescent="0.2">
      <c r="A41" s="255"/>
      <c r="AK41" s="1124" t="s">
        <v>302</v>
      </c>
      <c r="AL41" s="1125"/>
      <c r="AM41" s="1125"/>
      <c r="AN41" s="1126"/>
      <c r="AO41" s="299">
        <v>1381519</v>
      </c>
      <c r="AP41" s="299">
        <v>27636</v>
      </c>
      <c r="AQ41" s="300">
        <v>22106</v>
      </c>
      <c r="AR41" s="301">
        <v>25</v>
      </c>
      <c r="AS41" s="298"/>
    </row>
    <row r="42" spans="1:46" ht="13.2" x14ac:dyDescent="0.2">
      <c r="A42" s="255"/>
      <c r="AK42" s="304" t="s">
        <v>552</v>
      </c>
      <c r="AQ42" s="276"/>
      <c r="AR42" s="276"/>
      <c r="AS42" s="298"/>
    </row>
    <row r="43" spans="1:46" ht="13.2" x14ac:dyDescent="0.2">
      <c r="A43" s="255"/>
      <c r="AP43" s="305"/>
      <c r="AQ43" s="276"/>
      <c r="AS43" s="298"/>
    </row>
    <row r="44" spans="1:46" ht="13.2" x14ac:dyDescent="0.2">
      <c r="A44" s="255"/>
      <c r="AQ44" s="276"/>
    </row>
    <row r="45" spans="1:46" ht="13.2" x14ac:dyDescent="0.2">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ht="13.2" x14ac:dyDescent="0.2">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2">
      <c r="A47" s="308" t="s">
        <v>553</v>
      </c>
    </row>
    <row r="48" spans="1:46" ht="13.2" x14ac:dyDescent="0.2">
      <c r="A48" s="255"/>
      <c r="AK48" s="309" t="s">
        <v>554</v>
      </c>
      <c r="AL48" s="309"/>
      <c r="AM48" s="309"/>
      <c r="AN48" s="309"/>
      <c r="AO48" s="309"/>
      <c r="AP48" s="309"/>
      <c r="AQ48" s="310"/>
      <c r="AR48" s="309"/>
    </row>
    <row r="49" spans="1:44" ht="13.5" customHeight="1" x14ac:dyDescent="0.2">
      <c r="A49" s="255"/>
      <c r="AK49" s="311"/>
      <c r="AL49" s="312"/>
      <c r="AM49" s="1113" t="s">
        <v>521</v>
      </c>
      <c r="AN49" s="1115" t="s">
        <v>555</v>
      </c>
      <c r="AO49" s="1116"/>
      <c r="AP49" s="1116"/>
      <c r="AQ49" s="1116"/>
      <c r="AR49" s="1117"/>
    </row>
    <row r="50" spans="1:44" ht="13.2" x14ac:dyDescent="0.2">
      <c r="A50" s="255"/>
      <c r="AK50" s="313"/>
      <c r="AL50" s="314"/>
      <c r="AM50" s="1114"/>
      <c r="AN50" s="315" t="s">
        <v>556</v>
      </c>
      <c r="AO50" s="316" t="s">
        <v>557</v>
      </c>
      <c r="AP50" s="317" t="s">
        <v>558</v>
      </c>
      <c r="AQ50" s="318" t="s">
        <v>559</v>
      </c>
      <c r="AR50" s="319" t="s">
        <v>560</v>
      </c>
    </row>
    <row r="51" spans="1:44" ht="13.2" x14ac:dyDescent="0.2">
      <c r="A51" s="255"/>
      <c r="AK51" s="311" t="s">
        <v>561</v>
      </c>
      <c r="AL51" s="312"/>
      <c r="AM51" s="320">
        <v>2074006</v>
      </c>
      <c r="AN51" s="321">
        <v>38705</v>
      </c>
      <c r="AO51" s="322">
        <v>0.3</v>
      </c>
      <c r="AP51" s="323">
        <v>69185</v>
      </c>
      <c r="AQ51" s="324">
        <v>-2</v>
      </c>
      <c r="AR51" s="325">
        <v>2.2999999999999998</v>
      </c>
    </row>
    <row r="52" spans="1:44" ht="13.2" x14ac:dyDescent="0.2">
      <c r="A52" s="255"/>
      <c r="AK52" s="326"/>
      <c r="AL52" s="327" t="s">
        <v>562</v>
      </c>
      <c r="AM52" s="328">
        <v>801008</v>
      </c>
      <c r="AN52" s="329">
        <v>14948</v>
      </c>
      <c r="AO52" s="330">
        <v>1.6</v>
      </c>
      <c r="AP52" s="331">
        <v>38519</v>
      </c>
      <c r="AQ52" s="332">
        <v>3</v>
      </c>
      <c r="AR52" s="333">
        <v>-1.4</v>
      </c>
    </row>
    <row r="53" spans="1:44" ht="13.2" x14ac:dyDescent="0.2">
      <c r="A53" s="255"/>
      <c r="AK53" s="311" t="s">
        <v>563</v>
      </c>
      <c r="AL53" s="312"/>
      <c r="AM53" s="320">
        <v>2525381</v>
      </c>
      <c r="AN53" s="321">
        <v>47828</v>
      </c>
      <c r="AO53" s="322">
        <v>23.6</v>
      </c>
      <c r="AP53" s="323">
        <v>70166</v>
      </c>
      <c r="AQ53" s="324">
        <v>1.4</v>
      </c>
      <c r="AR53" s="325">
        <v>22.2</v>
      </c>
    </row>
    <row r="54" spans="1:44" ht="13.2" x14ac:dyDescent="0.2">
      <c r="A54" s="255"/>
      <c r="AK54" s="326"/>
      <c r="AL54" s="327" t="s">
        <v>562</v>
      </c>
      <c r="AM54" s="328">
        <v>1030743</v>
      </c>
      <c r="AN54" s="329">
        <v>19521</v>
      </c>
      <c r="AO54" s="330">
        <v>30.6</v>
      </c>
      <c r="AP54" s="331">
        <v>36115</v>
      </c>
      <c r="AQ54" s="332">
        <v>-6.2</v>
      </c>
      <c r="AR54" s="333">
        <v>36.799999999999997</v>
      </c>
    </row>
    <row r="55" spans="1:44" ht="13.2" x14ac:dyDescent="0.2">
      <c r="A55" s="255"/>
      <c r="AK55" s="311" t="s">
        <v>564</v>
      </c>
      <c r="AL55" s="312"/>
      <c r="AM55" s="320">
        <v>3453292</v>
      </c>
      <c r="AN55" s="321">
        <v>66566</v>
      </c>
      <c r="AO55" s="322">
        <v>39.200000000000003</v>
      </c>
      <c r="AP55" s="323">
        <v>70329</v>
      </c>
      <c r="AQ55" s="324">
        <v>0.2</v>
      </c>
      <c r="AR55" s="325">
        <v>39</v>
      </c>
    </row>
    <row r="56" spans="1:44" ht="13.2" x14ac:dyDescent="0.2">
      <c r="A56" s="255"/>
      <c r="AK56" s="326"/>
      <c r="AL56" s="327" t="s">
        <v>562</v>
      </c>
      <c r="AM56" s="328">
        <v>2241945</v>
      </c>
      <c r="AN56" s="329">
        <v>43216</v>
      </c>
      <c r="AO56" s="330">
        <v>121.4</v>
      </c>
      <c r="AP56" s="331">
        <v>39403</v>
      </c>
      <c r="AQ56" s="332">
        <v>9.1</v>
      </c>
      <c r="AR56" s="333">
        <v>112.3</v>
      </c>
    </row>
    <row r="57" spans="1:44" ht="13.2" x14ac:dyDescent="0.2">
      <c r="A57" s="255"/>
      <c r="AK57" s="311" t="s">
        <v>565</v>
      </c>
      <c r="AL57" s="312"/>
      <c r="AM57" s="320">
        <v>3787428</v>
      </c>
      <c r="AN57" s="321">
        <v>74325</v>
      </c>
      <c r="AO57" s="322">
        <v>11.7</v>
      </c>
      <c r="AP57" s="323">
        <v>71871</v>
      </c>
      <c r="AQ57" s="324">
        <v>2.2000000000000002</v>
      </c>
      <c r="AR57" s="325">
        <v>9.5</v>
      </c>
    </row>
    <row r="58" spans="1:44" ht="13.2" x14ac:dyDescent="0.2">
      <c r="A58" s="255"/>
      <c r="AK58" s="326"/>
      <c r="AL58" s="327" t="s">
        <v>562</v>
      </c>
      <c r="AM58" s="328">
        <v>2204359</v>
      </c>
      <c r="AN58" s="329">
        <v>43258</v>
      </c>
      <c r="AO58" s="330">
        <v>0.1</v>
      </c>
      <c r="AP58" s="331">
        <v>38232</v>
      </c>
      <c r="AQ58" s="332">
        <v>-3</v>
      </c>
      <c r="AR58" s="333">
        <v>3.1</v>
      </c>
    </row>
    <row r="59" spans="1:44" ht="13.2" x14ac:dyDescent="0.2">
      <c r="A59" s="255"/>
      <c r="AK59" s="311" t="s">
        <v>566</v>
      </c>
      <c r="AL59" s="312"/>
      <c r="AM59" s="320">
        <v>5451078</v>
      </c>
      <c r="AN59" s="321">
        <v>109046</v>
      </c>
      <c r="AO59" s="322">
        <v>46.7</v>
      </c>
      <c r="AP59" s="323">
        <v>71807</v>
      </c>
      <c r="AQ59" s="324">
        <v>-0.1</v>
      </c>
      <c r="AR59" s="325">
        <v>46.8</v>
      </c>
    </row>
    <row r="60" spans="1:44" ht="13.2" x14ac:dyDescent="0.2">
      <c r="A60" s="255"/>
      <c r="AK60" s="326"/>
      <c r="AL60" s="327" t="s">
        <v>562</v>
      </c>
      <c r="AM60" s="328">
        <v>4322147</v>
      </c>
      <c r="AN60" s="329">
        <v>86462</v>
      </c>
      <c r="AO60" s="330">
        <v>99.9</v>
      </c>
      <c r="AP60" s="331">
        <v>37333</v>
      </c>
      <c r="AQ60" s="332">
        <v>-2.4</v>
      </c>
      <c r="AR60" s="333">
        <v>102.3</v>
      </c>
    </row>
    <row r="61" spans="1:44" ht="13.2" x14ac:dyDescent="0.2">
      <c r="A61" s="255"/>
      <c r="AK61" s="311" t="s">
        <v>567</v>
      </c>
      <c r="AL61" s="334"/>
      <c r="AM61" s="320">
        <v>3458237</v>
      </c>
      <c r="AN61" s="321">
        <v>67294</v>
      </c>
      <c r="AO61" s="322">
        <v>24.3</v>
      </c>
      <c r="AP61" s="323">
        <v>70672</v>
      </c>
      <c r="AQ61" s="335">
        <v>0.3</v>
      </c>
      <c r="AR61" s="325">
        <v>24</v>
      </c>
    </row>
    <row r="62" spans="1:44" ht="13.2" x14ac:dyDescent="0.2">
      <c r="A62" s="255"/>
      <c r="AK62" s="326"/>
      <c r="AL62" s="327" t="s">
        <v>562</v>
      </c>
      <c r="AM62" s="328">
        <v>2120040</v>
      </c>
      <c r="AN62" s="329">
        <v>41481</v>
      </c>
      <c r="AO62" s="330">
        <v>50.7</v>
      </c>
      <c r="AP62" s="331">
        <v>37920</v>
      </c>
      <c r="AQ62" s="332">
        <v>0.1</v>
      </c>
      <c r="AR62" s="333">
        <v>50.6</v>
      </c>
    </row>
    <row r="63" spans="1:44" ht="13.2" x14ac:dyDescent="0.2">
      <c r="A63" s="255"/>
    </row>
    <row r="64" spans="1:44" ht="13.2" x14ac:dyDescent="0.2">
      <c r="A64" s="255"/>
    </row>
    <row r="65" spans="1:46" ht="13.2" x14ac:dyDescent="0.2">
      <c r="A65" s="255"/>
    </row>
    <row r="66" spans="1:46" ht="13.2" x14ac:dyDescent="0.2">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2">
      <c r="AS67" s="251"/>
      <c r="AT67" s="251"/>
    </row>
    <row r="70" spans="1:46" ht="13.2" hidden="1" x14ac:dyDescent="0.2"/>
    <row r="71" spans="1:46" ht="13.2" hidden="1" x14ac:dyDescent="0.2"/>
    <row r="72" spans="1:46" ht="13.2" hidden="1" x14ac:dyDescent="0.2"/>
    <row r="73" spans="1:46" ht="13.2" hidden="1" x14ac:dyDescent="0.2"/>
  </sheetData>
  <sheetProtection algorithmName="SHA-512" hashValue="yULa29rUXEi5JNST8H0EvyRtN2Y2nY4HPSyzCeSXJbHJihrs6f4x+q6hI+VsiFgS77xaSxGnddzr++hzwmljag==" saltValue="nzwWlwlCss84NXstd65/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0" customWidth="1"/>
    <col min="126" max="16384" width="9" style="249" hidden="1"/>
  </cols>
  <sheetData>
    <row r="1" spans="2:125" ht="13.5" customHeight="1" x14ac:dyDescent="0.2">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ht="13.2" x14ac:dyDescent="0.2">
      <c r="B2" s="249"/>
      <c r="DG2" s="249"/>
    </row>
    <row r="3" spans="2:125" ht="13.2"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ht="13.2" x14ac:dyDescent="0.2"/>
    <row r="5" spans="2:125" ht="13.2" x14ac:dyDescent="0.2"/>
    <row r="6" spans="2:125" ht="13.2" x14ac:dyDescent="0.2"/>
    <row r="7" spans="2:125" ht="13.2" x14ac:dyDescent="0.2"/>
    <row r="8" spans="2:125" ht="13.2" x14ac:dyDescent="0.2"/>
    <row r="9" spans="2:125" ht="13.2" x14ac:dyDescent="0.2">
      <c r="DU9" s="24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9"/>
    </row>
    <row r="18" spans="125:125" ht="13.2" x14ac:dyDescent="0.2"/>
    <row r="19" spans="125:125" ht="13.2" x14ac:dyDescent="0.2"/>
    <row r="20" spans="125:125" ht="13.2" x14ac:dyDescent="0.2">
      <c r="DU20" s="249"/>
    </row>
    <row r="21" spans="125:125" ht="13.2" x14ac:dyDescent="0.2">
      <c r="DU21" s="24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9"/>
    </row>
    <row r="29" spans="125:125" ht="13.2" x14ac:dyDescent="0.2"/>
    <row r="30" spans="125:125" ht="13.2" x14ac:dyDescent="0.2"/>
    <row r="31" spans="125:125" ht="13.2" x14ac:dyDescent="0.2"/>
    <row r="32" spans="125:125" ht="13.2" x14ac:dyDescent="0.2"/>
    <row r="33" spans="2:125" ht="13.2" x14ac:dyDescent="0.2">
      <c r="B33" s="249"/>
      <c r="G33" s="249"/>
      <c r="I33" s="249"/>
    </row>
    <row r="34" spans="2:125" ht="13.2" x14ac:dyDescent="0.2">
      <c r="C34" s="249"/>
      <c r="P34" s="249"/>
      <c r="DE34" s="249"/>
      <c r="DH34" s="249"/>
    </row>
    <row r="35" spans="2:125" ht="13.2" x14ac:dyDescent="0.2">
      <c r="D35" s="249"/>
      <c r="E35" s="249"/>
      <c r="DG35" s="249"/>
      <c r="DJ35" s="249"/>
      <c r="DP35" s="249"/>
      <c r="DQ35" s="249"/>
      <c r="DR35" s="249"/>
      <c r="DS35" s="249"/>
      <c r="DT35" s="249"/>
      <c r="DU35" s="249"/>
    </row>
    <row r="36" spans="2:125" ht="13.2" x14ac:dyDescent="0.2">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ht="13.2" x14ac:dyDescent="0.2">
      <c r="DU37" s="249"/>
    </row>
    <row r="38" spans="2:125" ht="13.2" x14ac:dyDescent="0.2">
      <c r="DT38" s="249"/>
      <c r="DU38" s="249"/>
    </row>
    <row r="39" spans="2:125" ht="13.2" x14ac:dyDescent="0.2"/>
    <row r="40" spans="2:125" ht="13.2" x14ac:dyDescent="0.2">
      <c r="DH40" s="249"/>
    </row>
    <row r="41" spans="2:125" ht="13.2" x14ac:dyDescent="0.2">
      <c r="DE41" s="249"/>
    </row>
    <row r="42" spans="2:125" ht="13.2" x14ac:dyDescent="0.2">
      <c r="DG42" s="249"/>
      <c r="DJ42" s="249"/>
    </row>
    <row r="43" spans="2:125" ht="13.2" x14ac:dyDescent="0.2">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ht="13.2" x14ac:dyDescent="0.2">
      <c r="DU44" s="249"/>
    </row>
    <row r="45" spans="2:125" ht="13.2" x14ac:dyDescent="0.2"/>
    <row r="46" spans="2:125" ht="13.2" x14ac:dyDescent="0.2"/>
    <row r="47" spans="2:125" ht="13.2" x14ac:dyDescent="0.2"/>
    <row r="48" spans="2:125" ht="13.2" x14ac:dyDescent="0.2">
      <c r="DT48" s="249"/>
      <c r="DU48" s="249"/>
    </row>
    <row r="49" spans="120:125" ht="13.2" x14ac:dyDescent="0.2">
      <c r="DU49" s="249"/>
    </row>
    <row r="50" spans="120:125" ht="13.2" x14ac:dyDescent="0.2">
      <c r="DU50" s="249"/>
    </row>
    <row r="51" spans="120:125" ht="13.2" x14ac:dyDescent="0.2">
      <c r="DP51" s="249"/>
      <c r="DQ51" s="249"/>
      <c r="DR51" s="249"/>
      <c r="DS51" s="249"/>
      <c r="DT51" s="249"/>
      <c r="DU51" s="249"/>
    </row>
    <row r="52" spans="120:125" ht="13.2" x14ac:dyDescent="0.2"/>
    <row r="53" spans="120:125" ht="13.2" x14ac:dyDescent="0.2"/>
    <row r="54" spans="120:125" ht="13.2" x14ac:dyDescent="0.2">
      <c r="DU54" s="249"/>
    </row>
    <row r="55" spans="120:125" ht="13.2" x14ac:dyDescent="0.2"/>
    <row r="56" spans="120:125" ht="13.2" x14ac:dyDescent="0.2"/>
    <row r="57" spans="120:125" ht="13.2" x14ac:dyDescent="0.2"/>
    <row r="58" spans="120:125" ht="13.2" x14ac:dyDescent="0.2">
      <c r="DU58" s="249"/>
    </row>
    <row r="59" spans="120:125" ht="13.2" x14ac:dyDescent="0.2"/>
    <row r="60" spans="120:125" ht="13.2" x14ac:dyDescent="0.2"/>
    <row r="61" spans="120:125" ht="13.2" x14ac:dyDescent="0.2"/>
    <row r="62" spans="120:125" ht="13.2" x14ac:dyDescent="0.2"/>
    <row r="63" spans="120:125" ht="13.2" x14ac:dyDescent="0.2">
      <c r="DU63" s="249"/>
    </row>
    <row r="64" spans="120:125" ht="13.2" x14ac:dyDescent="0.2">
      <c r="DT64" s="249"/>
      <c r="DU64" s="249"/>
    </row>
    <row r="65" spans="123:125" ht="13.2" x14ac:dyDescent="0.2"/>
    <row r="66" spans="123:125" ht="13.2" x14ac:dyDescent="0.2"/>
    <row r="67" spans="123:125" ht="13.2" x14ac:dyDescent="0.2"/>
    <row r="68" spans="123:125" ht="13.2" x14ac:dyDescent="0.2"/>
    <row r="69" spans="123:125" ht="13.2" x14ac:dyDescent="0.2">
      <c r="DS69" s="249"/>
      <c r="DT69" s="249"/>
      <c r="DU69" s="24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9"/>
    </row>
    <row r="83" spans="116:125" ht="13.2" x14ac:dyDescent="0.2">
      <c r="DM83" s="249"/>
      <c r="DN83" s="249"/>
      <c r="DO83" s="249"/>
      <c r="DP83" s="249"/>
      <c r="DQ83" s="249"/>
      <c r="DR83" s="249"/>
      <c r="DS83" s="249"/>
      <c r="DT83" s="249"/>
      <c r="DU83" s="249"/>
    </row>
    <row r="84" spans="116:125" ht="13.2" x14ac:dyDescent="0.2"/>
    <row r="85" spans="116:125" ht="13.2" x14ac:dyDescent="0.2"/>
    <row r="86" spans="116:125" ht="13.2" x14ac:dyDescent="0.2"/>
    <row r="87" spans="116:125" ht="13.2" x14ac:dyDescent="0.2"/>
    <row r="88" spans="116:125" ht="13.2" x14ac:dyDescent="0.2">
      <c r="DU88" s="24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9"/>
      <c r="DT94" s="249"/>
      <c r="DU94" s="249"/>
    </row>
    <row r="95" spans="116:125" ht="13.5" customHeight="1" x14ac:dyDescent="0.2">
      <c r="DU95" s="24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9"/>
    </row>
    <row r="102" spans="124:125" ht="13.5" customHeight="1" x14ac:dyDescent="0.2"/>
    <row r="103" spans="124:125" ht="13.5" customHeight="1" x14ac:dyDescent="0.2"/>
    <row r="104" spans="124:125" ht="13.5" customHeight="1" x14ac:dyDescent="0.2">
      <c r="DT104" s="249"/>
      <c r="DU104" s="24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9" t="s">
        <v>569</v>
      </c>
    </row>
    <row r="121" spans="125:125" ht="13.5" hidden="1" customHeight="1" x14ac:dyDescent="0.2">
      <c r="DU121" s="249"/>
    </row>
  </sheetData>
  <sheetProtection algorithmName="SHA-512" hashValue="fYTmLwAYYv/XVtiLf2gMZ52xEpAKuyXWkzU9/tOSLAP5iRIdAGs7bHSOfvPgTh76bGKUM9MRAbp1RJ7xfePfAQ==" saltValue="wa+Bq3NCCeBh36SzH6wb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0" customWidth="1"/>
    <col min="126" max="142" width="0" style="249" hidden="1" customWidth="1"/>
    <col min="143" max="16384" width="9" style="249" hidden="1"/>
  </cols>
  <sheetData>
    <row r="1" spans="1:125" ht="13.5" customHeight="1" x14ac:dyDescent="0.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ht="13.2" x14ac:dyDescent="0.2">
      <c r="B2" s="249"/>
      <c r="T2" s="249"/>
    </row>
    <row r="3" spans="1:125" ht="13.2" x14ac:dyDescent="0.2">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9"/>
      <c r="G33" s="249"/>
      <c r="I33" s="249"/>
    </row>
    <row r="34" spans="2:125" ht="13.2" x14ac:dyDescent="0.2">
      <c r="C34" s="249"/>
      <c r="P34" s="249"/>
      <c r="R34" s="249"/>
      <c r="U34" s="249"/>
    </row>
    <row r="35" spans="2:125" ht="13.2" x14ac:dyDescent="0.2">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ht="13.2" x14ac:dyDescent="0.2">
      <c r="F36" s="249"/>
      <c r="H36" s="249"/>
      <c r="J36" s="249"/>
      <c r="K36" s="249"/>
      <c r="L36" s="249"/>
      <c r="M36" s="249"/>
      <c r="N36" s="249"/>
      <c r="O36" s="249"/>
      <c r="Q36" s="249"/>
      <c r="S36" s="249"/>
      <c r="V36" s="249"/>
    </row>
    <row r="37" spans="2:125" ht="13.2" x14ac:dyDescent="0.2"/>
    <row r="38" spans="2:125" ht="13.2" x14ac:dyDescent="0.2"/>
    <row r="39" spans="2:125" ht="13.2" x14ac:dyDescent="0.2"/>
    <row r="40" spans="2:125" ht="13.2" x14ac:dyDescent="0.2">
      <c r="U40" s="249"/>
    </row>
    <row r="41" spans="2:125" ht="13.2" x14ac:dyDescent="0.2">
      <c r="R41" s="249"/>
    </row>
    <row r="42" spans="2:125" ht="13.2" x14ac:dyDescent="0.2">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ht="13.2" x14ac:dyDescent="0.2">
      <c r="Q43" s="249"/>
      <c r="S43" s="249"/>
      <c r="V43" s="24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570</v>
      </c>
    </row>
  </sheetData>
  <sheetProtection algorithmName="SHA-512" hashValue="JJ0y04D8AHx1zgnpivb5rPyZbCrKcYCDBCjclOt2IA3/eHSU+GxEvmTcSWwaowhn93QDDtkz0ACo3QG9Q0p5qw==" saltValue="Wpho4xq+zGOdB5N6o2yZ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27" t="s">
        <v>3</v>
      </c>
      <c r="D47" s="1127"/>
      <c r="E47" s="1128"/>
      <c r="F47" s="11">
        <v>17.239999999999998</v>
      </c>
      <c r="G47" s="12">
        <v>17.690000000000001</v>
      </c>
      <c r="H47" s="12">
        <v>17.77</v>
      </c>
      <c r="I47" s="12">
        <v>23.06</v>
      </c>
      <c r="J47" s="13">
        <v>23.5</v>
      </c>
    </row>
    <row r="48" spans="2:10" ht="57.75" customHeight="1" x14ac:dyDescent="0.2">
      <c r="B48" s="14"/>
      <c r="C48" s="1129" t="s">
        <v>4</v>
      </c>
      <c r="D48" s="1129"/>
      <c r="E48" s="1130"/>
      <c r="F48" s="15">
        <v>5.0999999999999996</v>
      </c>
      <c r="G48" s="16">
        <v>2.41</v>
      </c>
      <c r="H48" s="16">
        <v>3.47</v>
      </c>
      <c r="I48" s="16">
        <v>6.35</v>
      </c>
      <c r="J48" s="17">
        <v>3.63</v>
      </c>
    </row>
    <row r="49" spans="2:10" ht="57.75" customHeight="1" thickBot="1" x14ac:dyDescent="0.25">
      <c r="B49" s="18"/>
      <c r="C49" s="1131" t="s">
        <v>5</v>
      </c>
      <c r="D49" s="1131"/>
      <c r="E49" s="1132"/>
      <c r="F49" s="19" t="s">
        <v>576</v>
      </c>
      <c r="G49" s="20" t="s">
        <v>577</v>
      </c>
      <c r="H49" s="20">
        <v>1.83</v>
      </c>
      <c r="I49" s="20">
        <v>8.7899999999999991</v>
      </c>
      <c r="J49" s="21" t="s">
        <v>578</v>
      </c>
    </row>
    <row r="50" spans="2:10" ht="13.2" x14ac:dyDescent="0.2"/>
  </sheetData>
  <sheetProtection algorithmName="SHA-512" hashValue="Tt83eEf4nI21lScAbqqW9LKJtPv3eEZ46FdGTUfyXY7ExGGuxKIzxNrzDTXntPZNcJi0PUM+iqxSvRZA19s4YQ==" saltValue="KE8sg4BM3kCHvRjmJyOe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2024-03-26T04:04:42Z</cp:lastPrinted>
  <dcterms:created xsi:type="dcterms:W3CDTF">2024-03-14T04:49:42Z</dcterms:created>
  <dcterms:modified xsi:type="dcterms:W3CDTF">2024-03-27T01:44:31Z</dcterms:modified>
  <cp:category/>
</cp:coreProperties>
</file>